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pogr.dejav.od 1.10.03" sheetId="1" r:id="rId1"/>
    <sheet name="PREDLOG 01.06.09" sheetId="2" r:id="rId2"/>
  </sheets>
  <definedNames>
    <definedName name="_xlnm.Print_Area" localSheetId="0">'pogr.dejav.od 1.10.03'!$I$1:$R$64</definedName>
    <definedName name="_xlnm.Print_Titles" localSheetId="0">'pogr.dejav.od 1.10.03'!$A:$B</definedName>
    <definedName name="_xlnm.Print_Titles" localSheetId="1">'PREDLOG 01.06.09'!$1:$1</definedName>
  </definedNames>
  <calcPr fullCalcOnLoad="1"/>
</workbook>
</file>

<file path=xl/sharedStrings.xml><?xml version="1.0" encoding="utf-8"?>
<sst xmlns="http://schemas.openxmlformats.org/spreadsheetml/2006/main" count="299" uniqueCount="110">
  <si>
    <t>ZAP.ŠT.</t>
  </si>
  <si>
    <t>STORITEV</t>
  </si>
  <si>
    <t>I.</t>
  </si>
  <si>
    <t>IZKOP IN ZASUTJE GROBOV</t>
  </si>
  <si>
    <t>1.</t>
  </si>
  <si>
    <t>Izkop normalnega groba s pripravo na izkop</t>
  </si>
  <si>
    <t>2.</t>
  </si>
  <si>
    <t>Zasutje normalnega groba</t>
  </si>
  <si>
    <t>3.</t>
  </si>
  <si>
    <t>Izkop žarnega groba</t>
  </si>
  <si>
    <t>4.</t>
  </si>
  <si>
    <t>Zasutje žarnega groba</t>
  </si>
  <si>
    <t>5.</t>
  </si>
  <si>
    <t>Zaščita jame in sosednjih grobov</t>
  </si>
  <si>
    <t>6.</t>
  </si>
  <si>
    <t>Izkop poglobljenega groba</t>
  </si>
  <si>
    <t>7.</t>
  </si>
  <si>
    <t>Zasutje poglobljenega groba</t>
  </si>
  <si>
    <t>II.</t>
  </si>
  <si>
    <t>POGREBNI CEREMONIAL</t>
  </si>
  <si>
    <t>Spremstvo in izvajanje pogrebnega ceremoniala</t>
  </si>
  <si>
    <t>Spremstvo in izvajanje pogrebnega ceremoniala-žarni pokop</t>
  </si>
  <si>
    <t>Spremstvo pogrebnega sprevoda iz mrliške vežice na staro Rogozniško pokopališče ali od doma</t>
  </si>
  <si>
    <t>po dejanski porabi časa PK delavca</t>
  </si>
  <si>
    <t>III.</t>
  </si>
  <si>
    <t>EKSHUMACIJA</t>
  </si>
  <si>
    <t>Ekshumacija trupel v dobi mirovanja (do 20 let)</t>
  </si>
  <si>
    <t>Po preteku dobe mirovanja se zaračunava kot izkop in zasutje normalnega groba. Pogrebni material po dejanskih stroških.</t>
  </si>
  <si>
    <t>IV.</t>
  </si>
  <si>
    <t>PREVOZ MRLIČEV IN POGREB.OPREME S POGREBNIM AVTOMOBILOM</t>
  </si>
  <si>
    <t>V.</t>
  </si>
  <si>
    <t>UPORABA POGREBNE OPREME IN OBJEKTOV NA POKOPALIŠČU TER OSTALE STORITVE</t>
  </si>
  <si>
    <t>Uporaba mrliške vežice / 1 dan</t>
  </si>
  <si>
    <t>Uporaba gospodarskega dela objekta</t>
  </si>
  <si>
    <t>Uporaba hladilne komore / dan</t>
  </si>
  <si>
    <t>Uporaba pogrebnega vozička</t>
  </si>
  <si>
    <t>Prenos in polaganje pokojnika</t>
  </si>
  <si>
    <t>Oblačenje pokojnika</t>
  </si>
  <si>
    <t>Dodelava krste</t>
  </si>
  <si>
    <t>8.</t>
  </si>
  <si>
    <t>Napis za začasno obeležje</t>
  </si>
  <si>
    <t>9.</t>
  </si>
  <si>
    <t>Uporaba transportne krste</t>
  </si>
  <si>
    <t>10.</t>
  </si>
  <si>
    <t>Najemnina mrliškega odra / dan - postavitev in demontaža</t>
  </si>
  <si>
    <t>11.</t>
  </si>
  <si>
    <t>Ureditev groba</t>
  </si>
  <si>
    <t>12.</t>
  </si>
  <si>
    <t>Odstranitev vencev</t>
  </si>
  <si>
    <t>13.</t>
  </si>
  <si>
    <t>Oblikovanje in 1x zasaditev (sadike po dejanskih stroških)</t>
  </si>
  <si>
    <t>14.</t>
  </si>
  <si>
    <t>Glasbena spremljava</t>
  </si>
  <si>
    <t>15.</t>
  </si>
  <si>
    <t>Najem mobilnega ozvočenja</t>
  </si>
  <si>
    <t>16.</t>
  </si>
  <si>
    <t>Vodenje katastra</t>
  </si>
  <si>
    <t>VI.</t>
  </si>
  <si>
    <t>DELA PO DODATNEM NAROČILU</t>
  </si>
  <si>
    <t>PK delavec</t>
  </si>
  <si>
    <t>KV delavec</t>
  </si>
  <si>
    <t>VII.</t>
  </si>
  <si>
    <t>NAJEMNINA GROBA ZA 1 LETO</t>
  </si>
  <si>
    <t>Grobnica, družinski grob</t>
  </si>
  <si>
    <t>Vrstni grob</t>
  </si>
  <si>
    <t>Urejanje infrastrukture na pokopališču</t>
  </si>
  <si>
    <t>CENA Z DDV</t>
  </si>
  <si>
    <t>CENA BREZ DDV</t>
  </si>
  <si>
    <t>VREDNOST DDV</t>
  </si>
  <si>
    <t>STOPNJA DDV V %</t>
  </si>
  <si>
    <t>STORITVE VEZANE NEPOSREDNO NA POGREB</t>
  </si>
  <si>
    <t>OSTALE STORITVE</t>
  </si>
  <si>
    <t>CENA ( EUR )</t>
  </si>
  <si>
    <t>CENA BREZ DDV - EUR</t>
  </si>
  <si>
    <t>VREDNOST DDV - EUR</t>
  </si>
  <si>
    <t>CENA Z DDV - EUR</t>
  </si>
  <si>
    <t>CENA Z DDV - SIT</t>
  </si>
  <si>
    <t>Direktor:</t>
  </si>
  <si>
    <t>Jože Cvetko, univ.dipl.ing.</t>
  </si>
  <si>
    <t xml:space="preserve">Predlog cene od 01.06.2009 - brez DDV </t>
  </si>
  <si>
    <t xml:space="preserve"> </t>
  </si>
  <si>
    <t>Cena z ddv</t>
  </si>
  <si>
    <t>index 09/03</t>
  </si>
  <si>
    <t xml:space="preserve">vrednost DDV </t>
  </si>
  <si>
    <t>Prevoz lokalno do 5 km z voznikom EUR/uro</t>
  </si>
  <si>
    <t>Prevoz nad 5 km z voznikom EUR/uro-doplačilo</t>
  </si>
  <si>
    <t>SpremljevalecEUR/uro</t>
  </si>
  <si>
    <t>Osebno vozilo EURkm</t>
  </si>
  <si>
    <t>Stojnina za vozilo EUR/uro</t>
  </si>
  <si>
    <t>CENIK OD 01.10.2003</t>
  </si>
  <si>
    <t>PREDLOG CEN OD 01.06.2009</t>
  </si>
  <si>
    <t>MARIBOR - veljavne cene od 5. 5. 2008</t>
  </si>
  <si>
    <t xml:space="preserve">VELENJE - veljavne cene od 30.12. 2008 </t>
  </si>
  <si>
    <t xml:space="preserve">PTUJ - predlog cen </t>
  </si>
  <si>
    <t>0,37+pavšal 12,17</t>
  </si>
  <si>
    <t>48,04 do 60,16</t>
  </si>
  <si>
    <t>45,12/žarni24,16</t>
  </si>
  <si>
    <t>120/najem čajne kuh.39,91</t>
  </si>
  <si>
    <t>20,3/žarni13,77</t>
  </si>
  <si>
    <t>gro.55,78/ dru.gr. 36,22</t>
  </si>
  <si>
    <t>154,06všteta izaščit. sose. grob.</t>
  </si>
  <si>
    <t>63,05+všteta zašč. sosed. grob.</t>
  </si>
  <si>
    <t>360,73 do 10 let/nad 10 let 270,54</t>
  </si>
  <si>
    <t>od 14,16 do 62,32</t>
  </si>
  <si>
    <t>od 22,30 do 37,76</t>
  </si>
  <si>
    <t xml:space="preserve">od 8,30 </t>
  </si>
  <si>
    <t xml:space="preserve"> do 16,03</t>
  </si>
  <si>
    <t>storitve izven delov.</t>
  </si>
  <si>
    <t>časa od 20,06 do 24,08</t>
  </si>
  <si>
    <t>Primerjava cen brez DDV po občinah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</si>
</sst>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\ _S_I_T"/>
    <numFmt numFmtId="165" formatCode="0.0"/>
    <numFmt numFmtId="166" formatCode="#,##0.0\ _S_I_T"/>
    <numFmt numFmtId="167" formatCode="#,##0\ _S_I_T"/>
    <numFmt numFmtId="168" formatCode="_-* #,##0.0\ _S_I_T_-;\-* #,##0.0\ _S_I_T_-;_-* &quot;-&quot;??\ _S_I_T_-;_-@_-"/>
    <numFmt numFmtId="169" formatCode="_-* #,##0\ _S_I_T_-;\-* #,##0\ _S_I_T_-;_-* &quot;-&quot;??\ _S_I_T_-;_-@_-"/>
    <numFmt numFmtId="170" formatCode="&quot;True&quot;;&quot;True&quot;;&quot;False&quot;"/>
    <numFmt numFmtId="171" formatCode="&quot;On&quot;;&quot;On&quot;;&quot;Off&quot;"/>
    <numFmt numFmtId="172" formatCode="#,##0.000\ _S_I_T"/>
    <numFmt numFmtId="173" formatCode="#,##0.0000\ _S_I_T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167" fontId="0" fillId="0" borderId="3" xfId="0" applyNumberFormat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164" fontId="0" fillId="3" borderId="13" xfId="0" applyNumberFormat="1" applyFill="1" applyBorder="1" applyAlignment="1">
      <alignment horizontal="center" wrapText="1"/>
    </xf>
    <xf numFmtId="164" fontId="0" fillId="3" borderId="14" xfId="0" applyNumberFormat="1" applyFill="1" applyBorder="1" applyAlignment="1">
      <alignment horizontal="center" wrapText="1"/>
    </xf>
    <xf numFmtId="164" fontId="0" fillId="3" borderId="8" xfId="0" applyNumberForma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7" fontId="1" fillId="2" borderId="16" xfId="0" applyNumberFormat="1" applyFon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 wrapText="1"/>
    </xf>
    <xf numFmtId="164" fontId="1" fillId="2" borderId="8" xfId="0" applyNumberFormat="1" applyFont="1" applyFill="1" applyBorder="1" applyAlignment="1">
      <alignment horizontal="center" wrapText="1"/>
    </xf>
    <xf numFmtId="167" fontId="1" fillId="2" borderId="5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64" fontId="1" fillId="0" borderId="16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7" fontId="2" fillId="4" borderId="3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 wrapText="1"/>
    </xf>
    <xf numFmtId="164" fontId="2" fillId="4" borderId="13" xfId="0" applyNumberFormat="1" applyFont="1" applyFill="1" applyBorder="1" applyAlignment="1">
      <alignment horizontal="center" wrapText="1"/>
    </xf>
    <xf numFmtId="164" fontId="2" fillId="4" borderId="14" xfId="0" applyNumberFormat="1" applyFont="1" applyFill="1" applyBorder="1" applyAlignment="1">
      <alignment horizontal="center" wrapText="1"/>
    </xf>
    <xf numFmtId="164" fontId="2" fillId="4" borderId="8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5" borderId="0" xfId="0" applyFont="1" applyFill="1" applyAlignment="1">
      <alignment/>
    </xf>
    <xf numFmtId="0" fontId="2" fillId="5" borderId="1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 wrapText="1"/>
    </xf>
    <xf numFmtId="164" fontId="2" fillId="5" borderId="19" xfId="0" applyNumberFormat="1" applyFont="1" applyFill="1" applyBorder="1" applyAlignment="1">
      <alignment horizontal="center" wrapText="1"/>
    </xf>
    <xf numFmtId="164" fontId="2" fillId="5" borderId="20" xfId="0" applyNumberFormat="1" applyFont="1" applyFill="1" applyBorder="1" applyAlignment="1">
      <alignment horizontal="center" wrapText="1"/>
    </xf>
    <xf numFmtId="164" fontId="2" fillId="5" borderId="9" xfId="0" applyNumberFormat="1" applyFont="1" applyFill="1" applyBorder="1" applyAlignment="1">
      <alignment horizontal="center" wrapText="1"/>
    </xf>
    <xf numFmtId="167" fontId="2" fillId="5" borderId="3" xfId="0" applyNumberFormat="1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164" fontId="2" fillId="5" borderId="0" xfId="0" applyNumberFormat="1" applyFont="1" applyFill="1" applyAlignment="1">
      <alignment/>
    </xf>
    <xf numFmtId="164" fontId="1" fillId="5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3" fontId="0" fillId="0" borderId="3" xfId="18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 wrapText="1"/>
    </xf>
    <xf numFmtId="164" fontId="0" fillId="0" borderId="8" xfId="0" applyNumberFormat="1" applyFill="1" applyBorder="1" applyAlignment="1">
      <alignment horizontal="center" wrapText="1"/>
    </xf>
    <xf numFmtId="164" fontId="0" fillId="0" borderId="8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 wrapText="1"/>
    </xf>
    <xf numFmtId="164" fontId="0" fillId="0" borderId="13" xfId="0" applyNumberFormat="1" applyFill="1" applyBorder="1" applyAlignment="1">
      <alignment horizontal="center"/>
    </xf>
    <xf numFmtId="167" fontId="0" fillId="0" borderId="5" xfId="0" applyNumberFormat="1" applyFill="1" applyBorder="1" applyAlignment="1">
      <alignment horizontal="center"/>
    </xf>
    <xf numFmtId="167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43" fontId="1" fillId="0" borderId="3" xfId="18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0" fillId="4" borderId="9" xfId="0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169" fontId="0" fillId="4" borderId="3" xfId="18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9" fontId="0" fillId="4" borderId="3" xfId="0" applyNumberFormat="1" applyFill="1" applyBorder="1" applyAlignment="1">
      <alignment horizontal="center"/>
    </xf>
    <xf numFmtId="167" fontId="0" fillId="4" borderId="3" xfId="0" applyNumberFormat="1" applyFill="1" applyBorder="1" applyAlignment="1">
      <alignment horizontal="center"/>
    </xf>
    <xf numFmtId="167" fontId="1" fillId="4" borderId="3" xfId="0" applyNumberFormat="1" applyFon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/>
    </xf>
    <xf numFmtId="167" fontId="0" fillId="0" borderId="16" xfId="0" applyNumberFormat="1" applyFill="1" applyBorder="1" applyAlignment="1">
      <alignment horizontal="center"/>
    </xf>
    <xf numFmtId="167" fontId="2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2" borderId="12" xfId="0" applyFont="1" applyFill="1" applyBorder="1" applyAlignment="1">
      <alignment horizontal="center" wrapText="1"/>
    </xf>
    <xf numFmtId="0" fontId="0" fillId="3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5" xfId="0" applyFont="1" applyBorder="1" applyAlignment="1">
      <alignment/>
    </xf>
    <xf numFmtId="172" fontId="1" fillId="2" borderId="5" xfId="0" applyNumberFormat="1" applyFont="1" applyFill="1" applyBorder="1" applyAlignment="1">
      <alignment horizontal="center"/>
    </xf>
    <xf numFmtId="173" fontId="8" fillId="0" borderId="5" xfId="0" applyNumberFormat="1" applyFont="1" applyFill="1" applyBorder="1" applyAlignment="1">
      <alignment horizontal="center"/>
    </xf>
    <xf numFmtId="43" fontId="0" fillId="0" borderId="3" xfId="18" applyFont="1" applyFill="1" applyBorder="1" applyAlignment="1">
      <alignment horizontal="center"/>
    </xf>
    <xf numFmtId="43" fontId="8" fillId="0" borderId="3" xfId="18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43" fontId="0" fillId="0" borderId="22" xfId="18" applyFont="1" applyFill="1" applyBorder="1" applyAlignment="1">
      <alignment horizontal="center"/>
    </xf>
    <xf numFmtId="43" fontId="0" fillId="0" borderId="19" xfId="18" applyFill="1" applyBorder="1" applyAlignment="1">
      <alignment horizontal="center"/>
    </xf>
    <xf numFmtId="43" fontId="0" fillId="0" borderId="9" xfId="18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43" fontId="0" fillId="0" borderId="23" xfId="18" applyFill="1" applyBorder="1" applyAlignment="1">
      <alignment horizontal="center"/>
    </xf>
    <xf numFmtId="43" fontId="0" fillId="0" borderId="24" xfId="18" applyFill="1" applyBorder="1" applyAlignment="1">
      <alignment horizontal="center"/>
    </xf>
    <xf numFmtId="43" fontId="0" fillId="0" borderId="14" xfId="18" applyFill="1" applyBorder="1" applyAlignment="1">
      <alignment horizontal="center"/>
    </xf>
    <xf numFmtId="167" fontId="1" fillId="2" borderId="8" xfId="0" applyNumberFormat="1" applyFont="1" applyFill="1" applyBorder="1" applyAlignment="1">
      <alignment horizontal="center"/>
    </xf>
    <xf numFmtId="43" fontId="0" fillId="0" borderId="16" xfId="18" applyFill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172" fontId="0" fillId="0" borderId="14" xfId="0" applyNumberFormat="1" applyFill="1" applyBorder="1" applyAlignment="1">
      <alignment horizontal="center"/>
    </xf>
    <xf numFmtId="172" fontId="9" fillId="0" borderId="23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wrapText="1"/>
    </xf>
    <xf numFmtId="164" fontId="0" fillId="0" borderId="16" xfId="0" applyNumberForma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164" fontId="1" fillId="2" borderId="16" xfId="0" applyNumberFormat="1" applyFont="1" applyFill="1" applyBorder="1" applyAlignment="1">
      <alignment horizontal="center" wrapText="1"/>
    </xf>
    <xf numFmtId="164" fontId="0" fillId="0" borderId="25" xfId="0" applyNumberFormat="1" applyBorder="1" applyAlignment="1">
      <alignment horizontal="center" wrapText="1"/>
    </xf>
    <xf numFmtId="164" fontId="0" fillId="0" borderId="26" xfId="0" applyNumberFormat="1" applyBorder="1" applyAlignment="1">
      <alignment horizontal="center" wrapText="1"/>
    </xf>
    <xf numFmtId="164" fontId="0" fillId="0" borderId="7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0" fillId="0" borderId="19" xfId="0" applyNumberFormat="1" applyBorder="1" applyAlignment="1">
      <alignment horizontal="center" wrapText="1"/>
    </xf>
    <xf numFmtId="164" fontId="0" fillId="0" borderId="20" xfId="0" applyNumberFormat="1" applyBorder="1" applyAlignment="1">
      <alignment horizontal="center" wrapText="1"/>
    </xf>
    <xf numFmtId="164" fontId="0" fillId="0" borderId="9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164" fontId="0" fillId="0" borderId="19" xfId="0" applyNumberFormat="1" applyFill="1" applyBorder="1" applyAlignment="1">
      <alignment horizontal="center" wrapText="1"/>
    </xf>
    <xf numFmtId="164" fontId="0" fillId="0" borderId="20" xfId="0" applyNumberFormat="1" applyFill="1" applyBorder="1" applyAlignment="1">
      <alignment horizontal="center" wrapText="1"/>
    </xf>
    <xf numFmtId="164" fontId="0" fillId="0" borderId="9" xfId="0" applyNumberFormat="1" applyFill="1" applyBorder="1" applyAlignment="1">
      <alignment horizontal="center" wrapText="1"/>
    </xf>
    <xf numFmtId="164" fontId="1" fillId="4" borderId="3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0" fillId="4" borderId="3" xfId="0" applyNumberFormat="1" applyFill="1" applyBorder="1" applyAlignment="1">
      <alignment horizontal="center" wrapText="1"/>
    </xf>
    <xf numFmtId="164" fontId="0" fillId="4" borderId="19" xfId="0" applyNumberFormat="1" applyFill="1" applyBorder="1" applyAlignment="1">
      <alignment horizontal="center" wrapText="1"/>
    </xf>
    <xf numFmtId="164" fontId="0" fillId="4" borderId="20" xfId="0" applyNumberFormat="1" applyFill="1" applyBorder="1" applyAlignment="1">
      <alignment horizontal="center" wrapText="1"/>
    </xf>
    <xf numFmtId="164" fontId="0" fillId="4" borderId="9" xfId="0" applyNumberForma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5"/>
  <sheetViews>
    <sheetView zoomScale="75" zoomScaleNormal="75" workbookViewId="0" topLeftCell="A1">
      <pane xSplit="2" ySplit="2" topLeftCell="G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6" sqref="O16:R20"/>
    </sheetView>
  </sheetViews>
  <sheetFormatPr defaultColWidth="9.00390625" defaultRowHeight="12.75"/>
  <cols>
    <col min="1" max="1" width="7.75390625" style="0" customWidth="1"/>
    <col min="2" max="2" width="55.625" style="0" customWidth="1"/>
    <col min="3" max="3" width="15.875" style="0" customWidth="1"/>
    <col min="4" max="4" width="10.125" style="0" customWidth="1"/>
    <col min="5" max="5" width="15.875" style="0" customWidth="1"/>
    <col min="6" max="7" width="15.875" style="18" customWidth="1"/>
    <col min="8" max="8" width="3.75390625" style="67" customWidth="1"/>
    <col min="9" max="9" width="15.875" style="18" customWidth="1"/>
    <col min="10" max="10" width="14.00390625" style="0" customWidth="1"/>
    <col min="11" max="11" width="15.875" style="0" customWidth="1"/>
    <col min="12" max="12" width="20.875" style="0" customWidth="1"/>
    <col min="13" max="13" width="0.37109375" style="0" customWidth="1"/>
    <col min="14" max="14" width="2.625" style="110" customWidth="1"/>
    <col min="15" max="15" width="29.00390625" style="18" customWidth="1"/>
    <col min="16" max="16" width="15.875" style="0" customWidth="1"/>
    <col min="17" max="17" width="20.875" style="0" customWidth="1"/>
    <col min="18" max="18" width="15.875" style="0" customWidth="1"/>
  </cols>
  <sheetData>
    <row r="1" spans="1:18" ht="43.5" customHeight="1" thickBot="1">
      <c r="A1" s="118"/>
      <c r="B1" s="118"/>
      <c r="H1" s="119"/>
      <c r="I1" s="167" t="s">
        <v>89</v>
      </c>
      <c r="J1" s="168"/>
      <c r="K1" s="168"/>
      <c r="L1" s="169"/>
      <c r="N1" s="116"/>
      <c r="O1" s="170" t="s">
        <v>90</v>
      </c>
      <c r="P1" s="171"/>
      <c r="Q1" s="171"/>
      <c r="R1" s="172"/>
    </row>
    <row r="2" spans="1:18" s="2" customFormat="1" ht="63" customHeight="1" thickBot="1">
      <c r="A2" s="12" t="s">
        <v>0</v>
      </c>
      <c r="B2" s="13" t="s">
        <v>1</v>
      </c>
      <c r="C2" s="14" t="s">
        <v>67</v>
      </c>
      <c r="D2" s="22" t="s">
        <v>69</v>
      </c>
      <c r="E2" s="14" t="s">
        <v>68</v>
      </c>
      <c r="F2" s="43" t="s">
        <v>66</v>
      </c>
      <c r="G2" s="57" t="s">
        <v>72</v>
      </c>
      <c r="H2" s="68"/>
      <c r="I2" s="22" t="s">
        <v>73</v>
      </c>
      <c r="J2" s="22" t="s">
        <v>69</v>
      </c>
      <c r="K2" s="22" t="s">
        <v>74</v>
      </c>
      <c r="L2" s="22" t="s">
        <v>75</v>
      </c>
      <c r="M2" s="101" t="s">
        <v>76</v>
      </c>
      <c r="N2" s="111"/>
      <c r="O2" s="117" t="s">
        <v>79</v>
      </c>
      <c r="P2" s="117" t="s">
        <v>83</v>
      </c>
      <c r="Q2" s="117" t="s">
        <v>81</v>
      </c>
      <c r="R2" s="117" t="s">
        <v>82</v>
      </c>
    </row>
    <row r="3" spans="1:18" ht="15.75">
      <c r="A3" s="9"/>
      <c r="B3" s="10"/>
      <c r="C3" s="26"/>
      <c r="D3" s="32"/>
      <c r="E3" s="11"/>
      <c r="F3" s="44"/>
      <c r="G3" s="58"/>
      <c r="H3" s="69"/>
      <c r="I3" s="81"/>
      <c r="J3" s="82"/>
      <c r="K3" s="81"/>
      <c r="L3" s="81"/>
      <c r="M3" s="102"/>
      <c r="O3" s="81"/>
      <c r="P3" s="81"/>
      <c r="Q3" s="81"/>
      <c r="R3" s="81"/>
    </row>
    <row r="4" spans="1:18" s="2" customFormat="1" ht="31.5" customHeight="1">
      <c r="A4" s="15" t="s">
        <v>2</v>
      </c>
      <c r="B4" s="16" t="s">
        <v>3</v>
      </c>
      <c r="C4" s="27"/>
      <c r="D4" s="33"/>
      <c r="E4" s="17"/>
      <c r="F4" s="45"/>
      <c r="G4" s="59"/>
      <c r="H4" s="70"/>
      <c r="I4" s="17"/>
      <c r="J4" s="33"/>
      <c r="K4" s="17"/>
      <c r="L4" s="17"/>
      <c r="M4" s="103"/>
      <c r="N4" s="111"/>
      <c r="O4" s="17"/>
      <c r="P4" s="17"/>
      <c r="Q4" s="17"/>
      <c r="R4" s="17"/>
    </row>
    <row r="5" spans="1:18" ht="15.75">
      <c r="A5" s="3" t="s">
        <v>4</v>
      </c>
      <c r="B5" s="7" t="s">
        <v>5</v>
      </c>
      <c r="C5" s="28">
        <v>14021</v>
      </c>
      <c r="D5" s="42">
        <v>8.5</v>
      </c>
      <c r="E5" s="20">
        <f>+C5*0.085</f>
        <v>1191.785</v>
      </c>
      <c r="F5" s="46">
        <f aca="true" t="shared" si="0" ref="F5:F11">+C5+E5</f>
        <v>15212.785</v>
      </c>
      <c r="G5" s="59">
        <f>+F5/239.64</f>
        <v>63.48182690702721</v>
      </c>
      <c r="H5" s="70"/>
      <c r="I5" s="83">
        <f>+G5/1.085</f>
        <v>58.50859622767485</v>
      </c>
      <c r="J5" s="84">
        <v>8.5</v>
      </c>
      <c r="K5" s="83">
        <f>+I5*0.085</f>
        <v>4.973230679352363</v>
      </c>
      <c r="L5" s="96">
        <f>+I5+K5</f>
        <v>63.48182690702721</v>
      </c>
      <c r="M5" s="104">
        <f>+L5*239.64</f>
        <v>15212.785</v>
      </c>
      <c r="O5" s="83">
        <f>+I5*1.187</f>
        <v>69.44970372225005</v>
      </c>
      <c r="P5" s="83">
        <f>+O5*0.085</f>
        <v>5.903224816391255</v>
      </c>
      <c r="Q5" s="96">
        <f>+P5+O5</f>
        <v>75.35292853864131</v>
      </c>
      <c r="R5" s="83">
        <f>+Q5/L5*100</f>
        <v>118.7</v>
      </c>
    </row>
    <row r="6" spans="1:18" ht="15.75">
      <c r="A6" s="3" t="s">
        <v>6</v>
      </c>
      <c r="B6" s="7" t="s">
        <v>7</v>
      </c>
      <c r="C6" s="28">
        <v>3116</v>
      </c>
      <c r="D6" s="42">
        <v>8.5</v>
      </c>
      <c r="E6" s="20">
        <f aca="true" t="shared" si="1" ref="E6:E11">+C6*0.085</f>
        <v>264.86</v>
      </c>
      <c r="F6" s="46">
        <f t="shared" si="0"/>
        <v>3380.86</v>
      </c>
      <c r="G6" s="59">
        <f aca="true" t="shared" si="2" ref="G6:G11">+F6/239.64</f>
        <v>14.108078784843935</v>
      </c>
      <c r="H6" s="70"/>
      <c r="I6" s="83">
        <f aca="true" t="shared" si="3" ref="I6:I55">+G6/1.085</f>
        <v>13.002837589717913</v>
      </c>
      <c r="J6" s="84">
        <v>8.5</v>
      </c>
      <c r="K6" s="83">
        <f aca="true" t="shared" si="4" ref="K6:K11">+I6*0.085</f>
        <v>1.1052411951260226</v>
      </c>
      <c r="L6" s="96">
        <f aca="true" t="shared" si="5" ref="L6:L63">+I6+K6</f>
        <v>14.108078784843936</v>
      </c>
      <c r="M6" s="104">
        <f aca="true" t="shared" si="6" ref="M6:M63">+L6*239.64</f>
        <v>3380.8600000000006</v>
      </c>
      <c r="O6" s="83">
        <f aca="true" t="shared" si="7" ref="O6:O15">+I6*1.187</f>
        <v>15.434368218995164</v>
      </c>
      <c r="P6" s="83">
        <f aca="true" t="shared" si="8" ref="P6:P55">+O6*0.085</f>
        <v>1.3119212986145892</v>
      </c>
      <c r="Q6" s="96">
        <f aca="true" t="shared" si="9" ref="Q6:Q63">+P6+O6</f>
        <v>16.746289517609753</v>
      </c>
      <c r="R6" s="83">
        <f aca="true" t="shared" si="10" ref="R6:R63">+Q6/L6*100</f>
        <v>118.7</v>
      </c>
    </row>
    <row r="7" spans="1:18" ht="15.75">
      <c r="A7" s="3" t="s">
        <v>8</v>
      </c>
      <c r="B7" s="7" t="s">
        <v>9</v>
      </c>
      <c r="C7" s="28">
        <v>4673</v>
      </c>
      <c r="D7" s="42">
        <v>8.5</v>
      </c>
      <c r="E7" s="20">
        <f t="shared" si="1"/>
        <v>397.20500000000004</v>
      </c>
      <c r="F7" s="46">
        <f t="shared" si="0"/>
        <v>5070.205</v>
      </c>
      <c r="G7" s="59">
        <f t="shared" si="2"/>
        <v>21.15759055249541</v>
      </c>
      <c r="H7" s="70"/>
      <c r="I7" s="83">
        <f t="shared" si="3"/>
        <v>19.500083458521114</v>
      </c>
      <c r="J7" s="84">
        <v>8.5</v>
      </c>
      <c r="K7" s="83">
        <f t="shared" si="4"/>
        <v>1.6575070939742949</v>
      </c>
      <c r="L7" s="96">
        <f t="shared" si="5"/>
        <v>21.15759055249541</v>
      </c>
      <c r="M7" s="104">
        <f t="shared" si="6"/>
        <v>5070.205</v>
      </c>
      <c r="O7" s="83">
        <f t="shared" si="7"/>
        <v>23.146599065264564</v>
      </c>
      <c r="P7" s="83">
        <f t="shared" si="8"/>
        <v>1.967460920547488</v>
      </c>
      <c r="Q7" s="96">
        <f t="shared" si="9"/>
        <v>25.11405998581205</v>
      </c>
      <c r="R7" s="83">
        <f t="shared" si="10"/>
        <v>118.7</v>
      </c>
    </row>
    <row r="8" spans="1:18" ht="15.75">
      <c r="A8" s="3" t="s">
        <v>10</v>
      </c>
      <c r="B8" s="7" t="s">
        <v>11</v>
      </c>
      <c r="C8" s="28">
        <v>2336</v>
      </c>
      <c r="D8" s="42">
        <v>8.5</v>
      </c>
      <c r="E8" s="20">
        <f t="shared" si="1"/>
        <v>198.56</v>
      </c>
      <c r="F8" s="46">
        <f t="shared" si="0"/>
        <v>2534.56</v>
      </c>
      <c r="G8" s="59">
        <f t="shared" si="2"/>
        <v>10.57653146386246</v>
      </c>
      <c r="H8" s="70"/>
      <c r="I8" s="83">
        <f t="shared" si="3"/>
        <v>9.747955266232683</v>
      </c>
      <c r="J8" s="84">
        <v>8.5</v>
      </c>
      <c r="K8" s="83">
        <f t="shared" si="4"/>
        <v>0.8285761976297781</v>
      </c>
      <c r="L8" s="96">
        <f t="shared" si="5"/>
        <v>10.57653146386246</v>
      </c>
      <c r="M8" s="104">
        <f t="shared" si="6"/>
        <v>2534.56</v>
      </c>
      <c r="O8" s="83">
        <f t="shared" si="7"/>
        <v>11.570822901018195</v>
      </c>
      <c r="P8" s="83">
        <f t="shared" si="8"/>
        <v>0.9835199465865466</v>
      </c>
      <c r="Q8" s="96">
        <f t="shared" si="9"/>
        <v>12.554342847604742</v>
      </c>
      <c r="R8" s="83">
        <f t="shared" si="10"/>
        <v>118.7</v>
      </c>
    </row>
    <row r="9" spans="1:18" ht="15.75">
      <c r="A9" s="3" t="s">
        <v>12</v>
      </c>
      <c r="B9" s="7" t="s">
        <v>13</v>
      </c>
      <c r="C9" s="28">
        <v>936</v>
      </c>
      <c r="D9" s="42">
        <v>8.5</v>
      </c>
      <c r="E9" s="20">
        <f t="shared" si="1"/>
        <v>79.56</v>
      </c>
      <c r="F9" s="46">
        <f t="shared" si="0"/>
        <v>1015.56</v>
      </c>
      <c r="G9" s="59">
        <f t="shared" si="2"/>
        <v>4.237856785177767</v>
      </c>
      <c r="H9" s="70"/>
      <c r="I9" s="83">
        <f t="shared" si="3"/>
        <v>3.905858788182274</v>
      </c>
      <c r="J9" s="84">
        <v>8.5</v>
      </c>
      <c r="K9" s="83">
        <f t="shared" si="4"/>
        <v>0.3319979969954933</v>
      </c>
      <c r="L9" s="96">
        <f t="shared" si="5"/>
        <v>4.237856785177767</v>
      </c>
      <c r="M9" s="104">
        <f t="shared" si="6"/>
        <v>1015.5600000000001</v>
      </c>
      <c r="O9" s="83">
        <f t="shared" si="7"/>
        <v>4.63625438157236</v>
      </c>
      <c r="P9" s="83">
        <f t="shared" si="8"/>
        <v>0.3940816224336506</v>
      </c>
      <c r="Q9" s="96">
        <f t="shared" si="9"/>
        <v>5.03033600400601</v>
      </c>
      <c r="R9" s="83">
        <f t="shared" si="10"/>
        <v>118.7</v>
      </c>
    </row>
    <row r="10" spans="1:18" ht="15.75">
      <c r="A10" s="3" t="s">
        <v>14</v>
      </c>
      <c r="B10" s="7" t="s">
        <v>15</v>
      </c>
      <c r="C10" s="28">
        <v>16250</v>
      </c>
      <c r="D10" s="42">
        <v>8.5</v>
      </c>
      <c r="E10" s="20">
        <f t="shared" si="1"/>
        <v>1381.25</v>
      </c>
      <c r="F10" s="46">
        <f t="shared" si="0"/>
        <v>17631.25</v>
      </c>
      <c r="G10" s="59">
        <f t="shared" si="2"/>
        <v>73.57390252044735</v>
      </c>
      <c r="H10" s="70"/>
      <c r="I10" s="83">
        <f t="shared" si="3"/>
        <v>67.81004840594225</v>
      </c>
      <c r="J10" s="84">
        <v>8.5</v>
      </c>
      <c r="K10" s="83">
        <f t="shared" si="4"/>
        <v>5.763854114505092</v>
      </c>
      <c r="L10" s="96">
        <f t="shared" si="5"/>
        <v>73.57390252044735</v>
      </c>
      <c r="M10" s="104">
        <f t="shared" si="6"/>
        <v>17631.25</v>
      </c>
      <c r="O10" s="83">
        <f t="shared" si="7"/>
        <v>80.49052745785346</v>
      </c>
      <c r="P10" s="83">
        <f t="shared" si="8"/>
        <v>6.841694833917544</v>
      </c>
      <c r="Q10" s="96">
        <f t="shared" si="9"/>
        <v>87.332222291771</v>
      </c>
      <c r="R10" s="83">
        <f t="shared" si="10"/>
        <v>118.7</v>
      </c>
    </row>
    <row r="11" spans="1:18" ht="15.75">
      <c r="A11" s="3" t="s">
        <v>16</v>
      </c>
      <c r="B11" s="7" t="s">
        <v>17</v>
      </c>
      <c r="C11" s="28">
        <v>3630</v>
      </c>
      <c r="D11" s="42">
        <v>8.5</v>
      </c>
      <c r="E11" s="20">
        <f t="shared" si="1"/>
        <v>308.55</v>
      </c>
      <c r="F11" s="46">
        <f t="shared" si="0"/>
        <v>3938.55</v>
      </c>
      <c r="G11" s="59">
        <f t="shared" si="2"/>
        <v>16.435277916875314</v>
      </c>
      <c r="H11" s="70"/>
      <c r="I11" s="83">
        <f t="shared" si="3"/>
        <v>15.147721582373562</v>
      </c>
      <c r="J11" s="84">
        <v>8.5</v>
      </c>
      <c r="K11" s="83">
        <f t="shared" si="4"/>
        <v>1.2875563345017529</v>
      </c>
      <c r="L11" s="96">
        <f t="shared" si="5"/>
        <v>16.435277916875314</v>
      </c>
      <c r="M11" s="104">
        <f t="shared" si="6"/>
        <v>3938.55</v>
      </c>
      <c r="O11" s="83">
        <f t="shared" si="7"/>
        <v>17.980345518277417</v>
      </c>
      <c r="P11" s="83">
        <f t="shared" si="8"/>
        <v>1.5283293690535806</v>
      </c>
      <c r="Q11" s="96">
        <f t="shared" si="9"/>
        <v>19.508674887330997</v>
      </c>
      <c r="R11" s="83">
        <f t="shared" si="10"/>
        <v>118.69999999999999</v>
      </c>
    </row>
    <row r="12" spans="1:18" ht="15.75">
      <c r="A12" s="3"/>
      <c r="B12" s="7"/>
      <c r="C12" s="29"/>
      <c r="D12" s="35"/>
      <c r="E12" s="5"/>
      <c r="F12" s="47"/>
      <c r="G12" s="59"/>
      <c r="H12" s="70"/>
      <c r="I12" s="85"/>
      <c r="J12" s="86"/>
      <c r="K12" s="85"/>
      <c r="L12" s="85"/>
      <c r="M12" s="105"/>
      <c r="O12" s="85" t="s">
        <v>80</v>
      </c>
      <c r="P12" s="85" t="s">
        <v>80</v>
      </c>
      <c r="Q12" s="85" t="s">
        <v>80</v>
      </c>
      <c r="R12" s="85" t="s">
        <v>80</v>
      </c>
    </row>
    <row r="13" spans="1:18" s="2" customFormat="1" ht="33" customHeight="1">
      <c r="A13" s="15" t="s">
        <v>18</v>
      </c>
      <c r="B13" s="16" t="s">
        <v>19</v>
      </c>
      <c r="C13" s="27"/>
      <c r="D13" s="33"/>
      <c r="E13" s="17"/>
      <c r="F13" s="45"/>
      <c r="G13" s="59"/>
      <c r="H13" s="70"/>
      <c r="I13" s="17"/>
      <c r="J13" s="33"/>
      <c r="K13" s="17"/>
      <c r="L13" s="17"/>
      <c r="M13" s="103"/>
      <c r="N13" s="111"/>
      <c r="O13" s="17" t="s">
        <v>80</v>
      </c>
      <c r="P13" s="17" t="s">
        <v>80</v>
      </c>
      <c r="Q13" s="17" t="s">
        <v>80</v>
      </c>
      <c r="R13" s="17" t="s">
        <v>80</v>
      </c>
    </row>
    <row r="14" spans="1:18" ht="15.75">
      <c r="A14" s="3" t="s">
        <v>4</v>
      </c>
      <c r="B14" s="7" t="s">
        <v>20</v>
      </c>
      <c r="C14" s="28">
        <v>11684</v>
      </c>
      <c r="D14" s="42">
        <v>8.5</v>
      </c>
      <c r="E14" s="20">
        <f>+C14*0.085</f>
        <v>993.1400000000001</v>
      </c>
      <c r="F14" s="46">
        <f>+C14+E14</f>
        <v>12677.14</v>
      </c>
      <c r="G14" s="59">
        <f>+F14/239.64</f>
        <v>52.90076781839426</v>
      </c>
      <c r="H14" s="70"/>
      <c r="I14" s="83">
        <f t="shared" si="3"/>
        <v>48.75646803538641</v>
      </c>
      <c r="J14" s="84">
        <v>8.5</v>
      </c>
      <c r="K14" s="83">
        <f>+I14*0.085</f>
        <v>4.144299783007845</v>
      </c>
      <c r="L14" s="96">
        <f t="shared" si="5"/>
        <v>52.90076781839426</v>
      </c>
      <c r="M14" s="104">
        <f t="shared" si="6"/>
        <v>12677.14</v>
      </c>
      <c r="O14" s="83">
        <f t="shared" si="7"/>
        <v>57.87392755800367</v>
      </c>
      <c r="P14" s="83">
        <f t="shared" si="8"/>
        <v>4.919283842430312</v>
      </c>
      <c r="Q14" s="96">
        <f t="shared" si="9"/>
        <v>62.79321140043398</v>
      </c>
      <c r="R14" s="83">
        <f t="shared" si="10"/>
        <v>118.7</v>
      </c>
    </row>
    <row r="15" spans="1:18" ht="15.75">
      <c r="A15" s="3" t="s">
        <v>6</v>
      </c>
      <c r="B15" s="7" t="s">
        <v>21</v>
      </c>
      <c r="C15" s="28">
        <v>7155</v>
      </c>
      <c r="D15" s="42">
        <v>8.5</v>
      </c>
      <c r="E15" s="20">
        <f>+C15*0.085</f>
        <v>608.1750000000001</v>
      </c>
      <c r="F15" s="46">
        <f>+C15+E15</f>
        <v>7763.175</v>
      </c>
      <c r="G15" s="59">
        <f>+F15/239.64</f>
        <v>32.39515523284928</v>
      </c>
      <c r="H15" s="70"/>
      <c r="I15" s="83">
        <f t="shared" si="3"/>
        <v>29.857285928893344</v>
      </c>
      <c r="J15" s="84">
        <v>8.5</v>
      </c>
      <c r="K15" s="83">
        <f>+I15*0.085</f>
        <v>2.5378693039559344</v>
      </c>
      <c r="L15" s="96">
        <f t="shared" si="5"/>
        <v>32.39515523284928</v>
      </c>
      <c r="M15" s="104">
        <f t="shared" si="6"/>
        <v>7763.175</v>
      </c>
      <c r="O15" s="83">
        <f t="shared" si="7"/>
        <v>35.4405983975964</v>
      </c>
      <c r="P15" s="83">
        <f t="shared" si="8"/>
        <v>3.0124508637956944</v>
      </c>
      <c r="Q15" s="96">
        <f t="shared" si="9"/>
        <v>38.453049261392096</v>
      </c>
      <c r="R15" s="83">
        <f t="shared" si="10"/>
        <v>118.7</v>
      </c>
    </row>
    <row r="16" spans="1:18" ht="12.75" customHeight="1">
      <c r="A16" s="142" t="s">
        <v>8</v>
      </c>
      <c r="B16" s="143" t="s">
        <v>22</v>
      </c>
      <c r="C16" s="144" t="s">
        <v>23</v>
      </c>
      <c r="D16" s="23"/>
      <c r="E16" s="151"/>
      <c r="F16" s="152"/>
      <c r="G16" s="62"/>
      <c r="H16" s="71"/>
      <c r="I16" s="161"/>
      <c r="J16" s="87"/>
      <c r="K16" s="161"/>
      <c r="L16" s="166"/>
      <c r="M16" s="173"/>
      <c r="O16" s="161"/>
      <c r="P16" s="161" t="s">
        <v>80</v>
      </c>
      <c r="Q16" s="166" t="s">
        <v>80</v>
      </c>
      <c r="R16" s="161" t="s">
        <v>80</v>
      </c>
    </row>
    <row r="17" spans="1:18" ht="12.75" customHeight="1">
      <c r="A17" s="142"/>
      <c r="B17" s="143"/>
      <c r="C17" s="144"/>
      <c r="D17" s="25"/>
      <c r="E17" s="151"/>
      <c r="F17" s="152"/>
      <c r="G17" s="62"/>
      <c r="H17" s="71"/>
      <c r="I17" s="161"/>
      <c r="J17" s="88"/>
      <c r="K17" s="161"/>
      <c r="L17" s="166"/>
      <c r="M17" s="173"/>
      <c r="O17" s="161"/>
      <c r="P17" s="161">
        <f t="shared" si="8"/>
        <v>0</v>
      </c>
      <c r="Q17" s="166">
        <f t="shared" si="9"/>
        <v>0</v>
      </c>
      <c r="R17" s="161" t="s">
        <v>80</v>
      </c>
    </row>
    <row r="18" spans="1:18" ht="15.75">
      <c r="A18" s="3"/>
      <c r="B18" s="7"/>
      <c r="C18" s="29"/>
      <c r="D18" s="36"/>
      <c r="E18" s="5"/>
      <c r="F18" s="47"/>
      <c r="G18" s="59"/>
      <c r="H18" s="70"/>
      <c r="I18" s="85"/>
      <c r="J18" s="89"/>
      <c r="K18" s="85"/>
      <c r="L18" s="97"/>
      <c r="M18" s="105"/>
      <c r="O18" s="85"/>
      <c r="P18" s="85" t="s">
        <v>80</v>
      </c>
      <c r="Q18" s="97" t="s">
        <v>80</v>
      </c>
      <c r="R18" s="85" t="s">
        <v>80</v>
      </c>
    </row>
    <row r="19" spans="1:18" s="2" customFormat="1" ht="28.5" customHeight="1">
      <c r="A19" s="15" t="s">
        <v>24</v>
      </c>
      <c r="B19" s="16" t="s">
        <v>25</v>
      </c>
      <c r="C19" s="27"/>
      <c r="D19" s="33"/>
      <c r="E19" s="17"/>
      <c r="F19" s="45"/>
      <c r="G19" s="59"/>
      <c r="H19" s="70"/>
      <c r="I19" s="17"/>
      <c r="J19" s="33"/>
      <c r="K19" s="17"/>
      <c r="L19" s="99"/>
      <c r="M19" s="103"/>
      <c r="N19" s="111"/>
      <c r="O19" s="17"/>
      <c r="P19" s="17" t="s">
        <v>80</v>
      </c>
      <c r="Q19" s="99" t="s">
        <v>80</v>
      </c>
      <c r="R19" s="17" t="s">
        <v>80</v>
      </c>
    </row>
    <row r="20" spans="1:18" ht="15.75">
      <c r="A20" s="3" t="s">
        <v>4</v>
      </c>
      <c r="B20" s="7" t="s">
        <v>26</v>
      </c>
      <c r="C20" s="28">
        <v>30450</v>
      </c>
      <c r="D20" s="42">
        <v>8.5</v>
      </c>
      <c r="E20" s="20">
        <f>+C20*0.085</f>
        <v>2588.25</v>
      </c>
      <c r="F20" s="46">
        <f>+C20+E20</f>
        <v>33038.25</v>
      </c>
      <c r="G20" s="59">
        <f>+F20/239.64</f>
        <v>137.8661742613921</v>
      </c>
      <c r="H20" s="70"/>
      <c r="I20" s="83">
        <f t="shared" si="3"/>
        <v>127.06559839759642</v>
      </c>
      <c r="J20" s="84">
        <v>8.5</v>
      </c>
      <c r="K20" s="83">
        <f>+I20*0.085</f>
        <v>10.800575863795697</v>
      </c>
      <c r="L20" s="96">
        <f t="shared" si="5"/>
        <v>137.8661742613921</v>
      </c>
      <c r="M20" s="104">
        <f t="shared" si="6"/>
        <v>33038.25</v>
      </c>
      <c r="O20" s="83">
        <f>+I20*1.187</f>
        <v>150.82686529794697</v>
      </c>
      <c r="P20" s="83">
        <f t="shared" si="8"/>
        <v>12.820283550325493</v>
      </c>
      <c r="Q20" s="96">
        <f t="shared" si="9"/>
        <v>163.64714884827245</v>
      </c>
      <c r="R20" s="83">
        <f t="shared" si="10"/>
        <v>118.70000000000003</v>
      </c>
    </row>
    <row r="21" spans="1:18" ht="12.75" customHeight="1">
      <c r="A21" s="142" t="s">
        <v>6</v>
      </c>
      <c r="B21" s="143" t="s">
        <v>27</v>
      </c>
      <c r="C21" s="148"/>
      <c r="D21" s="23"/>
      <c r="E21" s="153"/>
      <c r="F21" s="156"/>
      <c r="G21" s="63"/>
      <c r="H21" s="72"/>
      <c r="I21" s="162"/>
      <c r="J21" s="87"/>
      <c r="K21" s="162"/>
      <c r="L21" s="162"/>
      <c r="M21" s="174"/>
      <c r="O21" s="162"/>
      <c r="P21" s="162" t="s">
        <v>80</v>
      </c>
      <c r="Q21" s="162" t="s">
        <v>80</v>
      </c>
      <c r="R21" s="162" t="s">
        <v>80</v>
      </c>
    </row>
    <row r="22" spans="1:18" ht="12.75" customHeight="1">
      <c r="A22" s="142"/>
      <c r="B22" s="143"/>
      <c r="C22" s="149"/>
      <c r="D22" s="24"/>
      <c r="E22" s="154"/>
      <c r="F22" s="157"/>
      <c r="G22" s="64"/>
      <c r="H22" s="73"/>
      <c r="I22" s="163"/>
      <c r="J22" s="90"/>
      <c r="K22" s="163"/>
      <c r="L22" s="163"/>
      <c r="M22" s="175"/>
      <c r="O22" s="163"/>
      <c r="P22" s="163">
        <f t="shared" si="8"/>
        <v>0</v>
      </c>
      <c r="Q22" s="163">
        <f t="shared" si="9"/>
        <v>0</v>
      </c>
      <c r="R22" s="163" t="s">
        <v>80</v>
      </c>
    </row>
    <row r="23" spans="1:18" ht="12.75" customHeight="1">
      <c r="A23" s="142"/>
      <c r="B23" s="143"/>
      <c r="C23" s="150"/>
      <c r="D23" s="25"/>
      <c r="E23" s="155"/>
      <c r="F23" s="158"/>
      <c r="G23" s="65"/>
      <c r="H23" s="74"/>
      <c r="I23" s="164"/>
      <c r="J23" s="88"/>
      <c r="K23" s="164"/>
      <c r="L23" s="164"/>
      <c r="M23" s="176"/>
      <c r="O23" s="164"/>
      <c r="P23" s="164">
        <f t="shared" si="8"/>
        <v>0</v>
      </c>
      <c r="Q23" s="164">
        <f t="shared" si="9"/>
        <v>0</v>
      </c>
      <c r="R23" s="164" t="s">
        <v>80</v>
      </c>
    </row>
    <row r="24" spans="1:18" ht="15.75">
      <c r="A24" s="3"/>
      <c r="B24" s="7"/>
      <c r="C24" s="29"/>
      <c r="D24" s="37"/>
      <c r="E24" s="5"/>
      <c r="F24" s="47"/>
      <c r="G24" s="59"/>
      <c r="H24" s="70"/>
      <c r="I24" s="85"/>
      <c r="J24" s="91"/>
      <c r="K24" s="85"/>
      <c r="L24" s="85"/>
      <c r="M24" s="105"/>
      <c r="O24" s="85"/>
      <c r="P24" s="85" t="s">
        <v>80</v>
      </c>
      <c r="Q24" s="85" t="s">
        <v>80</v>
      </c>
      <c r="R24" s="85" t="s">
        <v>80</v>
      </c>
    </row>
    <row r="25" spans="1:18" s="2" customFormat="1" ht="12.75" customHeight="1">
      <c r="A25" s="145" t="s">
        <v>28</v>
      </c>
      <c r="B25" s="146" t="s">
        <v>29</v>
      </c>
      <c r="C25" s="147"/>
      <c r="D25" s="38"/>
      <c r="E25" s="159"/>
      <c r="F25" s="160"/>
      <c r="G25" s="62"/>
      <c r="H25" s="71"/>
      <c r="I25" s="159"/>
      <c r="J25" s="38"/>
      <c r="K25" s="159"/>
      <c r="L25" s="159"/>
      <c r="M25" s="165"/>
      <c r="N25" s="111"/>
      <c r="O25" s="159"/>
      <c r="P25" s="159" t="s">
        <v>80</v>
      </c>
      <c r="Q25" s="159" t="s">
        <v>80</v>
      </c>
      <c r="R25" s="159" t="s">
        <v>80</v>
      </c>
    </row>
    <row r="26" spans="1:18" ht="12.75" customHeight="1">
      <c r="A26" s="145"/>
      <c r="B26" s="146"/>
      <c r="C26" s="147"/>
      <c r="D26" s="39"/>
      <c r="E26" s="159"/>
      <c r="F26" s="160"/>
      <c r="G26" s="62"/>
      <c r="H26" s="71"/>
      <c r="I26" s="159"/>
      <c r="J26" s="39"/>
      <c r="K26" s="159"/>
      <c r="L26" s="159"/>
      <c r="M26" s="165"/>
      <c r="O26" s="159"/>
      <c r="P26" s="159">
        <f t="shared" si="8"/>
        <v>0</v>
      </c>
      <c r="Q26" s="159">
        <f t="shared" si="9"/>
        <v>0</v>
      </c>
      <c r="R26" s="159" t="s">
        <v>80</v>
      </c>
    </row>
    <row r="27" spans="1:18" ht="15.75">
      <c r="A27" s="3" t="s">
        <v>4</v>
      </c>
      <c r="B27" s="7" t="s">
        <v>84</v>
      </c>
      <c r="C27" s="28">
        <v>3731</v>
      </c>
      <c r="D27" s="42">
        <v>8.5</v>
      </c>
      <c r="E27" s="20">
        <f>+C27*0.085</f>
        <v>317.13500000000005</v>
      </c>
      <c r="F27" s="46">
        <f>+C27+E27</f>
        <v>4048.135</v>
      </c>
      <c r="G27" s="59">
        <f>+F27/239.64</f>
        <v>16.89256801869471</v>
      </c>
      <c r="H27" s="70"/>
      <c r="I27" s="83">
        <f t="shared" si="3"/>
        <v>15.569187114004341</v>
      </c>
      <c r="J27" s="84">
        <v>8.5</v>
      </c>
      <c r="K27" s="83">
        <f>+I27*0.085</f>
        <v>1.323380904690369</v>
      </c>
      <c r="L27" s="96">
        <f t="shared" si="5"/>
        <v>16.89256801869471</v>
      </c>
      <c r="M27" s="104">
        <f t="shared" si="6"/>
        <v>4048.135</v>
      </c>
      <c r="O27" s="83">
        <f>+I27*1.187</f>
        <v>18.480625104323153</v>
      </c>
      <c r="P27" s="83">
        <f t="shared" si="8"/>
        <v>1.570853133867468</v>
      </c>
      <c r="Q27" s="96">
        <f t="shared" si="9"/>
        <v>20.051478238190622</v>
      </c>
      <c r="R27" s="83">
        <f t="shared" si="10"/>
        <v>118.7</v>
      </c>
    </row>
    <row r="28" spans="1:18" ht="15.75">
      <c r="A28" s="3" t="s">
        <v>6</v>
      </c>
      <c r="B28" s="7" t="s">
        <v>85</v>
      </c>
      <c r="C28" s="28">
        <v>111</v>
      </c>
      <c r="D28" s="42">
        <v>8.5</v>
      </c>
      <c r="E28" s="20">
        <f>+C28*0.085</f>
        <v>9.435</v>
      </c>
      <c r="F28" s="46">
        <f>+C28+E28</f>
        <v>120.435</v>
      </c>
      <c r="G28" s="59">
        <f>+F28/239.64</f>
        <v>0.5025663495242865</v>
      </c>
      <c r="H28" s="70"/>
      <c r="I28" s="83">
        <f t="shared" si="3"/>
        <v>0.46319479218828247</v>
      </c>
      <c r="J28" s="84">
        <v>8.5</v>
      </c>
      <c r="K28" s="83">
        <f>+I28*0.085</f>
        <v>0.03937155733600401</v>
      </c>
      <c r="L28" s="96">
        <f t="shared" si="5"/>
        <v>0.5025663495242865</v>
      </c>
      <c r="M28" s="104">
        <f t="shared" si="6"/>
        <v>120.435</v>
      </c>
      <c r="O28" s="83">
        <f>+I28*1.187</f>
        <v>0.5498122183274913</v>
      </c>
      <c r="P28" s="83">
        <f t="shared" si="8"/>
        <v>0.04673403855783676</v>
      </c>
      <c r="Q28" s="96">
        <f t="shared" si="9"/>
        <v>0.596546256885328</v>
      </c>
      <c r="R28" s="83">
        <f t="shared" si="10"/>
        <v>118.7</v>
      </c>
    </row>
    <row r="29" spans="1:18" ht="15.75">
      <c r="A29" s="3" t="s">
        <v>8</v>
      </c>
      <c r="B29" s="7" t="s">
        <v>88</v>
      </c>
      <c r="C29" s="28">
        <v>1190</v>
      </c>
      <c r="D29" s="42">
        <v>8.5</v>
      </c>
      <c r="E29" s="20">
        <f>+C29*0.085</f>
        <v>101.15</v>
      </c>
      <c r="F29" s="46">
        <f>+C29+E29</f>
        <v>1291.15</v>
      </c>
      <c r="G29" s="59">
        <f>+F29/239.64</f>
        <v>5.387873476881991</v>
      </c>
      <c r="H29" s="70"/>
      <c r="I29" s="83">
        <f t="shared" si="3"/>
        <v>4.965782006342849</v>
      </c>
      <c r="J29" s="84">
        <v>8.5</v>
      </c>
      <c r="K29" s="83">
        <f>+I29*0.085</f>
        <v>0.4220914705391422</v>
      </c>
      <c r="L29" s="96">
        <f t="shared" si="5"/>
        <v>5.387873476881991</v>
      </c>
      <c r="M29" s="104">
        <f t="shared" si="6"/>
        <v>1291.15</v>
      </c>
      <c r="O29" s="83">
        <f>+I29*1.187</f>
        <v>5.894383241528962</v>
      </c>
      <c r="P29" s="83">
        <f t="shared" si="8"/>
        <v>0.5010225755299618</v>
      </c>
      <c r="Q29" s="96">
        <f t="shared" si="9"/>
        <v>6.395405817058924</v>
      </c>
      <c r="R29" s="83">
        <f t="shared" si="10"/>
        <v>118.70000000000003</v>
      </c>
    </row>
    <row r="30" spans="1:18" ht="15.75">
      <c r="A30" s="3" t="s">
        <v>10</v>
      </c>
      <c r="B30" s="7" t="s">
        <v>86</v>
      </c>
      <c r="C30" s="28">
        <v>1557</v>
      </c>
      <c r="D30" s="42">
        <v>8.5</v>
      </c>
      <c r="E30" s="20">
        <f>+C30*0.085</f>
        <v>132.345</v>
      </c>
      <c r="F30" s="46">
        <f>+C30+E30</f>
        <v>1689.345</v>
      </c>
      <c r="G30" s="59">
        <f>+F30/239.64</f>
        <v>7.049511767651477</v>
      </c>
      <c r="H30" s="70"/>
      <c r="I30" s="83">
        <f t="shared" si="3"/>
        <v>6.497245868803205</v>
      </c>
      <c r="J30" s="84">
        <v>8.5</v>
      </c>
      <c r="K30" s="83">
        <f>+I30*0.085</f>
        <v>0.5522658988482725</v>
      </c>
      <c r="L30" s="96">
        <f t="shared" si="5"/>
        <v>7.049511767651477</v>
      </c>
      <c r="M30" s="104">
        <f t="shared" si="6"/>
        <v>1689.345</v>
      </c>
      <c r="O30" s="83">
        <f>+I30*1.187</f>
        <v>7.712230846269405</v>
      </c>
      <c r="P30" s="83">
        <f t="shared" si="8"/>
        <v>0.6555396219328995</v>
      </c>
      <c r="Q30" s="96">
        <f t="shared" si="9"/>
        <v>8.367770468202304</v>
      </c>
      <c r="R30" s="83">
        <f t="shared" si="10"/>
        <v>118.7</v>
      </c>
    </row>
    <row r="31" spans="1:18" ht="15.75">
      <c r="A31" s="3" t="s">
        <v>12</v>
      </c>
      <c r="B31" s="7" t="s">
        <v>87</v>
      </c>
      <c r="C31" s="28">
        <v>60</v>
      </c>
      <c r="D31" s="42">
        <v>8.5</v>
      </c>
      <c r="E31" s="20">
        <f>+C31*0.085</f>
        <v>5.1000000000000005</v>
      </c>
      <c r="F31" s="46">
        <f>+C31+E31</f>
        <v>65.1</v>
      </c>
      <c r="G31" s="59">
        <f>+F31/239.64</f>
        <v>0.271657486229344</v>
      </c>
      <c r="H31" s="70"/>
      <c r="I31" s="83">
        <f t="shared" si="3"/>
        <v>0.25037556334501754</v>
      </c>
      <c r="J31" s="84">
        <v>8.5</v>
      </c>
      <c r="K31" s="83">
        <f>+I31*0.085</f>
        <v>0.021281922884326492</v>
      </c>
      <c r="L31" s="96">
        <f t="shared" si="5"/>
        <v>0.27165748622934405</v>
      </c>
      <c r="M31" s="104">
        <f t="shared" si="6"/>
        <v>65.10000000000001</v>
      </c>
      <c r="O31" s="83">
        <f>+I31*1.187</f>
        <v>0.29719579369053584</v>
      </c>
      <c r="P31" s="83">
        <f t="shared" si="8"/>
        <v>0.025261642463695548</v>
      </c>
      <c r="Q31" s="96">
        <f t="shared" si="9"/>
        <v>0.3224574361542314</v>
      </c>
      <c r="R31" s="83">
        <f t="shared" si="10"/>
        <v>118.7</v>
      </c>
    </row>
    <row r="32" spans="1:18" ht="15.75">
      <c r="A32" s="3"/>
      <c r="B32" s="7"/>
      <c r="C32" s="29"/>
      <c r="D32" s="37"/>
      <c r="E32" s="5"/>
      <c r="F32" s="47"/>
      <c r="G32" s="59"/>
      <c r="H32" s="70"/>
      <c r="I32" s="85"/>
      <c r="J32" s="91"/>
      <c r="K32" s="85"/>
      <c r="L32" s="85"/>
      <c r="M32" s="105"/>
      <c r="O32" s="85" t="s">
        <v>80</v>
      </c>
      <c r="P32" s="85" t="s">
        <v>80</v>
      </c>
      <c r="Q32" s="85" t="s">
        <v>80</v>
      </c>
      <c r="R32" s="85" t="s">
        <v>80</v>
      </c>
    </row>
    <row r="33" spans="1:18" s="2" customFormat="1" ht="12.75" customHeight="1">
      <c r="A33" s="145" t="s">
        <v>30</v>
      </c>
      <c r="B33" s="146" t="s">
        <v>31</v>
      </c>
      <c r="C33" s="147"/>
      <c r="D33" s="38"/>
      <c r="E33" s="159"/>
      <c r="F33" s="160"/>
      <c r="G33" s="62"/>
      <c r="H33" s="71"/>
      <c r="I33" s="159"/>
      <c r="J33" s="38"/>
      <c r="K33" s="159"/>
      <c r="L33" s="159"/>
      <c r="M33" s="165"/>
      <c r="N33" s="111"/>
      <c r="O33" s="159"/>
      <c r="P33" s="159" t="s">
        <v>80</v>
      </c>
      <c r="Q33" s="159" t="s">
        <v>80</v>
      </c>
      <c r="R33" s="159" t="s">
        <v>80</v>
      </c>
    </row>
    <row r="34" spans="1:18" ht="12.75" customHeight="1">
      <c r="A34" s="145"/>
      <c r="B34" s="146"/>
      <c r="C34" s="147"/>
      <c r="D34" s="39"/>
      <c r="E34" s="159"/>
      <c r="F34" s="160"/>
      <c r="G34" s="62"/>
      <c r="H34" s="71"/>
      <c r="I34" s="159"/>
      <c r="J34" s="39"/>
      <c r="K34" s="159"/>
      <c r="L34" s="159"/>
      <c r="M34" s="165"/>
      <c r="O34" s="159"/>
      <c r="P34" s="159">
        <f t="shared" si="8"/>
        <v>0</v>
      </c>
      <c r="Q34" s="159">
        <f t="shared" si="9"/>
        <v>0</v>
      </c>
      <c r="R34" s="159" t="s">
        <v>80</v>
      </c>
    </row>
    <row r="35" spans="1:18" ht="15.75">
      <c r="A35" s="3" t="s">
        <v>4</v>
      </c>
      <c r="B35" s="7" t="s">
        <v>32</v>
      </c>
      <c r="C35" s="28">
        <v>2790</v>
      </c>
      <c r="D35" s="42">
        <v>8.5</v>
      </c>
      <c r="E35" s="20">
        <f>+C35*0.085</f>
        <v>237.15</v>
      </c>
      <c r="F35" s="46">
        <f aca="true" t="shared" si="11" ref="F35:F50">+C35+E35</f>
        <v>3027.15</v>
      </c>
      <c r="G35" s="59">
        <f aca="true" t="shared" si="12" ref="G35:G50">+F35/239.64</f>
        <v>12.632073109664498</v>
      </c>
      <c r="H35" s="70"/>
      <c r="I35" s="83">
        <f t="shared" si="3"/>
        <v>11.642463695543317</v>
      </c>
      <c r="J35" s="84">
        <v>8.5</v>
      </c>
      <c r="K35" s="83">
        <f>+I35*0.085</f>
        <v>0.989609414121182</v>
      </c>
      <c r="L35" s="96">
        <f t="shared" si="5"/>
        <v>12.632073109664498</v>
      </c>
      <c r="M35" s="104">
        <f t="shared" si="6"/>
        <v>3027.15</v>
      </c>
      <c r="O35" s="83">
        <f aca="true" t="shared" si="13" ref="O35:O63">+I35*1.187</f>
        <v>13.819604406609917</v>
      </c>
      <c r="P35" s="83">
        <f t="shared" si="8"/>
        <v>1.174666374561843</v>
      </c>
      <c r="Q35" s="96">
        <f t="shared" si="9"/>
        <v>14.99427078117176</v>
      </c>
      <c r="R35" s="83">
        <f t="shared" si="10"/>
        <v>118.7</v>
      </c>
    </row>
    <row r="36" spans="1:18" ht="15.75">
      <c r="A36" s="3" t="s">
        <v>6</v>
      </c>
      <c r="B36" s="7" t="s">
        <v>33</v>
      </c>
      <c r="C36" s="28">
        <v>1280</v>
      </c>
      <c r="D36" s="42">
        <v>8.5</v>
      </c>
      <c r="E36" s="20">
        <f aca="true" t="shared" si="14" ref="E36:E43">+C36*0.085</f>
        <v>108.80000000000001</v>
      </c>
      <c r="F36" s="46">
        <f t="shared" si="11"/>
        <v>1388.8</v>
      </c>
      <c r="G36" s="59">
        <f t="shared" si="12"/>
        <v>5.795359706226006</v>
      </c>
      <c r="H36" s="70"/>
      <c r="I36" s="83">
        <f t="shared" si="3"/>
        <v>5.341345351360374</v>
      </c>
      <c r="J36" s="84">
        <v>8.5</v>
      </c>
      <c r="K36" s="83">
        <f aca="true" t="shared" si="15" ref="K36:K43">+I36*0.085</f>
        <v>0.45401435486563185</v>
      </c>
      <c r="L36" s="96">
        <f t="shared" si="5"/>
        <v>5.795359706226006</v>
      </c>
      <c r="M36" s="104">
        <f t="shared" si="6"/>
        <v>1388.8</v>
      </c>
      <c r="O36" s="83">
        <f t="shared" si="13"/>
        <v>6.3401769320647645</v>
      </c>
      <c r="P36" s="83">
        <f t="shared" si="8"/>
        <v>0.538915039225505</v>
      </c>
      <c r="Q36" s="96">
        <f t="shared" si="9"/>
        <v>6.879091971290269</v>
      </c>
      <c r="R36" s="83">
        <f t="shared" si="10"/>
        <v>118.7</v>
      </c>
    </row>
    <row r="37" spans="1:18" ht="15.75">
      <c r="A37" s="3" t="s">
        <v>8</v>
      </c>
      <c r="B37" s="7" t="s">
        <v>34</v>
      </c>
      <c r="C37" s="28">
        <v>4100</v>
      </c>
      <c r="D37" s="42">
        <v>8.5</v>
      </c>
      <c r="E37" s="20">
        <f t="shared" si="14"/>
        <v>348.5</v>
      </c>
      <c r="F37" s="46">
        <f t="shared" si="11"/>
        <v>4448.5</v>
      </c>
      <c r="G37" s="59">
        <f t="shared" si="12"/>
        <v>18.563261559005177</v>
      </c>
      <c r="H37" s="70"/>
      <c r="I37" s="83">
        <f t="shared" si="3"/>
        <v>17.1089968285762</v>
      </c>
      <c r="J37" s="84">
        <v>8.5</v>
      </c>
      <c r="K37" s="83">
        <f t="shared" si="15"/>
        <v>1.454264730428977</v>
      </c>
      <c r="L37" s="96">
        <f t="shared" si="5"/>
        <v>18.563261559005177</v>
      </c>
      <c r="M37" s="104">
        <f t="shared" si="6"/>
        <v>4448.5</v>
      </c>
      <c r="O37" s="83">
        <f t="shared" si="13"/>
        <v>20.30837923551995</v>
      </c>
      <c r="P37" s="83">
        <f t="shared" si="8"/>
        <v>1.726212235019196</v>
      </c>
      <c r="Q37" s="96">
        <f t="shared" si="9"/>
        <v>22.034591470539148</v>
      </c>
      <c r="R37" s="83">
        <f t="shared" si="10"/>
        <v>118.7</v>
      </c>
    </row>
    <row r="38" spans="1:18" ht="15.75">
      <c r="A38" s="3" t="s">
        <v>10</v>
      </c>
      <c r="B38" s="7" t="s">
        <v>35</v>
      </c>
      <c r="C38" s="28">
        <v>960</v>
      </c>
      <c r="D38" s="42">
        <v>8.5</v>
      </c>
      <c r="E38" s="20">
        <f t="shared" si="14"/>
        <v>81.60000000000001</v>
      </c>
      <c r="F38" s="46">
        <f t="shared" si="11"/>
        <v>1041.6</v>
      </c>
      <c r="G38" s="59">
        <f t="shared" si="12"/>
        <v>4.346519779669504</v>
      </c>
      <c r="H38" s="70"/>
      <c r="I38" s="83">
        <f t="shared" si="3"/>
        <v>4.006009013520281</v>
      </c>
      <c r="J38" s="84">
        <v>8.5</v>
      </c>
      <c r="K38" s="83">
        <f t="shared" si="15"/>
        <v>0.3405107661492239</v>
      </c>
      <c r="L38" s="96">
        <f t="shared" si="5"/>
        <v>4.346519779669505</v>
      </c>
      <c r="M38" s="104">
        <f t="shared" si="6"/>
        <v>1041.6000000000001</v>
      </c>
      <c r="O38" s="83">
        <f t="shared" si="13"/>
        <v>4.755132699048573</v>
      </c>
      <c r="P38" s="83">
        <f t="shared" si="8"/>
        <v>0.40418627941912877</v>
      </c>
      <c r="Q38" s="96">
        <f t="shared" si="9"/>
        <v>5.159318978467702</v>
      </c>
      <c r="R38" s="83">
        <f t="shared" si="10"/>
        <v>118.7</v>
      </c>
    </row>
    <row r="39" spans="1:18" ht="15.75">
      <c r="A39" s="3" t="s">
        <v>12</v>
      </c>
      <c r="B39" s="7" t="s">
        <v>36</v>
      </c>
      <c r="C39" s="28">
        <v>1791</v>
      </c>
      <c r="D39" s="42">
        <v>8.5</v>
      </c>
      <c r="E39" s="20">
        <f t="shared" si="14"/>
        <v>152.235</v>
      </c>
      <c r="F39" s="46">
        <f t="shared" si="11"/>
        <v>1943.2350000000001</v>
      </c>
      <c r="G39" s="59">
        <f t="shared" si="12"/>
        <v>8.10897596394592</v>
      </c>
      <c r="H39" s="70"/>
      <c r="I39" s="83">
        <f t="shared" si="3"/>
        <v>7.473710565848774</v>
      </c>
      <c r="J39" s="84">
        <v>8.5</v>
      </c>
      <c r="K39" s="83">
        <f t="shared" si="15"/>
        <v>0.6352653980971458</v>
      </c>
      <c r="L39" s="96">
        <f t="shared" si="5"/>
        <v>8.10897596394592</v>
      </c>
      <c r="M39" s="104">
        <f t="shared" si="6"/>
        <v>1943.2350000000001</v>
      </c>
      <c r="O39" s="83">
        <f t="shared" si="13"/>
        <v>8.871294441662494</v>
      </c>
      <c r="P39" s="83">
        <f t="shared" si="8"/>
        <v>0.7540600275413121</v>
      </c>
      <c r="Q39" s="96">
        <f t="shared" si="9"/>
        <v>9.625354469203806</v>
      </c>
      <c r="R39" s="83">
        <f t="shared" si="10"/>
        <v>118.7</v>
      </c>
    </row>
    <row r="40" spans="1:18" ht="15.75">
      <c r="A40" s="3" t="s">
        <v>14</v>
      </c>
      <c r="B40" s="7" t="s">
        <v>37</v>
      </c>
      <c r="C40" s="28">
        <v>3738</v>
      </c>
      <c r="D40" s="42">
        <v>8.5</v>
      </c>
      <c r="E40" s="20">
        <f t="shared" si="14"/>
        <v>317.73</v>
      </c>
      <c r="F40" s="46">
        <f t="shared" si="11"/>
        <v>4055.73</v>
      </c>
      <c r="G40" s="59">
        <f t="shared" si="12"/>
        <v>16.924261392088134</v>
      </c>
      <c r="H40" s="70"/>
      <c r="I40" s="83">
        <f t="shared" si="3"/>
        <v>15.598397596394594</v>
      </c>
      <c r="J40" s="84">
        <v>8.5</v>
      </c>
      <c r="K40" s="83">
        <f t="shared" si="15"/>
        <v>1.3258637956935406</v>
      </c>
      <c r="L40" s="96">
        <f t="shared" si="5"/>
        <v>16.924261392088134</v>
      </c>
      <c r="M40" s="104">
        <f t="shared" si="6"/>
        <v>4055.73</v>
      </c>
      <c r="O40" s="83">
        <f t="shared" si="13"/>
        <v>18.515297946920384</v>
      </c>
      <c r="P40" s="83">
        <f t="shared" si="8"/>
        <v>1.5738003254882327</v>
      </c>
      <c r="Q40" s="96">
        <f t="shared" si="9"/>
        <v>20.089098272408616</v>
      </c>
      <c r="R40" s="83">
        <f t="shared" si="10"/>
        <v>118.7</v>
      </c>
    </row>
    <row r="41" spans="1:18" ht="15.75">
      <c r="A41" s="3" t="s">
        <v>16</v>
      </c>
      <c r="B41" s="7" t="s">
        <v>38</v>
      </c>
      <c r="C41" s="28">
        <v>1550</v>
      </c>
      <c r="D41" s="42">
        <v>8.5</v>
      </c>
      <c r="E41" s="20">
        <f t="shared" si="14"/>
        <v>131.75</v>
      </c>
      <c r="F41" s="46">
        <f t="shared" si="11"/>
        <v>1681.75</v>
      </c>
      <c r="G41" s="59">
        <f t="shared" si="12"/>
        <v>7.017818394258054</v>
      </c>
      <c r="H41" s="70"/>
      <c r="I41" s="83">
        <f t="shared" si="3"/>
        <v>6.468035386412953</v>
      </c>
      <c r="J41" s="84">
        <v>8.5</v>
      </c>
      <c r="K41" s="83">
        <f t="shared" si="15"/>
        <v>0.549783007845101</v>
      </c>
      <c r="L41" s="96">
        <f t="shared" si="5"/>
        <v>7.017818394258054</v>
      </c>
      <c r="M41" s="104">
        <f t="shared" si="6"/>
        <v>1681.75</v>
      </c>
      <c r="O41" s="83">
        <f t="shared" si="13"/>
        <v>7.677558003672175</v>
      </c>
      <c r="P41" s="83">
        <f t="shared" si="8"/>
        <v>0.6525924303121349</v>
      </c>
      <c r="Q41" s="96">
        <f t="shared" si="9"/>
        <v>8.33015043398431</v>
      </c>
      <c r="R41" s="83">
        <f t="shared" si="10"/>
        <v>118.69999999999999</v>
      </c>
    </row>
    <row r="42" spans="1:18" ht="15.75">
      <c r="A42" s="3" t="s">
        <v>39</v>
      </c>
      <c r="B42" s="7" t="s">
        <v>40</v>
      </c>
      <c r="C42" s="28">
        <v>1610</v>
      </c>
      <c r="D42" s="42">
        <v>8.5</v>
      </c>
      <c r="E42" s="20">
        <f t="shared" si="14"/>
        <v>136.85000000000002</v>
      </c>
      <c r="F42" s="46">
        <f t="shared" si="11"/>
        <v>1746.85</v>
      </c>
      <c r="G42" s="59">
        <f t="shared" si="12"/>
        <v>7.289475880487398</v>
      </c>
      <c r="H42" s="70"/>
      <c r="I42" s="83">
        <f t="shared" si="3"/>
        <v>6.7184109497579705</v>
      </c>
      <c r="J42" s="84">
        <v>8.5</v>
      </c>
      <c r="K42" s="83">
        <f t="shared" si="15"/>
        <v>0.5710649307294275</v>
      </c>
      <c r="L42" s="96">
        <f t="shared" si="5"/>
        <v>7.289475880487398</v>
      </c>
      <c r="M42" s="104">
        <f t="shared" si="6"/>
        <v>1746.85</v>
      </c>
      <c r="O42" s="83">
        <f t="shared" si="13"/>
        <v>7.974753797362712</v>
      </c>
      <c r="P42" s="83">
        <f t="shared" si="8"/>
        <v>0.6778540727758305</v>
      </c>
      <c r="Q42" s="96">
        <f t="shared" si="9"/>
        <v>8.652607870138542</v>
      </c>
      <c r="R42" s="83">
        <f t="shared" si="10"/>
        <v>118.7</v>
      </c>
    </row>
    <row r="43" spans="1:18" ht="15.75">
      <c r="A43" s="3" t="s">
        <v>41</v>
      </c>
      <c r="B43" s="7" t="s">
        <v>42</v>
      </c>
      <c r="C43" s="28">
        <v>735</v>
      </c>
      <c r="D43" s="42">
        <v>8.5</v>
      </c>
      <c r="E43" s="20">
        <f t="shared" si="14"/>
        <v>62.475</v>
      </c>
      <c r="F43" s="46">
        <f t="shared" si="11"/>
        <v>797.475</v>
      </c>
      <c r="G43" s="59">
        <f t="shared" si="12"/>
        <v>3.3278042063094646</v>
      </c>
      <c r="H43" s="70"/>
      <c r="I43" s="83">
        <f t="shared" si="3"/>
        <v>3.067100650976465</v>
      </c>
      <c r="J43" s="84">
        <v>8.5</v>
      </c>
      <c r="K43" s="83">
        <f t="shared" si="15"/>
        <v>0.26070355533299955</v>
      </c>
      <c r="L43" s="96">
        <f t="shared" si="5"/>
        <v>3.3278042063094646</v>
      </c>
      <c r="M43" s="104">
        <f t="shared" si="6"/>
        <v>797.475</v>
      </c>
      <c r="O43" s="83">
        <f t="shared" si="13"/>
        <v>3.6406484727090644</v>
      </c>
      <c r="P43" s="83">
        <f t="shared" si="8"/>
        <v>0.3094551201802705</v>
      </c>
      <c r="Q43" s="96">
        <f t="shared" si="9"/>
        <v>3.950103592889335</v>
      </c>
      <c r="R43" s="83">
        <f t="shared" si="10"/>
        <v>118.7</v>
      </c>
    </row>
    <row r="44" spans="1:18" ht="15.75">
      <c r="A44" s="3" t="s">
        <v>43</v>
      </c>
      <c r="B44" s="7" t="s">
        <v>44</v>
      </c>
      <c r="C44" s="28">
        <v>1675</v>
      </c>
      <c r="D44" s="42">
        <v>8.5</v>
      </c>
      <c r="E44" s="20">
        <f>+C44*0.085</f>
        <v>142.375</v>
      </c>
      <c r="F44" s="46">
        <f t="shared" si="11"/>
        <v>1817.375</v>
      </c>
      <c r="G44" s="59">
        <f t="shared" si="12"/>
        <v>7.5837714905691875</v>
      </c>
      <c r="H44" s="70"/>
      <c r="I44" s="83">
        <f t="shared" si="3"/>
        <v>6.98965114338174</v>
      </c>
      <c r="J44" s="84">
        <v>8.5</v>
      </c>
      <c r="K44" s="83">
        <f>+I44*0.085</f>
        <v>0.5941203471874479</v>
      </c>
      <c r="L44" s="96">
        <f t="shared" si="5"/>
        <v>7.5837714905691875</v>
      </c>
      <c r="M44" s="104">
        <f t="shared" si="6"/>
        <v>1817.375</v>
      </c>
      <c r="O44" s="83">
        <f t="shared" si="13"/>
        <v>8.296715907194125</v>
      </c>
      <c r="P44" s="83">
        <f t="shared" si="8"/>
        <v>0.7052208521115007</v>
      </c>
      <c r="Q44" s="96">
        <f t="shared" si="9"/>
        <v>9.001936759305625</v>
      </c>
      <c r="R44" s="83">
        <f t="shared" si="10"/>
        <v>118.7</v>
      </c>
    </row>
    <row r="45" spans="1:18" ht="15.75">
      <c r="A45" s="3" t="s">
        <v>45</v>
      </c>
      <c r="B45" s="7" t="s">
        <v>46</v>
      </c>
      <c r="C45" s="28">
        <v>3800</v>
      </c>
      <c r="D45" s="34">
        <v>20</v>
      </c>
      <c r="E45" s="20">
        <f>+C45*0.2</f>
        <v>760</v>
      </c>
      <c r="F45" s="46">
        <f t="shared" si="11"/>
        <v>4560</v>
      </c>
      <c r="G45" s="59">
        <f t="shared" si="12"/>
        <v>19.028542814221332</v>
      </c>
      <c r="H45" s="70"/>
      <c r="I45" s="83">
        <f>+G45/1.2</f>
        <v>15.857119011851111</v>
      </c>
      <c r="J45" s="92">
        <v>20</v>
      </c>
      <c r="K45" s="83">
        <f>+I45*0.2</f>
        <v>3.1714238023702226</v>
      </c>
      <c r="L45" s="96">
        <f t="shared" si="5"/>
        <v>19.028542814221332</v>
      </c>
      <c r="M45" s="104">
        <f t="shared" si="6"/>
        <v>4560</v>
      </c>
      <c r="O45" s="83">
        <f t="shared" si="13"/>
        <v>18.82240026706727</v>
      </c>
      <c r="P45" s="83">
        <f t="shared" si="8"/>
        <v>1.599904022700718</v>
      </c>
      <c r="Q45" s="96">
        <f t="shared" si="9"/>
        <v>20.422304289767986</v>
      </c>
      <c r="R45" s="83">
        <f t="shared" si="10"/>
        <v>107.32458333333335</v>
      </c>
    </row>
    <row r="46" spans="1:18" ht="15.75">
      <c r="A46" s="3" t="s">
        <v>47</v>
      </c>
      <c r="B46" s="7" t="s">
        <v>48</v>
      </c>
      <c r="C46" s="28">
        <v>1176</v>
      </c>
      <c r="D46" s="42">
        <v>8.5</v>
      </c>
      <c r="E46" s="20">
        <f>+C46*0.085</f>
        <v>99.96000000000001</v>
      </c>
      <c r="F46" s="46">
        <f t="shared" si="11"/>
        <v>1275.96</v>
      </c>
      <c r="G46" s="59">
        <f t="shared" si="12"/>
        <v>5.324486730095143</v>
      </c>
      <c r="H46" s="70"/>
      <c r="I46" s="83">
        <f t="shared" si="3"/>
        <v>4.907361041562344</v>
      </c>
      <c r="J46" s="84">
        <v>8.5</v>
      </c>
      <c r="K46" s="83">
        <f>+I46*0.085</f>
        <v>0.41712568853279924</v>
      </c>
      <c r="L46" s="96">
        <f t="shared" si="5"/>
        <v>5.324486730095143</v>
      </c>
      <c r="M46" s="104">
        <f>+L46*239.64</f>
        <v>1275.96</v>
      </c>
      <c r="O46" s="83">
        <f t="shared" si="13"/>
        <v>5.825037556334502</v>
      </c>
      <c r="P46" s="83">
        <f t="shared" si="8"/>
        <v>0.4951281922884327</v>
      </c>
      <c r="Q46" s="96">
        <f t="shared" si="9"/>
        <v>6.320165748622935</v>
      </c>
      <c r="R46" s="83">
        <f t="shared" si="10"/>
        <v>118.7</v>
      </c>
    </row>
    <row r="47" spans="1:18" s="116" customFormat="1" ht="15.75">
      <c r="A47" s="112" t="s">
        <v>49</v>
      </c>
      <c r="B47" s="113" t="s">
        <v>50</v>
      </c>
      <c r="C47" s="114">
        <v>2330</v>
      </c>
      <c r="D47" s="92">
        <v>20</v>
      </c>
      <c r="E47" s="93">
        <f>+C47*0.2</f>
        <v>466</v>
      </c>
      <c r="F47" s="115">
        <f t="shared" si="11"/>
        <v>2796</v>
      </c>
      <c r="G47" s="59">
        <f t="shared" si="12"/>
        <v>11.667501251877818</v>
      </c>
      <c r="H47" s="70"/>
      <c r="I47" s="83">
        <f>+G47/1.2</f>
        <v>9.722917709898182</v>
      </c>
      <c r="J47" s="92">
        <v>20</v>
      </c>
      <c r="K47" s="83">
        <f>+I47*0.2</f>
        <v>1.9445835419796365</v>
      </c>
      <c r="L47" s="96">
        <f t="shared" si="5"/>
        <v>11.667501251877818</v>
      </c>
      <c r="M47" s="104">
        <f t="shared" si="6"/>
        <v>2796</v>
      </c>
      <c r="N47" s="110"/>
      <c r="O47" s="83">
        <f t="shared" si="13"/>
        <v>11.541103321649143</v>
      </c>
      <c r="P47" s="83">
        <f>+O47*0.2</f>
        <v>2.3082206643298284</v>
      </c>
      <c r="Q47" s="96">
        <f t="shared" si="9"/>
        <v>13.849323985978971</v>
      </c>
      <c r="R47" s="83">
        <f t="shared" si="10"/>
        <v>118.7</v>
      </c>
    </row>
    <row r="48" spans="1:18" ht="15.75">
      <c r="A48" s="3" t="s">
        <v>51</v>
      </c>
      <c r="B48" s="7" t="s">
        <v>52</v>
      </c>
      <c r="C48" s="28">
        <v>1600</v>
      </c>
      <c r="D48" s="42">
        <v>8.5</v>
      </c>
      <c r="E48" s="20">
        <f>+C48*0.085</f>
        <v>136</v>
      </c>
      <c r="F48" s="46">
        <f t="shared" si="11"/>
        <v>1736</v>
      </c>
      <c r="G48" s="59">
        <f t="shared" si="12"/>
        <v>7.244199632782507</v>
      </c>
      <c r="H48" s="70"/>
      <c r="I48" s="83">
        <f t="shared" si="3"/>
        <v>6.676681689200468</v>
      </c>
      <c r="J48" s="84">
        <v>8.5</v>
      </c>
      <c r="K48" s="83">
        <f>+I48*0.085</f>
        <v>0.5675179435820398</v>
      </c>
      <c r="L48" s="96">
        <f t="shared" si="5"/>
        <v>7.244199632782507</v>
      </c>
      <c r="M48" s="104">
        <f t="shared" si="6"/>
        <v>1736</v>
      </c>
      <c r="O48" s="83">
        <f t="shared" si="13"/>
        <v>7.925221165080956</v>
      </c>
      <c r="P48" s="83">
        <f t="shared" si="8"/>
        <v>0.6736437990318813</v>
      </c>
      <c r="Q48" s="96">
        <f t="shared" si="9"/>
        <v>8.598864964112837</v>
      </c>
      <c r="R48" s="83">
        <f t="shared" si="10"/>
        <v>118.7</v>
      </c>
    </row>
    <row r="49" spans="1:18" ht="15.75">
      <c r="A49" s="3" t="s">
        <v>53</v>
      </c>
      <c r="B49" s="7" t="s">
        <v>54</v>
      </c>
      <c r="C49" s="28">
        <v>2800</v>
      </c>
      <c r="D49" s="42">
        <v>8.5</v>
      </c>
      <c r="E49" s="20">
        <f>+C49*0.085</f>
        <v>238.00000000000003</v>
      </c>
      <c r="F49" s="46">
        <f t="shared" si="11"/>
        <v>3038</v>
      </c>
      <c r="G49" s="59">
        <f t="shared" si="12"/>
        <v>12.677349357369389</v>
      </c>
      <c r="H49" s="70"/>
      <c r="I49" s="83">
        <f t="shared" si="3"/>
        <v>11.68419295610082</v>
      </c>
      <c r="J49" s="84">
        <v>8.5</v>
      </c>
      <c r="K49" s="83">
        <f>+I49*0.085</f>
        <v>0.9931564012685697</v>
      </c>
      <c r="L49" s="96">
        <f t="shared" si="5"/>
        <v>12.677349357369389</v>
      </c>
      <c r="M49" s="104">
        <f t="shared" si="6"/>
        <v>3038</v>
      </c>
      <c r="O49" s="83">
        <v>20</v>
      </c>
      <c r="P49" s="83">
        <f t="shared" si="8"/>
        <v>1.7000000000000002</v>
      </c>
      <c r="Q49" s="96">
        <f t="shared" si="9"/>
        <v>21.7</v>
      </c>
      <c r="R49" s="83">
        <f t="shared" si="10"/>
        <v>171.17142857142855</v>
      </c>
    </row>
    <row r="50" spans="1:18" ht="15.75">
      <c r="A50" s="3" t="s">
        <v>55</v>
      </c>
      <c r="B50" s="7" t="s">
        <v>56</v>
      </c>
      <c r="C50" s="28">
        <v>2500</v>
      </c>
      <c r="D50" s="42">
        <v>8.5</v>
      </c>
      <c r="E50" s="20">
        <f>+C50*0.085</f>
        <v>212.50000000000003</v>
      </c>
      <c r="F50" s="46">
        <f t="shared" si="11"/>
        <v>2712.5</v>
      </c>
      <c r="G50" s="59">
        <f t="shared" si="12"/>
        <v>11.319061926222668</v>
      </c>
      <c r="H50" s="70"/>
      <c r="I50" s="83">
        <f t="shared" si="3"/>
        <v>10.432315139375731</v>
      </c>
      <c r="J50" s="84">
        <v>8.5</v>
      </c>
      <c r="K50" s="83">
        <f>+I50*0.085</f>
        <v>0.8867467868469372</v>
      </c>
      <c r="L50" s="96">
        <f t="shared" si="5"/>
        <v>11.319061926222668</v>
      </c>
      <c r="M50" s="104">
        <f t="shared" si="6"/>
        <v>2712.5</v>
      </c>
      <c r="O50" s="83">
        <f t="shared" si="13"/>
        <v>12.383158070438993</v>
      </c>
      <c r="P50" s="83">
        <f t="shared" si="8"/>
        <v>1.0525684359873144</v>
      </c>
      <c r="Q50" s="96">
        <f t="shared" si="9"/>
        <v>13.435726506426308</v>
      </c>
      <c r="R50" s="83">
        <f t="shared" si="10"/>
        <v>118.7</v>
      </c>
    </row>
    <row r="51" spans="1:18" ht="15.75">
      <c r="A51" s="3"/>
      <c r="B51" s="7"/>
      <c r="C51" s="29"/>
      <c r="D51" s="35"/>
      <c r="E51" s="5"/>
      <c r="F51" s="47"/>
      <c r="G51" s="59"/>
      <c r="H51" s="70"/>
      <c r="I51" s="85"/>
      <c r="J51" s="86"/>
      <c r="K51" s="85"/>
      <c r="L51" s="85"/>
      <c r="M51" s="105"/>
      <c r="O51" s="85" t="s">
        <v>80</v>
      </c>
      <c r="P51" s="85" t="s">
        <v>80</v>
      </c>
      <c r="Q51" s="85" t="s">
        <v>80</v>
      </c>
      <c r="R51" s="85" t="s">
        <v>80</v>
      </c>
    </row>
    <row r="52" spans="1:18" s="2" customFormat="1" ht="15.75">
      <c r="A52" s="15" t="s">
        <v>57</v>
      </c>
      <c r="B52" s="16" t="s">
        <v>58</v>
      </c>
      <c r="C52" s="27"/>
      <c r="D52" s="33"/>
      <c r="E52" s="17"/>
      <c r="F52" s="45"/>
      <c r="G52" s="59"/>
      <c r="H52" s="70"/>
      <c r="I52" s="17"/>
      <c r="J52" s="33"/>
      <c r="K52" s="17"/>
      <c r="L52" s="17"/>
      <c r="M52" s="103"/>
      <c r="N52" s="111"/>
      <c r="O52" s="17" t="s">
        <v>80</v>
      </c>
      <c r="P52" s="17" t="s">
        <v>80</v>
      </c>
      <c r="Q52" s="17" t="s">
        <v>80</v>
      </c>
      <c r="R52" s="17" t="s">
        <v>80</v>
      </c>
    </row>
    <row r="53" spans="1:18" s="2" customFormat="1" ht="15.75">
      <c r="A53" s="51"/>
      <c r="B53" s="52" t="s">
        <v>70</v>
      </c>
      <c r="C53" s="53"/>
      <c r="D53" s="54"/>
      <c r="E53" s="55"/>
      <c r="F53" s="56"/>
      <c r="G53" s="59"/>
      <c r="H53" s="70"/>
      <c r="I53" s="55"/>
      <c r="J53" s="54"/>
      <c r="K53" s="55"/>
      <c r="L53" s="55"/>
      <c r="M53" s="103"/>
      <c r="N53" s="111"/>
      <c r="O53" s="55" t="s">
        <v>80</v>
      </c>
      <c r="P53" s="55" t="s">
        <v>80</v>
      </c>
      <c r="Q53" s="55" t="s">
        <v>80</v>
      </c>
      <c r="R53" s="55" t="s">
        <v>80</v>
      </c>
    </row>
    <row r="54" spans="1:18" ht="15.75">
      <c r="A54" s="3" t="s">
        <v>4</v>
      </c>
      <c r="B54" s="7" t="s">
        <v>59</v>
      </c>
      <c r="C54" s="28">
        <v>1558</v>
      </c>
      <c r="D54" s="42">
        <v>8.5</v>
      </c>
      <c r="E54" s="20">
        <f>+C54*0.085</f>
        <v>132.43</v>
      </c>
      <c r="F54" s="46">
        <f>+C54+E54</f>
        <v>1690.43</v>
      </c>
      <c r="G54" s="59">
        <f>+F54/239.64</f>
        <v>7.054039392421967</v>
      </c>
      <c r="H54" s="70"/>
      <c r="I54" s="83">
        <f t="shared" si="3"/>
        <v>6.501418794858957</v>
      </c>
      <c r="J54" s="84">
        <v>8.5</v>
      </c>
      <c r="K54" s="83">
        <f>+I54*0.085</f>
        <v>0.5526205975630113</v>
      </c>
      <c r="L54" s="96">
        <f t="shared" si="5"/>
        <v>7.054039392421968</v>
      </c>
      <c r="M54" s="104">
        <f t="shared" si="6"/>
        <v>1690.4300000000003</v>
      </c>
      <c r="O54" s="83">
        <v>11.09</v>
      </c>
      <c r="P54" s="83">
        <f t="shared" si="8"/>
        <v>0.9426500000000001</v>
      </c>
      <c r="Q54" s="96">
        <f t="shared" si="9"/>
        <v>12.03265</v>
      </c>
      <c r="R54" s="83">
        <f t="shared" si="10"/>
        <v>170.57815147625158</v>
      </c>
    </row>
    <row r="55" spans="1:18" ht="15.75">
      <c r="A55" s="3" t="s">
        <v>6</v>
      </c>
      <c r="B55" s="7" t="s">
        <v>60</v>
      </c>
      <c r="C55" s="28">
        <v>1787</v>
      </c>
      <c r="D55" s="42">
        <v>8.5</v>
      </c>
      <c r="E55" s="20">
        <f>+C55*0.085</f>
        <v>151.895</v>
      </c>
      <c r="F55" s="46">
        <f>+C55+E55</f>
        <v>1938.895</v>
      </c>
      <c r="G55" s="59">
        <f>+F55/239.64</f>
        <v>8.090865464863963</v>
      </c>
      <c r="H55" s="70"/>
      <c r="I55" s="83">
        <f t="shared" si="3"/>
        <v>7.457018861625773</v>
      </c>
      <c r="J55" s="84">
        <v>8.5</v>
      </c>
      <c r="K55" s="83">
        <f>+I55*0.085</f>
        <v>0.6338466032381908</v>
      </c>
      <c r="L55" s="96">
        <f t="shared" si="5"/>
        <v>8.090865464863963</v>
      </c>
      <c r="M55" s="104">
        <f t="shared" si="6"/>
        <v>1938.895</v>
      </c>
      <c r="O55" s="83">
        <v>13.45</v>
      </c>
      <c r="P55" s="83">
        <f t="shared" si="8"/>
        <v>1.14325</v>
      </c>
      <c r="Q55" s="96">
        <f t="shared" si="9"/>
        <v>14.59325</v>
      </c>
      <c r="R55" s="83">
        <f t="shared" si="10"/>
        <v>180.36698377168437</v>
      </c>
    </row>
    <row r="56" spans="1:18" ht="15.75">
      <c r="A56" s="3"/>
      <c r="B56" s="7" t="s">
        <v>71</v>
      </c>
      <c r="C56" s="28"/>
      <c r="D56" s="42"/>
      <c r="E56" s="20"/>
      <c r="F56" s="46"/>
      <c r="G56" s="60"/>
      <c r="H56" s="75"/>
      <c r="I56" s="93"/>
      <c r="J56" s="84"/>
      <c r="K56" s="93"/>
      <c r="L56" s="98"/>
      <c r="M56" s="106"/>
      <c r="O56" s="93" t="s">
        <v>80</v>
      </c>
      <c r="P56" s="93" t="s">
        <v>80</v>
      </c>
      <c r="Q56" s="98" t="s">
        <v>80</v>
      </c>
      <c r="R56" s="93" t="s">
        <v>80</v>
      </c>
    </row>
    <row r="57" spans="1:18" ht="15.75">
      <c r="A57" s="3" t="s">
        <v>4</v>
      </c>
      <c r="B57" s="7" t="s">
        <v>59</v>
      </c>
      <c r="C57" s="28">
        <v>1558</v>
      </c>
      <c r="D57" s="42">
        <v>20</v>
      </c>
      <c r="E57" s="20">
        <f>+C57*0.2</f>
        <v>311.6</v>
      </c>
      <c r="F57" s="46">
        <f>+C57+E57</f>
        <v>1869.6</v>
      </c>
      <c r="G57" s="59">
        <f>+F57/239.64</f>
        <v>7.801702553830746</v>
      </c>
      <c r="H57" s="70"/>
      <c r="I57" s="83">
        <f>+G57/1.2</f>
        <v>6.501418794858956</v>
      </c>
      <c r="J57" s="84">
        <v>20</v>
      </c>
      <c r="K57" s="83">
        <f>+I57*0.2</f>
        <v>1.3002837589717913</v>
      </c>
      <c r="L57" s="96">
        <f t="shared" si="5"/>
        <v>7.801702553830747</v>
      </c>
      <c r="M57" s="104">
        <f t="shared" si="6"/>
        <v>1869.6000000000001</v>
      </c>
      <c r="O57" s="83">
        <v>11.09</v>
      </c>
      <c r="P57" s="83">
        <f>+O57*0.2</f>
        <v>2.218</v>
      </c>
      <c r="Q57" s="96">
        <f t="shared" si="9"/>
        <v>13.308</v>
      </c>
      <c r="R57" s="83">
        <f t="shared" si="10"/>
        <v>170.57815147625158</v>
      </c>
    </row>
    <row r="58" spans="1:18" ht="15.75">
      <c r="A58" s="3" t="s">
        <v>6</v>
      </c>
      <c r="B58" s="7" t="s">
        <v>60</v>
      </c>
      <c r="C58" s="28">
        <v>1787</v>
      </c>
      <c r="D58" s="42">
        <v>20</v>
      </c>
      <c r="E58" s="20">
        <f>+C58*0.2</f>
        <v>357.40000000000003</v>
      </c>
      <c r="F58" s="46">
        <f>+C58+E58</f>
        <v>2144.4</v>
      </c>
      <c r="G58" s="59">
        <f>+F58/239.64</f>
        <v>8.948422633950928</v>
      </c>
      <c r="H58" s="70"/>
      <c r="I58" s="83">
        <f>+G58/1.2</f>
        <v>7.457018861625774</v>
      </c>
      <c r="J58" s="84">
        <v>20</v>
      </c>
      <c r="K58" s="83">
        <f>+I58*0.2</f>
        <v>1.491403772325155</v>
      </c>
      <c r="L58" s="96">
        <f t="shared" si="5"/>
        <v>8.94842263395093</v>
      </c>
      <c r="M58" s="104">
        <f t="shared" si="6"/>
        <v>2144.4000000000005</v>
      </c>
      <c r="O58" s="83">
        <v>13.45</v>
      </c>
      <c r="P58" s="83">
        <f>+O58*0.2</f>
        <v>2.69</v>
      </c>
      <c r="Q58" s="96">
        <f t="shared" si="9"/>
        <v>16.14</v>
      </c>
      <c r="R58" s="83">
        <f t="shared" si="10"/>
        <v>180.36698377168432</v>
      </c>
    </row>
    <row r="59" spans="1:18" ht="15.75">
      <c r="A59" s="3"/>
      <c r="B59" s="7"/>
      <c r="C59" s="28"/>
      <c r="D59" s="34"/>
      <c r="E59" s="20"/>
      <c r="F59" s="46"/>
      <c r="G59" s="60"/>
      <c r="H59" s="75"/>
      <c r="I59" s="93"/>
      <c r="J59" s="92"/>
      <c r="K59" s="93"/>
      <c r="L59" s="98"/>
      <c r="M59" s="107"/>
      <c r="O59" s="93" t="s">
        <v>80</v>
      </c>
      <c r="P59" s="93" t="s">
        <v>80</v>
      </c>
      <c r="Q59" s="98" t="s">
        <v>80</v>
      </c>
      <c r="R59" s="93" t="s">
        <v>80</v>
      </c>
    </row>
    <row r="60" spans="1:18" s="2" customFormat="1" ht="15.75">
      <c r="A60" s="15" t="s">
        <v>61</v>
      </c>
      <c r="B60" s="16" t="s">
        <v>62</v>
      </c>
      <c r="C60" s="30"/>
      <c r="D60" s="40"/>
      <c r="E60" s="21"/>
      <c r="F60" s="48"/>
      <c r="G60" s="60"/>
      <c r="H60" s="75"/>
      <c r="I60" s="21"/>
      <c r="J60" s="40"/>
      <c r="K60" s="21"/>
      <c r="L60" s="100"/>
      <c r="M60" s="108"/>
      <c r="N60" s="111"/>
      <c r="O60" s="21" t="s">
        <v>80</v>
      </c>
      <c r="P60" s="21" t="s">
        <v>80</v>
      </c>
      <c r="Q60" s="100" t="s">
        <v>80</v>
      </c>
      <c r="R60" s="21" t="s">
        <v>80</v>
      </c>
    </row>
    <row r="61" spans="1:18" ht="15.75">
      <c r="A61" s="3" t="s">
        <v>4</v>
      </c>
      <c r="B61" s="7" t="s">
        <v>63</v>
      </c>
      <c r="C61" s="28">
        <v>5530</v>
      </c>
      <c r="D61" s="34">
        <v>20</v>
      </c>
      <c r="E61" s="20">
        <f>+C61*0.2</f>
        <v>1106</v>
      </c>
      <c r="F61" s="46">
        <f>+C61+E61</f>
        <v>6636</v>
      </c>
      <c r="G61" s="59">
        <f>+F61/239.64</f>
        <v>27.69153730595894</v>
      </c>
      <c r="H61" s="70"/>
      <c r="I61" s="83">
        <f>+G61/1.2</f>
        <v>23.076281088299115</v>
      </c>
      <c r="J61" s="92">
        <v>20</v>
      </c>
      <c r="K61" s="83">
        <f>+I61*0.2</f>
        <v>4.615256217659823</v>
      </c>
      <c r="L61" s="96">
        <f t="shared" si="5"/>
        <v>27.69153730595894</v>
      </c>
      <c r="M61" s="104">
        <f t="shared" si="6"/>
        <v>6636</v>
      </c>
      <c r="O61" s="83">
        <f t="shared" si="13"/>
        <v>27.39154565181105</v>
      </c>
      <c r="P61" s="83">
        <f>+O61*0.2</f>
        <v>5.47830913036221</v>
      </c>
      <c r="Q61" s="96">
        <f t="shared" si="9"/>
        <v>32.86985478217326</v>
      </c>
      <c r="R61" s="83">
        <f t="shared" si="10"/>
        <v>118.7</v>
      </c>
    </row>
    <row r="62" spans="1:18" ht="15.75">
      <c r="A62" s="3" t="s">
        <v>6</v>
      </c>
      <c r="B62" s="7" t="s">
        <v>64</v>
      </c>
      <c r="C62" s="28">
        <v>4518</v>
      </c>
      <c r="D62" s="34">
        <v>20</v>
      </c>
      <c r="E62" s="20">
        <f>+C62*0.2</f>
        <v>903.6</v>
      </c>
      <c r="F62" s="46">
        <f>+C62+E62</f>
        <v>5421.6</v>
      </c>
      <c r="G62" s="59">
        <f>+F62/239.64</f>
        <v>22.623935903855788</v>
      </c>
      <c r="H62" s="70"/>
      <c r="I62" s="83">
        <f>+G62/1.2</f>
        <v>18.853279919879824</v>
      </c>
      <c r="J62" s="92">
        <v>20</v>
      </c>
      <c r="K62" s="83">
        <f>+I62*0.2</f>
        <v>3.7706559839759652</v>
      </c>
      <c r="L62" s="96">
        <f t="shared" si="5"/>
        <v>22.623935903855788</v>
      </c>
      <c r="M62" s="104">
        <f t="shared" si="6"/>
        <v>5421.6</v>
      </c>
      <c r="O62" s="83">
        <f t="shared" si="13"/>
        <v>22.378843264897352</v>
      </c>
      <c r="P62" s="83">
        <f>+O62*0.2</f>
        <v>4.475768652979471</v>
      </c>
      <c r="Q62" s="96">
        <f t="shared" si="9"/>
        <v>26.854611917876824</v>
      </c>
      <c r="R62" s="83">
        <f t="shared" si="10"/>
        <v>118.7</v>
      </c>
    </row>
    <row r="63" spans="1:18" ht="15.75">
      <c r="A63" s="3" t="s">
        <v>8</v>
      </c>
      <c r="B63" s="7" t="s">
        <v>65</v>
      </c>
      <c r="C63" s="28">
        <v>3010</v>
      </c>
      <c r="D63" s="34">
        <v>20</v>
      </c>
      <c r="E63" s="20">
        <f>+C63*0.2</f>
        <v>602</v>
      </c>
      <c r="F63" s="46">
        <f>+C63+E63</f>
        <v>3612</v>
      </c>
      <c r="G63" s="59">
        <f>+F63/239.64</f>
        <v>15.072608913370056</v>
      </c>
      <c r="H63" s="70"/>
      <c r="I63" s="83">
        <f>+G63/1.2</f>
        <v>12.56050742780838</v>
      </c>
      <c r="J63" s="92">
        <v>20</v>
      </c>
      <c r="K63" s="83">
        <f>+I63*0.2</f>
        <v>2.512101485561676</v>
      </c>
      <c r="L63" s="96">
        <f t="shared" si="5"/>
        <v>15.072608913370056</v>
      </c>
      <c r="M63" s="104">
        <f t="shared" si="6"/>
        <v>3612</v>
      </c>
      <c r="O63" s="83">
        <f t="shared" si="13"/>
        <v>14.909322316808549</v>
      </c>
      <c r="P63" s="83">
        <f>+O63*0.2</f>
        <v>2.9818644633617097</v>
      </c>
      <c r="Q63" s="96">
        <f t="shared" si="9"/>
        <v>17.89118678017026</v>
      </c>
      <c r="R63" s="83">
        <f t="shared" si="10"/>
        <v>118.7</v>
      </c>
    </row>
    <row r="64" spans="1:18" ht="25.5" customHeight="1" thickBot="1">
      <c r="A64" s="4"/>
      <c r="B64" s="8"/>
      <c r="C64" s="31"/>
      <c r="D64" s="41"/>
      <c r="E64" s="6"/>
      <c r="F64" s="49"/>
      <c r="G64" s="61"/>
      <c r="H64" s="76"/>
      <c r="I64" s="94"/>
      <c r="J64" s="95"/>
      <c r="K64" s="94"/>
      <c r="L64" s="94"/>
      <c r="M64" s="109"/>
      <c r="O64" s="94" t="s">
        <v>80</v>
      </c>
      <c r="P64" s="94" t="s">
        <v>80</v>
      </c>
      <c r="Q64" s="94" t="s">
        <v>80</v>
      </c>
      <c r="R64" s="94" t="s">
        <v>80</v>
      </c>
    </row>
    <row r="65" spans="3:18" ht="15.75">
      <c r="C65" s="1"/>
      <c r="D65" s="1"/>
      <c r="E65" s="1"/>
      <c r="F65" s="50"/>
      <c r="G65" s="50"/>
      <c r="H65" s="77"/>
      <c r="I65" s="50"/>
      <c r="J65" s="1"/>
      <c r="K65" s="1"/>
      <c r="L65" s="1"/>
      <c r="M65" s="1"/>
      <c r="O65" s="50" t="s">
        <v>80</v>
      </c>
      <c r="P65" s="1"/>
      <c r="Q65" s="1"/>
      <c r="R65" s="1"/>
    </row>
    <row r="66" spans="1:18" ht="15.75">
      <c r="A66" s="80" t="s">
        <v>80</v>
      </c>
      <c r="B66" t="s">
        <v>80</v>
      </c>
      <c r="C66" s="1"/>
      <c r="D66" s="1"/>
      <c r="E66" s="1"/>
      <c r="F66" s="50"/>
      <c r="G66" s="50"/>
      <c r="H66" s="77"/>
      <c r="I66" s="66"/>
      <c r="J66" s="1"/>
      <c r="K66" s="1"/>
      <c r="L66" s="1"/>
      <c r="M66" s="1"/>
      <c r="O66" s="66"/>
      <c r="P66" s="1"/>
      <c r="Q66" s="1"/>
      <c r="R66" s="1"/>
    </row>
    <row r="67" spans="1:18" ht="15.75">
      <c r="A67" s="66"/>
      <c r="C67" s="1"/>
      <c r="D67" s="1"/>
      <c r="E67" s="1"/>
      <c r="F67" s="50"/>
      <c r="G67" s="50"/>
      <c r="H67" s="77"/>
      <c r="I67" s="79"/>
      <c r="J67" s="1"/>
      <c r="K67" s="1"/>
      <c r="L67" s="1"/>
      <c r="M67" s="1"/>
      <c r="O67" s="79"/>
      <c r="P67" s="1"/>
      <c r="Q67" s="1"/>
      <c r="R67" s="1"/>
    </row>
    <row r="68" spans="3:18" ht="15.75">
      <c r="C68" s="1"/>
      <c r="D68" s="1"/>
      <c r="E68" s="1"/>
      <c r="F68" s="50"/>
      <c r="G68" s="50"/>
      <c r="H68" s="77"/>
      <c r="I68" s="50" t="s">
        <v>80</v>
      </c>
      <c r="J68" s="1"/>
      <c r="K68" s="1"/>
      <c r="L68" s="1"/>
      <c r="M68" s="1"/>
      <c r="O68" s="50"/>
      <c r="P68" s="1"/>
      <c r="Q68" s="1"/>
      <c r="R68" s="1"/>
    </row>
    <row r="69" spans="3:18" ht="15.75">
      <c r="C69" s="1"/>
      <c r="D69" s="1"/>
      <c r="E69" s="1"/>
      <c r="F69" s="50"/>
      <c r="G69" s="50"/>
      <c r="H69" s="77"/>
      <c r="I69" s="50"/>
      <c r="J69" s="1"/>
      <c r="K69" s="1"/>
      <c r="L69" s="19" t="s">
        <v>77</v>
      </c>
      <c r="M69" s="1"/>
      <c r="O69" s="50"/>
      <c r="P69" s="1"/>
      <c r="Q69" s="19"/>
      <c r="R69" s="1"/>
    </row>
    <row r="70" spans="3:18" ht="15.75">
      <c r="C70" s="1"/>
      <c r="D70" s="1"/>
      <c r="E70" s="1"/>
      <c r="F70" s="50"/>
      <c r="G70" s="50"/>
      <c r="H70" s="77"/>
      <c r="I70" s="50"/>
      <c r="J70" s="1"/>
      <c r="K70" s="1"/>
      <c r="L70" s="1" t="s">
        <v>78</v>
      </c>
      <c r="M70" s="1"/>
      <c r="O70" s="50"/>
      <c r="P70" s="1"/>
      <c r="Q70" s="1"/>
      <c r="R70" s="1"/>
    </row>
    <row r="71" spans="3:18" ht="12.75">
      <c r="C71" s="1"/>
      <c r="D71" s="1"/>
      <c r="E71" s="1"/>
      <c r="F71" s="19"/>
      <c r="G71" s="19"/>
      <c r="H71" s="78"/>
      <c r="I71" s="19"/>
      <c r="J71" s="1"/>
      <c r="K71" s="1"/>
      <c r="L71" s="1"/>
      <c r="M71" s="1"/>
      <c r="O71" s="19"/>
      <c r="P71" s="1"/>
      <c r="Q71" s="1"/>
      <c r="R71" s="1"/>
    </row>
    <row r="72" spans="3:18" ht="15.75">
      <c r="C72" s="1"/>
      <c r="D72" s="1"/>
      <c r="E72" s="1"/>
      <c r="F72" s="50"/>
      <c r="G72" s="50"/>
      <c r="H72" s="77"/>
      <c r="I72" s="50"/>
      <c r="J72" s="1"/>
      <c r="K72" s="1"/>
      <c r="L72" s="1"/>
      <c r="M72" s="1"/>
      <c r="O72" s="50"/>
      <c r="P72" s="1"/>
      <c r="Q72" s="1"/>
      <c r="R72" s="1"/>
    </row>
    <row r="73" spans="3:18" ht="15.75">
      <c r="C73" s="1"/>
      <c r="D73" s="1"/>
      <c r="E73" s="1"/>
      <c r="F73" s="50"/>
      <c r="G73" s="50"/>
      <c r="H73" s="77"/>
      <c r="I73" s="50" t="s">
        <v>80</v>
      </c>
      <c r="J73" s="1"/>
      <c r="K73" s="1"/>
      <c r="L73" s="1"/>
      <c r="M73" s="1"/>
      <c r="O73" s="50"/>
      <c r="P73" s="1"/>
      <c r="Q73" s="1"/>
      <c r="R73" s="1"/>
    </row>
    <row r="74" spans="4:18" ht="15.75">
      <c r="D74" s="19"/>
      <c r="E74" s="19"/>
      <c r="F74" s="50"/>
      <c r="G74" s="50"/>
      <c r="H74" s="77"/>
      <c r="I74" s="50"/>
      <c r="J74" s="19"/>
      <c r="K74" s="19"/>
      <c r="L74" s="19"/>
      <c r="M74" s="19"/>
      <c r="O74" s="50"/>
      <c r="P74" s="19"/>
      <c r="Q74" s="19"/>
      <c r="R74" s="19"/>
    </row>
    <row r="75" spans="3:18" ht="15.75">
      <c r="C75" s="1"/>
      <c r="D75" s="1"/>
      <c r="E75" s="1"/>
      <c r="F75" s="50"/>
      <c r="G75" s="50"/>
      <c r="H75" s="77"/>
      <c r="I75" s="50"/>
      <c r="J75" s="1"/>
      <c r="K75" s="1"/>
      <c r="L75" s="1"/>
      <c r="M75" s="1"/>
      <c r="O75" s="50"/>
      <c r="P75" s="1"/>
      <c r="Q75" s="1"/>
      <c r="R75" s="1"/>
    </row>
    <row r="76" spans="3:18" ht="15.75">
      <c r="C76" s="1"/>
      <c r="D76" s="1"/>
      <c r="E76" s="1"/>
      <c r="F76" s="50"/>
      <c r="G76" s="50"/>
      <c r="H76" s="77"/>
      <c r="I76" s="50"/>
      <c r="J76" s="1"/>
      <c r="K76" s="1"/>
      <c r="L76" s="1"/>
      <c r="M76" s="1"/>
      <c r="O76" s="50"/>
      <c r="P76" s="1"/>
      <c r="Q76" s="1"/>
      <c r="R76" s="1"/>
    </row>
    <row r="77" spans="3:18" ht="15.75">
      <c r="C77" s="1"/>
      <c r="D77" s="1"/>
      <c r="E77" s="1"/>
      <c r="F77" s="50"/>
      <c r="G77" s="50"/>
      <c r="H77" s="77"/>
      <c r="I77" s="50"/>
      <c r="J77" s="1"/>
      <c r="K77" s="1"/>
      <c r="L77" s="1"/>
      <c r="M77" s="1"/>
      <c r="O77" s="50"/>
      <c r="P77" s="1"/>
      <c r="Q77" s="1"/>
      <c r="R77" s="1"/>
    </row>
    <row r="78" spans="3:18" ht="15.75">
      <c r="C78" s="1"/>
      <c r="D78" s="1"/>
      <c r="E78" s="1"/>
      <c r="F78" s="50"/>
      <c r="G78" s="50"/>
      <c r="H78" s="77"/>
      <c r="I78" s="50"/>
      <c r="J78" s="1"/>
      <c r="K78" s="1"/>
      <c r="L78" s="1"/>
      <c r="M78" s="1"/>
      <c r="O78" s="50"/>
      <c r="P78" s="1"/>
      <c r="Q78" s="1"/>
      <c r="R78" s="1"/>
    </row>
    <row r="79" spans="3:18" ht="15.75">
      <c r="C79" s="1"/>
      <c r="D79" s="1"/>
      <c r="E79" s="1"/>
      <c r="F79" s="50"/>
      <c r="G79" s="50"/>
      <c r="H79" s="77"/>
      <c r="I79" s="50"/>
      <c r="J79" s="1"/>
      <c r="K79" s="1"/>
      <c r="L79" s="1"/>
      <c r="M79" s="1"/>
      <c r="O79" s="50"/>
      <c r="P79" s="1"/>
      <c r="Q79" s="1"/>
      <c r="R79" s="1"/>
    </row>
    <row r="80" spans="3:18" ht="15.75">
      <c r="C80" s="1"/>
      <c r="D80" s="1"/>
      <c r="E80" s="1"/>
      <c r="F80" s="50"/>
      <c r="G80" s="50"/>
      <c r="H80" s="77"/>
      <c r="I80" s="50"/>
      <c r="J80" s="1"/>
      <c r="K80" s="1"/>
      <c r="L80" s="1"/>
      <c r="M80" s="1"/>
      <c r="O80" s="50"/>
      <c r="P80" s="1"/>
      <c r="Q80" s="1"/>
      <c r="R80" s="1"/>
    </row>
    <row r="81" spans="3:18" ht="15.75">
      <c r="C81" s="1"/>
      <c r="D81" s="1"/>
      <c r="E81" s="1"/>
      <c r="F81" s="50"/>
      <c r="G81" s="50"/>
      <c r="H81" s="77"/>
      <c r="I81" s="50"/>
      <c r="J81" s="1"/>
      <c r="K81" s="1"/>
      <c r="L81" s="1"/>
      <c r="M81" s="1"/>
      <c r="O81" s="50"/>
      <c r="P81" s="1"/>
      <c r="Q81" s="1"/>
      <c r="R81" s="1"/>
    </row>
    <row r="82" spans="3:18" ht="15.75">
      <c r="C82" s="1"/>
      <c r="D82" s="1"/>
      <c r="E82" s="1"/>
      <c r="F82" s="50"/>
      <c r="G82" s="50"/>
      <c r="H82" s="77"/>
      <c r="I82" s="50"/>
      <c r="J82" s="1"/>
      <c r="K82" s="1"/>
      <c r="L82" s="1"/>
      <c r="M82" s="1"/>
      <c r="O82" s="50"/>
      <c r="P82" s="1"/>
      <c r="Q82" s="1"/>
      <c r="R82" s="1"/>
    </row>
    <row r="83" spans="3:18" ht="15.75">
      <c r="C83" s="1"/>
      <c r="D83" s="1"/>
      <c r="E83" s="1"/>
      <c r="F83" s="50"/>
      <c r="G83" s="50"/>
      <c r="H83" s="77"/>
      <c r="I83" s="50"/>
      <c r="J83" s="1"/>
      <c r="K83" s="1"/>
      <c r="L83" s="1"/>
      <c r="M83" s="1"/>
      <c r="O83" s="50"/>
      <c r="P83" s="1"/>
      <c r="Q83" s="1"/>
      <c r="R83" s="1"/>
    </row>
    <row r="84" spans="3:18" ht="15.75">
      <c r="C84" s="1"/>
      <c r="D84" s="1"/>
      <c r="E84" s="1"/>
      <c r="F84" s="50"/>
      <c r="G84" s="50"/>
      <c r="H84" s="77"/>
      <c r="I84" s="50"/>
      <c r="J84" s="1"/>
      <c r="K84" s="1"/>
      <c r="L84" s="1"/>
      <c r="M84" s="1"/>
      <c r="O84" s="50"/>
      <c r="P84" s="1"/>
      <c r="Q84" s="1"/>
      <c r="R84" s="1"/>
    </row>
    <row r="85" spans="3:18" ht="15.75">
      <c r="C85" s="1"/>
      <c r="D85" s="1"/>
      <c r="E85" s="1"/>
      <c r="F85" s="50"/>
      <c r="G85" s="50"/>
      <c r="H85" s="77"/>
      <c r="I85" s="50"/>
      <c r="J85" s="1"/>
      <c r="K85" s="1"/>
      <c r="L85" s="1"/>
      <c r="M85" s="1"/>
      <c r="O85" s="50"/>
      <c r="P85" s="1"/>
      <c r="Q85" s="1"/>
      <c r="R85" s="1"/>
    </row>
    <row r="86" spans="3:18" ht="15.75">
      <c r="C86" s="1"/>
      <c r="D86" s="1"/>
      <c r="E86" s="1"/>
      <c r="F86" s="50"/>
      <c r="G86" s="50"/>
      <c r="H86" s="77"/>
      <c r="I86" s="50"/>
      <c r="J86" s="1"/>
      <c r="K86" s="1"/>
      <c r="L86" s="1"/>
      <c r="M86" s="1"/>
      <c r="O86" s="50"/>
      <c r="P86" s="1"/>
      <c r="Q86" s="1"/>
      <c r="R86" s="1"/>
    </row>
    <row r="87" spans="3:18" ht="15.75">
      <c r="C87" s="1"/>
      <c r="D87" s="1"/>
      <c r="E87" s="1"/>
      <c r="F87" s="50"/>
      <c r="G87" s="50"/>
      <c r="H87" s="77"/>
      <c r="I87" s="50"/>
      <c r="J87" s="1"/>
      <c r="K87" s="1"/>
      <c r="L87" s="1"/>
      <c r="M87" s="1"/>
      <c r="O87" s="50"/>
      <c r="P87" s="1"/>
      <c r="Q87" s="1"/>
      <c r="R87" s="1"/>
    </row>
    <row r="88" spans="3:18" ht="15.75">
      <c r="C88" s="1"/>
      <c r="D88" s="1"/>
      <c r="E88" s="1"/>
      <c r="F88" s="50"/>
      <c r="G88" s="50"/>
      <c r="H88" s="77"/>
      <c r="I88" s="50"/>
      <c r="J88" s="1"/>
      <c r="K88" s="1"/>
      <c r="L88" s="1"/>
      <c r="M88" s="1"/>
      <c r="O88" s="50"/>
      <c r="P88" s="1"/>
      <c r="Q88" s="1"/>
      <c r="R88" s="1"/>
    </row>
    <row r="89" spans="3:18" ht="15.75">
      <c r="C89" s="1"/>
      <c r="D89" s="1"/>
      <c r="E89" s="1"/>
      <c r="F89" s="50"/>
      <c r="G89" s="50"/>
      <c r="H89" s="77"/>
      <c r="I89" s="50"/>
      <c r="J89" s="1"/>
      <c r="K89" s="1"/>
      <c r="L89" s="1"/>
      <c r="M89" s="1"/>
      <c r="O89" s="50"/>
      <c r="P89" s="1"/>
      <c r="Q89" s="1"/>
      <c r="R89" s="1"/>
    </row>
    <row r="90" spans="3:18" ht="15.75">
      <c r="C90" s="1"/>
      <c r="D90" s="1"/>
      <c r="E90" s="1"/>
      <c r="F90" s="50"/>
      <c r="G90" s="50"/>
      <c r="H90" s="77"/>
      <c r="I90" s="50"/>
      <c r="J90" s="1"/>
      <c r="K90" s="1"/>
      <c r="L90" s="1"/>
      <c r="M90" s="1"/>
      <c r="O90" s="50"/>
      <c r="P90" s="1"/>
      <c r="Q90" s="1"/>
      <c r="R90" s="1"/>
    </row>
    <row r="91" spans="3:18" ht="15.75">
      <c r="C91" s="1"/>
      <c r="D91" s="1"/>
      <c r="E91" s="1"/>
      <c r="F91" s="50"/>
      <c r="G91" s="50"/>
      <c r="H91" s="77"/>
      <c r="I91" s="50"/>
      <c r="J91" s="1"/>
      <c r="K91" s="1"/>
      <c r="L91" s="1"/>
      <c r="M91" s="1"/>
      <c r="O91" s="50"/>
      <c r="P91" s="1"/>
      <c r="Q91" s="1"/>
      <c r="R91" s="1"/>
    </row>
    <row r="92" spans="3:18" ht="15.75">
      <c r="C92" s="1"/>
      <c r="D92" s="1"/>
      <c r="E92" s="1"/>
      <c r="F92" s="50"/>
      <c r="G92" s="50"/>
      <c r="H92" s="77"/>
      <c r="I92" s="50"/>
      <c r="J92" s="1"/>
      <c r="K92" s="1"/>
      <c r="L92" s="1"/>
      <c r="M92" s="1"/>
      <c r="O92" s="50"/>
      <c r="P92" s="1"/>
      <c r="Q92" s="1"/>
      <c r="R92" s="1"/>
    </row>
    <row r="93" spans="3:18" ht="15.75">
      <c r="C93" s="1"/>
      <c r="D93" s="1"/>
      <c r="E93" s="1"/>
      <c r="F93" s="50"/>
      <c r="G93" s="50"/>
      <c r="H93" s="77"/>
      <c r="I93" s="50"/>
      <c r="J93" s="1"/>
      <c r="K93" s="1"/>
      <c r="L93" s="1"/>
      <c r="M93" s="1"/>
      <c r="O93" s="50"/>
      <c r="P93" s="1"/>
      <c r="Q93" s="1"/>
      <c r="R93" s="1"/>
    </row>
    <row r="94" spans="3:18" ht="15.75">
      <c r="C94" s="1"/>
      <c r="D94" s="1"/>
      <c r="E94" s="1"/>
      <c r="F94" s="50"/>
      <c r="G94" s="50"/>
      <c r="H94" s="77"/>
      <c r="I94" s="50"/>
      <c r="J94" s="1"/>
      <c r="K94" s="1"/>
      <c r="L94" s="1"/>
      <c r="M94" s="1"/>
      <c r="O94" s="50"/>
      <c r="P94" s="1"/>
      <c r="Q94" s="1"/>
      <c r="R94" s="1"/>
    </row>
    <row r="95" spans="3:18" ht="15.75">
      <c r="C95" s="1"/>
      <c r="D95" s="1"/>
      <c r="E95" s="1"/>
      <c r="F95" s="50"/>
      <c r="G95" s="50"/>
      <c r="H95" s="77"/>
      <c r="I95" s="50"/>
      <c r="J95" s="1"/>
      <c r="K95" s="1"/>
      <c r="L95" s="1"/>
      <c r="M95" s="1"/>
      <c r="O95" s="50"/>
      <c r="P95" s="1"/>
      <c r="Q95" s="1"/>
      <c r="R95" s="1"/>
    </row>
    <row r="96" spans="3:18" ht="15.75">
      <c r="C96" s="1"/>
      <c r="D96" s="1"/>
      <c r="E96" s="1"/>
      <c r="F96" s="50"/>
      <c r="G96" s="50"/>
      <c r="H96" s="77"/>
      <c r="I96" s="50"/>
      <c r="J96" s="1"/>
      <c r="K96" s="1"/>
      <c r="L96" s="1"/>
      <c r="M96" s="1"/>
      <c r="O96" s="50"/>
      <c r="P96" s="1"/>
      <c r="Q96" s="1"/>
      <c r="R96" s="1"/>
    </row>
    <row r="97" spans="3:18" ht="15.75">
      <c r="C97" s="1"/>
      <c r="D97" s="1"/>
      <c r="E97" s="1"/>
      <c r="F97" s="50"/>
      <c r="G97" s="50"/>
      <c r="H97" s="77"/>
      <c r="I97" s="50"/>
      <c r="J97" s="1"/>
      <c r="K97" s="1"/>
      <c r="L97" s="1"/>
      <c r="M97" s="1"/>
      <c r="O97" s="50"/>
      <c r="P97" s="1"/>
      <c r="Q97" s="1"/>
      <c r="R97" s="1"/>
    </row>
    <row r="98" spans="3:18" ht="15.75">
      <c r="C98" s="1"/>
      <c r="D98" s="1"/>
      <c r="E98" s="1"/>
      <c r="F98" s="50"/>
      <c r="G98" s="50"/>
      <c r="H98" s="77"/>
      <c r="I98" s="50"/>
      <c r="J98" s="1"/>
      <c r="K98" s="1"/>
      <c r="L98" s="1"/>
      <c r="M98" s="1"/>
      <c r="O98" s="50"/>
      <c r="P98" s="1"/>
      <c r="Q98" s="1"/>
      <c r="R98" s="1"/>
    </row>
    <row r="99" spans="3:18" ht="15.75">
      <c r="C99" s="1"/>
      <c r="D99" s="1"/>
      <c r="E99" s="1"/>
      <c r="F99" s="50"/>
      <c r="G99" s="50"/>
      <c r="H99" s="77"/>
      <c r="I99" s="50"/>
      <c r="J99" s="1"/>
      <c r="K99" s="1"/>
      <c r="L99" s="1"/>
      <c r="M99" s="1"/>
      <c r="O99" s="50"/>
      <c r="P99" s="1"/>
      <c r="Q99" s="1"/>
      <c r="R99" s="1"/>
    </row>
    <row r="100" spans="3:18" ht="15.75">
      <c r="C100" s="1"/>
      <c r="D100" s="1"/>
      <c r="E100" s="1"/>
      <c r="F100" s="50"/>
      <c r="G100" s="50"/>
      <c r="H100" s="77"/>
      <c r="I100" s="50"/>
      <c r="J100" s="1"/>
      <c r="K100" s="1"/>
      <c r="L100" s="1"/>
      <c r="M100" s="1"/>
      <c r="O100" s="50"/>
      <c r="P100" s="1"/>
      <c r="Q100" s="1"/>
      <c r="R100" s="1"/>
    </row>
    <row r="101" spans="3:18" ht="15.75">
      <c r="C101" s="1"/>
      <c r="D101" s="1"/>
      <c r="E101" s="1"/>
      <c r="F101" s="50"/>
      <c r="G101" s="50"/>
      <c r="H101" s="77"/>
      <c r="I101" s="50"/>
      <c r="J101" s="1"/>
      <c r="K101" s="1"/>
      <c r="L101" s="1"/>
      <c r="M101" s="1"/>
      <c r="O101" s="50"/>
      <c r="P101" s="1"/>
      <c r="Q101" s="1"/>
      <c r="R101" s="1"/>
    </row>
    <row r="102" spans="3:18" ht="15.75">
      <c r="C102" s="1"/>
      <c r="D102" s="1"/>
      <c r="E102" s="1"/>
      <c r="F102" s="50"/>
      <c r="G102" s="50"/>
      <c r="H102" s="77"/>
      <c r="I102" s="50"/>
      <c r="J102" s="1"/>
      <c r="K102" s="1"/>
      <c r="L102" s="1"/>
      <c r="M102" s="1"/>
      <c r="O102" s="50"/>
      <c r="P102" s="1"/>
      <c r="Q102" s="1"/>
      <c r="R102" s="1"/>
    </row>
    <row r="103" spans="3:18" ht="15.75">
      <c r="C103" s="1"/>
      <c r="D103" s="1"/>
      <c r="E103" s="1"/>
      <c r="F103" s="50"/>
      <c r="G103" s="50"/>
      <c r="H103" s="77"/>
      <c r="I103" s="50"/>
      <c r="J103" s="1"/>
      <c r="K103" s="1"/>
      <c r="L103" s="1"/>
      <c r="M103" s="1"/>
      <c r="O103" s="50"/>
      <c r="P103" s="1"/>
      <c r="Q103" s="1"/>
      <c r="R103" s="1"/>
    </row>
    <row r="104" spans="3:18" ht="15.75">
      <c r="C104" s="1"/>
      <c r="D104" s="1"/>
      <c r="E104" s="1"/>
      <c r="F104" s="50"/>
      <c r="G104" s="50"/>
      <c r="H104" s="77"/>
      <c r="I104" s="50"/>
      <c r="J104" s="1"/>
      <c r="K104" s="1"/>
      <c r="L104" s="1"/>
      <c r="M104" s="1"/>
      <c r="O104" s="50"/>
      <c r="P104" s="1"/>
      <c r="Q104" s="1"/>
      <c r="R104" s="1"/>
    </row>
    <row r="105" spans="3:18" ht="15.75">
      <c r="C105" s="1"/>
      <c r="D105" s="1"/>
      <c r="E105" s="1"/>
      <c r="F105" s="50"/>
      <c r="G105" s="50"/>
      <c r="H105" s="77"/>
      <c r="I105" s="50"/>
      <c r="J105" s="1"/>
      <c r="K105" s="1"/>
      <c r="L105" s="1"/>
      <c r="M105" s="1"/>
      <c r="O105" s="50"/>
      <c r="P105" s="1"/>
      <c r="Q105" s="1"/>
      <c r="R105" s="1"/>
    </row>
    <row r="106" spans="3:18" ht="15.75">
      <c r="C106" s="1"/>
      <c r="D106" s="1"/>
      <c r="E106" s="1"/>
      <c r="F106" s="50"/>
      <c r="G106" s="50"/>
      <c r="H106" s="77"/>
      <c r="I106" s="50"/>
      <c r="J106" s="1"/>
      <c r="K106" s="1"/>
      <c r="L106" s="1"/>
      <c r="M106" s="1"/>
      <c r="O106" s="50"/>
      <c r="P106" s="1"/>
      <c r="Q106" s="1"/>
      <c r="R106" s="1"/>
    </row>
    <row r="107" spans="3:18" ht="15.75">
      <c r="C107" s="1"/>
      <c r="D107" s="1"/>
      <c r="E107" s="1"/>
      <c r="F107" s="50"/>
      <c r="G107" s="50"/>
      <c r="H107" s="77"/>
      <c r="I107" s="50"/>
      <c r="J107" s="1"/>
      <c r="K107" s="1"/>
      <c r="L107" s="1"/>
      <c r="M107" s="1"/>
      <c r="O107" s="50"/>
      <c r="P107" s="1"/>
      <c r="Q107" s="1"/>
      <c r="R107" s="1"/>
    </row>
    <row r="108" spans="3:18" ht="15.75">
      <c r="C108" s="1"/>
      <c r="D108" s="1"/>
      <c r="E108" s="1"/>
      <c r="F108" s="50"/>
      <c r="G108" s="50"/>
      <c r="H108" s="77"/>
      <c r="I108" s="50"/>
      <c r="J108" s="1"/>
      <c r="K108" s="1"/>
      <c r="L108" s="1"/>
      <c r="M108" s="1"/>
      <c r="O108" s="50"/>
      <c r="P108" s="1"/>
      <c r="Q108" s="1"/>
      <c r="R108" s="1"/>
    </row>
    <row r="109" spans="3:18" ht="15.75">
      <c r="C109" s="1"/>
      <c r="D109" s="1"/>
      <c r="E109" s="1"/>
      <c r="F109" s="50"/>
      <c r="G109" s="50"/>
      <c r="H109" s="77"/>
      <c r="I109" s="50"/>
      <c r="J109" s="1"/>
      <c r="K109" s="1"/>
      <c r="L109" s="1"/>
      <c r="M109" s="1"/>
      <c r="O109" s="50"/>
      <c r="P109" s="1"/>
      <c r="Q109" s="1"/>
      <c r="R109" s="1"/>
    </row>
    <row r="110" spans="3:18" ht="15.75">
      <c r="C110" s="1"/>
      <c r="D110" s="1"/>
      <c r="E110" s="1"/>
      <c r="F110" s="50"/>
      <c r="G110" s="50"/>
      <c r="H110" s="77"/>
      <c r="I110" s="50"/>
      <c r="J110" s="1"/>
      <c r="K110" s="1"/>
      <c r="L110" s="1"/>
      <c r="M110" s="1"/>
      <c r="O110" s="50"/>
      <c r="P110" s="1"/>
      <c r="Q110" s="1"/>
      <c r="R110" s="1"/>
    </row>
    <row r="111" spans="3:18" ht="15.75">
      <c r="C111" s="1"/>
      <c r="D111" s="1"/>
      <c r="E111" s="1"/>
      <c r="F111" s="50"/>
      <c r="G111" s="50"/>
      <c r="H111" s="77"/>
      <c r="I111" s="50"/>
      <c r="J111" s="1"/>
      <c r="K111" s="1"/>
      <c r="L111" s="1"/>
      <c r="M111" s="1"/>
      <c r="O111" s="50"/>
      <c r="P111" s="1"/>
      <c r="Q111" s="1"/>
      <c r="R111" s="1"/>
    </row>
    <row r="112" spans="3:18" ht="15.75">
      <c r="C112" s="1"/>
      <c r="D112" s="1"/>
      <c r="E112" s="1"/>
      <c r="F112" s="50"/>
      <c r="G112" s="50"/>
      <c r="H112" s="77"/>
      <c r="I112" s="50"/>
      <c r="J112" s="1"/>
      <c r="K112" s="1"/>
      <c r="L112" s="1"/>
      <c r="M112" s="1"/>
      <c r="O112" s="50"/>
      <c r="P112" s="1"/>
      <c r="Q112" s="1"/>
      <c r="R112" s="1"/>
    </row>
    <row r="113" spans="3:18" ht="15.75">
      <c r="C113" s="1"/>
      <c r="D113" s="1"/>
      <c r="E113" s="1"/>
      <c r="F113" s="50"/>
      <c r="G113" s="50"/>
      <c r="H113" s="77"/>
      <c r="I113" s="50"/>
      <c r="J113" s="1"/>
      <c r="K113" s="1"/>
      <c r="L113" s="1"/>
      <c r="M113" s="1"/>
      <c r="O113" s="50"/>
      <c r="P113" s="1"/>
      <c r="Q113" s="1"/>
      <c r="R113" s="1"/>
    </row>
    <row r="114" spans="3:18" ht="15.75">
      <c r="C114" s="1"/>
      <c r="D114" s="1"/>
      <c r="E114" s="1"/>
      <c r="F114" s="50"/>
      <c r="G114" s="50"/>
      <c r="H114" s="77"/>
      <c r="I114" s="50"/>
      <c r="J114" s="1"/>
      <c r="K114" s="1"/>
      <c r="L114" s="1"/>
      <c r="M114" s="1"/>
      <c r="O114" s="50"/>
      <c r="P114" s="1"/>
      <c r="Q114" s="1"/>
      <c r="R114" s="1"/>
    </row>
    <row r="115" spans="3:18" ht="15.75">
      <c r="C115" s="1"/>
      <c r="D115" s="1"/>
      <c r="E115" s="1"/>
      <c r="F115" s="50"/>
      <c r="G115" s="50"/>
      <c r="H115" s="77"/>
      <c r="I115" s="50"/>
      <c r="J115" s="1"/>
      <c r="K115" s="1"/>
      <c r="L115" s="1"/>
      <c r="M115" s="1"/>
      <c r="O115" s="50"/>
      <c r="P115" s="1"/>
      <c r="Q115" s="1"/>
      <c r="R115" s="1"/>
    </row>
    <row r="116" spans="3:18" ht="15.75">
      <c r="C116" s="1"/>
      <c r="D116" s="1"/>
      <c r="E116" s="1"/>
      <c r="F116" s="50"/>
      <c r="G116" s="50"/>
      <c r="H116" s="77"/>
      <c r="I116" s="50"/>
      <c r="J116" s="1"/>
      <c r="K116" s="1"/>
      <c r="L116" s="1"/>
      <c r="M116" s="1"/>
      <c r="O116" s="50"/>
      <c r="P116" s="1"/>
      <c r="Q116" s="1"/>
      <c r="R116" s="1"/>
    </row>
    <row r="117" spans="3:18" ht="15.75">
      <c r="C117" s="1"/>
      <c r="D117" s="1"/>
      <c r="E117" s="1"/>
      <c r="F117" s="50"/>
      <c r="G117" s="50"/>
      <c r="H117" s="77"/>
      <c r="I117" s="50"/>
      <c r="J117" s="1"/>
      <c r="K117" s="1"/>
      <c r="L117" s="1"/>
      <c r="M117" s="1"/>
      <c r="O117" s="50"/>
      <c r="P117" s="1"/>
      <c r="Q117" s="1"/>
      <c r="R117" s="1"/>
    </row>
    <row r="118" spans="3:18" ht="15.75">
      <c r="C118" s="1"/>
      <c r="D118" s="1"/>
      <c r="E118" s="1"/>
      <c r="F118" s="50"/>
      <c r="G118" s="50"/>
      <c r="H118" s="77"/>
      <c r="I118" s="50"/>
      <c r="J118" s="1"/>
      <c r="K118" s="1"/>
      <c r="L118" s="1"/>
      <c r="M118" s="1"/>
      <c r="O118" s="50"/>
      <c r="P118" s="1"/>
      <c r="Q118" s="1"/>
      <c r="R118" s="1"/>
    </row>
    <row r="119" spans="3:18" ht="15.75">
      <c r="C119" s="1"/>
      <c r="D119" s="1"/>
      <c r="E119" s="1"/>
      <c r="F119" s="50"/>
      <c r="G119" s="50"/>
      <c r="H119" s="77"/>
      <c r="I119" s="50"/>
      <c r="J119" s="1"/>
      <c r="K119" s="1"/>
      <c r="L119" s="1"/>
      <c r="M119" s="1"/>
      <c r="O119" s="50"/>
      <c r="P119" s="1"/>
      <c r="Q119" s="1"/>
      <c r="R119" s="1"/>
    </row>
    <row r="120" spans="3:18" ht="15.75">
      <c r="C120" s="1"/>
      <c r="D120" s="1"/>
      <c r="E120" s="1"/>
      <c r="F120" s="50"/>
      <c r="G120" s="50"/>
      <c r="H120" s="77"/>
      <c r="I120" s="50"/>
      <c r="J120" s="1"/>
      <c r="K120" s="1"/>
      <c r="L120" s="1"/>
      <c r="M120" s="1"/>
      <c r="O120" s="50"/>
      <c r="P120" s="1"/>
      <c r="Q120" s="1"/>
      <c r="R120" s="1"/>
    </row>
    <row r="121" spans="3:18" ht="15.75">
      <c r="C121" s="1"/>
      <c r="D121" s="1"/>
      <c r="E121" s="1"/>
      <c r="F121" s="50"/>
      <c r="G121" s="50"/>
      <c r="H121" s="77"/>
      <c r="I121" s="50"/>
      <c r="J121" s="1"/>
      <c r="K121" s="1"/>
      <c r="L121" s="1"/>
      <c r="M121" s="1"/>
      <c r="O121" s="50"/>
      <c r="P121" s="1"/>
      <c r="Q121" s="1"/>
      <c r="R121" s="1"/>
    </row>
    <row r="122" spans="3:18" ht="15.75">
      <c r="C122" s="1"/>
      <c r="D122" s="1"/>
      <c r="E122" s="1"/>
      <c r="F122" s="50"/>
      <c r="G122" s="50"/>
      <c r="H122" s="77"/>
      <c r="I122" s="50"/>
      <c r="J122" s="1"/>
      <c r="K122" s="1"/>
      <c r="L122" s="1"/>
      <c r="M122" s="1"/>
      <c r="O122" s="50"/>
      <c r="P122" s="1"/>
      <c r="Q122" s="1"/>
      <c r="R122" s="1"/>
    </row>
    <row r="123" spans="3:18" ht="15.75">
      <c r="C123" s="1"/>
      <c r="D123" s="1"/>
      <c r="E123" s="1"/>
      <c r="F123" s="50"/>
      <c r="G123" s="50"/>
      <c r="H123" s="77"/>
      <c r="I123" s="50"/>
      <c r="J123" s="1"/>
      <c r="K123" s="1"/>
      <c r="L123" s="1"/>
      <c r="M123" s="1"/>
      <c r="O123" s="50"/>
      <c r="P123" s="1"/>
      <c r="Q123" s="1"/>
      <c r="R123" s="1"/>
    </row>
    <row r="124" spans="3:18" ht="15.75">
      <c r="C124" s="1"/>
      <c r="D124" s="1"/>
      <c r="E124" s="1"/>
      <c r="F124" s="50"/>
      <c r="G124" s="50"/>
      <c r="H124" s="77"/>
      <c r="I124" s="50"/>
      <c r="J124" s="1"/>
      <c r="K124" s="1"/>
      <c r="L124" s="1"/>
      <c r="M124" s="1"/>
      <c r="O124" s="50"/>
      <c r="P124" s="1"/>
      <c r="Q124" s="1"/>
      <c r="R124" s="1"/>
    </row>
    <row r="125" spans="3:18" ht="15.75">
      <c r="C125" s="1"/>
      <c r="D125" s="1"/>
      <c r="E125" s="1"/>
      <c r="F125" s="50"/>
      <c r="G125" s="50"/>
      <c r="H125" s="77"/>
      <c r="I125" s="50"/>
      <c r="J125" s="1"/>
      <c r="K125" s="1"/>
      <c r="L125" s="1"/>
      <c r="M125" s="1"/>
      <c r="O125" s="50"/>
      <c r="P125" s="1"/>
      <c r="Q125" s="1"/>
      <c r="R125" s="1"/>
    </row>
    <row r="126" spans="3:18" ht="15.75">
      <c r="C126" s="1"/>
      <c r="D126" s="1"/>
      <c r="E126" s="1"/>
      <c r="F126" s="50"/>
      <c r="G126" s="50"/>
      <c r="H126" s="77"/>
      <c r="I126" s="50"/>
      <c r="J126" s="1"/>
      <c r="K126" s="1"/>
      <c r="L126" s="1"/>
      <c r="M126" s="1"/>
      <c r="O126" s="50"/>
      <c r="P126" s="1"/>
      <c r="Q126" s="1"/>
      <c r="R126" s="1"/>
    </row>
    <row r="127" spans="3:18" ht="15.75">
      <c r="C127" s="1"/>
      <c r="D127" s="1"/>
      <c r="E127" s="1"/>
      <c r="F127" s="50"/>
      <c r="G127" s="50"/>
      <c r="H127" s="77"/>
      <c r="I127" s="50"/>
      <c r="J127" s="1"/>
      <c r="K127" s="1"/>
      <c r="L127" s="1"/>
      <c r="M127" s="1"/>
      <c r="O127" s="50"/>
      <c r="P127" s="1"/>
      <c r="Q127" s="1"/>
      <c r="R127" s="1"/>
    </row>
    <row r="128" spans="3:18" ht="15.75">
      <c r="C128" s="1"/>
      <c r="D128" s="1"/>
      <c r="E128" s="1"/>
      <c r="F128" s="50"/>
      <c r="G128" s="50"/>
      <c r="H128" s="77"/>
      <c r="I128" s="50"/>
      <c r="J128" s="1"/>
      <c r="K128" s="1"/>
      <c r="L128" s="1"/>
      <c r="M128" s="1"/>
      <c r="O128" s="50"/>
      <c r="P128" s="1"/>
      <c r="Q128" s="1"/>
      <c r="R128" s="1"/>
    </row>
    <row r="129" spans="3:18" ht="15.75">
      <c r="C129" s="1"/>
      <c r="D129" s="1"/>
      <c r="E129" s="1"/>
      <c r="F129" s="50"/>
      <c r="G129" s="50"/>
      <c r="H129" s="77"/>
      <c r="I129" s="50"/>
      <c r="J129" s="1"/>
      <c r="K129" s="1"/>
      <c r="L129" s="1"/>
      <c r="M129" s="1"/>
      <c r="O129" s="50"/>
      <c r="P129" s="1"/>
      <c r="Q129" s="1"/>
      <c r="R129" s="1"/>
    </row>
    <row r="130" spans="3:18" ht="15.75">
      <c r="C130" s="1"/>
      <c r="D130" s="1"/>
      <c r="E130" s="1"/>
      <c r="F130" s="50"/>
      <c r="G130" s="50"/>
      <c r="H130" s="77"/>
      <c r="I130" s="50"/>
      <c r="J130" s="1"/>
      <c r="K130" s="1"/>
      <c r="L130" s="1"/>
      <c r="M130" s="1"/>
      <c r="O130" s="50"/>
      <c r="P130" s="1"/>
      <c r="Q130" s="1"/>
      <c r="R130" s="1"/>
    </row>
    <row r="131" spans="3:18" ht="15.75">
      <c r="C131" s="1"/>
      <c r="D131" s="1"/>
      <c r="E131" s="1"/>
      <c r="F131" s="50"/>
      <c r="G131" s="50"/>
      <c r="H131" s="77"/>
      <c r="I131" s="50"/>
      <c r="J131" s="1"/>
      <c r="K131" s="1"/>
      <c r="L131" s="1"/>
      <c r="M131" s="1"/>
      <c r="O131" s="50"/>
      <c r="P131" s="1"/>
      <c r="Q131" s="1"/>
      <c r="R131" s="1"/>
    </row>
    <row r="132" spans="3:18" ht="15.75">
      <c r="C132" s="1"/>
      <c r="D132" s="1"/>
      <c r="E132" s="1"/>
      <c r="F132" s="50"/>
      <c r="G132" s="50"/>
      <c r="H132" s="77"/>
      <c r="I132" s="50"/>
      <c r="J132" s="1"/>
      <c r="K132" s="1"/>
      <c r="L132" s="1"/>
      <c r="M132" s="1"/>
      <c r="O132" s="50"/>
      <c r="P132" s="1"/>
      <c r="Q132" s="1"/>
      <c r="R132" s="1"/>
    </row>
    <row r="133" spans="3:18" ht="15.75">
      <c r="C133" s="1"/>
      <c r="D133" s="1"/>
      <c r="E133" s="1"/>
      <c r="F133" s="50"/>
      <c r="G133" s="50"/>
      <c r="H133" s="77"/>
      <c r="I133" s="50"/>
      <c r="J133" s="1"/>
      <c r="K133" s="1"/>
      <c r="L133" s="1"/>
      <c r="M133" s="1"/>
      <c r="O133" s="50"/>
      <c r="P133" s="1"/>
      <c r="Q133" s="1"/>
      <c r="R133" s="1"/>
    </row>
    <row r="134" spans="3:18" ht="15.75">
      <c r="C134" s="1"/>
      <c r="D134" s="1"/>
      <c r="E134" s="1"/>
      <c r="F134" s="50"/>
      <c r="G134" s="50"/>
      <c r="H134" s="77"/>
      <c r="I134" s="50"/>
      <c r="J134" s="1"/>
      <c r="K134" s="1"/>
      <c r="L134" s="1"/>
      <c r="M134" s="1"/>
      <c r="O134" s="50"/>
      <c r="P134" s="1"/>
      <c r="Q134" s="1"/>
      <c r="R134" s="1"/>
    </row>
    <row r="135" spans="3:18" ht="15.75">
      <c r="C135" s="1"/>
      <c r="D135" s="1"/>
      <c r="E135" s="1"/>
      <c r="F135" s="50"/>
      <c r="G135" s="50"/>
      <c r="H135" s="77"/>
      <c r="I135" s="50"/>
      <c r="J135" s="1"/>
      <c r="K135" s="1"/>
      <c r="L135" s="1"/>
      <c r="M135" s="1"/>
      <c r="O135" s="50"/>
      <c r="P135" s="1"/>
      <c r="Q135" s="1"/>
      <c r="R135" s="1"/>
    </row>
    <row r="136" spans="3:18" ht="15.75">
      <c r="C136" s="1"/>
      <c r="D136" s="1"/>
      <c r="E136" s="1"/>
      <c r="F136" s="50"/>
      <c r="G136" s="50"/>
      <c r="H136" s="77"/>
      <c r="I136" s="50"/>
      <c r="J136" s="1"/>
      <c r="K136" s="1"/>
      <c r="L136" s="1"/>
      <c r="M136" s="1"/>
      <c r="O136" s="50"/>
      <c r="P136" s="1"/>
      <c r="Q136" s="1"/>
      <c r="R136" s="1"/>
    </row>
    <row r="137" spans="3:18" ht="15.75">
      <c r="C137" s="1"/>
      <c r="D137" s="1"/>
      <c r="E137" s="1"/>
      <c r="F137" s="50"/>
      <c r="G137" s="50"/>
      <c r="H137" s="77"/>
      <c r="I137" s="50"/>
      <c r="J137" s="1"/>
      <c r="K137" s="1"/>
      <c r="L137" s="1"/>
      <c r="M137" s="1"/>
      <c r="O137" s="50"/>
      <c r="P137" s="1"/>
      <c r="Q137" s="1"/>
      <c r="R137" s="1"/>
    </row>
    <row r="138" spans="3:18" ht="15.75">
      <c r="C138" s="1"/>
      <c r="D138" s="1"/>
      <c r="E138" s="1"/>
      <c r="F138" s="50"/>
      <c r="G138" s="50"/>
      <c r="H138" s="77"/>
      <c r="I138" s="50"/>
      <c r="J138" s="1"/>
      <c r="K138" s="1"/>
      <c r="L138" s="1"/>
      <c r="M138" s="1"/>
      <c r="O138" s="50"/>
      <c r="P138" s="1"/>
      <c r="Q138" s="1"/>
      <c r="R138" s="1"/>
    </row>
    <row r="139" spans="3:18" ht="15.75">
      <c r="C139" s="1"/>
      <c r="D139" s="1"/>
      <c r="E139" s="1"/>
      <c r="F139" s="50"/>
      <c r="G139" s="50"/>
      <c r="H139" s="77"/>
      <c r="I139" s="50"/>
      <c r="J139" s="1"/>
      <c r="K139" s="1"/>
      <c r="L139" s="1"/>
      <c r="M139" s="1"/>
      <c r="O139" s="50"/>
      <c r="P139" s="1"/>
      <c r="Q139" s="1"/>
      <c r="R139" s="1"/>
    </row>
    <row r="140" spans="3:18" ht="15.75">
      <c r="C140" s="1"/>
      <c r="D140" s="1"/>
      <c r="E140" s="1"/>
      <c r="F140" s="50"/>
      <c r="G140" s="50"/>
      <c r="H140" s="77"/>
      <c r="I140" s="50"/>
      <c r="J140" s="1"/>
      <c r="K140" s="1"/>
      <c r="L140" s="1"/>
      <c r="M140" s="1"/>
      <c r="O140" s="50"/>
      <c r="P140" s="1"/>
      <c r="Q140" s="1"/>
      <c r="R140" s="1"/>
    </row>
    <row r="141" spans="3:18" ht="15.75">
      <c r="C141" s="1"/>
      <c r="D141" s="1"/>
      <c r="E141" s="1"/>
      <c r="F141" s="50"/>
      <c r="G141" s="50"/>
      <c r="H141" s="77"/>
      <c r="I141" s="50"/>
      <c r="J141" s="1"/>
      <c r="K141" s="1"/>
      <c r="L141" s="1"/>
      <c r="M141" s="1"/>
      <c r="O141" s="50"/>
      <c r="P141" s="1"/>
      <c r="Q141" s="1"/>
      <c r="R141" s="1"/>
    </row>
    <row r="142" spans="3:18" ht="15.75">
      <c r="C142" s="1"/>
      <c r="D142" s="1"/>
      <c r="E142" s="1"/>
      <c r="F142" s="50"/>
      <c r="G142" s="50"/>
      <c r="H142" s="77"/>
      <c r="I142" s="50"/>
      <c r="J142" s="1"/>
      <c r="K142" s="1"/>
      <c r="L142" s="1"/>
      <c r="M142" s="1"/>
      <c r="O142" s="50"/>
      <c r="P142" s="1"/>
      <c r="Q142" s="1"/>
      <c r="R142" s="1"/>
    </row>
    <row r="143" spans="3:18" ht="15.75">
      <c r="C143" s="1"/>
      <c r="D143" s="1"/>
      <c r="E143" s="1"/>
      <c r="F143" s="50"/>
      <c r="G143" s="50"/>
      <c r="H143" s="77"/>
      <c r="I143" s="50"/>
      <c r="J143" s="1"/>
      <c r="K143" s="1"/>
      <c r="L143" s="1"/>
      <c r="M143" s="1"/>
      <c r="O143" s="50"/>
      <c r="P143" s="1"/>
      <c r="Q143" s="1"/>
      <c r="R143" s="1"/>
    </row>
    <row r="144" spans="3:18" ht="15.75">
      <c r="C144" s="1"/>
      <c r="D144" s="1"/>
      <c r="E144" s="1"/>
      <c r="F144" s="50"/>
      <c r="G144" s="50"/>
      <c r="H144" s="77"/>
      <c r="I144" s="50"/>
      <c r="J144" s="1"/>
      <c r="K144" s="1"/>
      <c r="L144" s="1"/>
      <c r="M144" s="1"/>
      <c r="O144" s="50"/>
      <c r="P144" s="1"/>
      <c r="Q144" s="1"/>
      <c r="R144" s="1"/>
    </row>
    <row r="145" spans="3:18" ht="15.75">
      <c r="C145" s="1"/>
      <c r="D145" s="1"/>
      <c r="E145" s="1"/>
      <c r="F145" s="50"/>
      <c r="G145" s="50"/>
      <c r="H145" s="77"/>
      <c r="I145" s="50"/>
      <c r="J145" s="1"/>
      <c r="K145" s="1"/>
      <c r="L145" s="1"/>
      <c r="M145" s="1"/>
      <c r="O145" s="50"/>
      <c r="P145" s="1"/>
      <c r="Q145" s="1"/>
      <c r="R145" s="1"/>
    </row>
    <row r="146" spans="3:18" ht="15.75">
      <c r="C146" s="1"/>
      <c r="D146" s="1"/>
      <c r="E146" s="1"/>
      <c r="F146" s="50"/>
      <c r="G146" s="50"/>
      <c r="H146" s="77"/>
      <c r="I146" s="50"/>
      <c r="J146" s="1"/>
      <c r="K146" s="1"/>
      <c r="L146" s="1"/>
      <c r="M146" s="1"/>
      <c r="O146" s="50"/>
      <c r="P146" s="1"/>
      <c r="Q146" s="1"/>
      <c r="R146" s="1"/>
    </row>
    <row r="147" spans="3:18" ht="15.75">
      <c r="C147" s="1"/>
      <c r="D147" s="1"/>
      <c r="E147" s="1"/>
      <c r="F147" s="50"/>
      <c r="G147" s="50"/>
      <c r="H147" s="77"/>
      <c r="I147" s="50"/>
      <c r="J147" s="1"/>
      <c r="K147" s="1"/>
      <c r="L147" s="1"/>
      <c r="M147" s="1"/>
      <c r="O147" s="50"/>
      <c r="P147" s="1"/>
      <c r="Q147" s="1"/>
      <c r="R147" s="1"/>
    </row>
    <row r="148" spans="3:18" ht="15.75">
      <c r="C148" s="1"/>
      <c r="D148" s="1"/>
      <c r="E148" s="1"/>
      <c r="F148" s="50"/>
      <c r="G148" s="50"/>
      <c r="H148" s="77"/>
      <c r="I148" s="50"/>
      <c r="J148" s="1"/>
      <c r="K148" s="1"/>
      <c r="L148" s="1"/>
      <c r="M148" s="1"/>
      <c r="O148" s="50"/>
      <c r="P148" s="1"/>
      <c r="Q148" s="1"/>
      <c r="R148" s="1"/>
    </row>
    <row r="149" spans="3:18" ht="15.75">
      <c r="C149" s="1"/>
      <c r="D149" s="1"/>
      <c r="E149" s="1"/>
      <c r="F149" s="50"/>
      <c r="G149" s="50"/>
      <c r="H149" s="77"/>
      <c r="I149" s="50"/>
      <c r="J149" s="1"/>
      <c r="K149" s="1"/>
      <c r="L149" s="1"/>
      <c r="M149" s="1"/>
      <c r="O149" s="50"/>
      <c r="P149" s="1"/>
      <c r="Q149" s="1"/>
      <c r="R149" s="1"/>
    </row>
    <row r="150" spans="3:18" ht="15.75">
      <c r="C150" s="1"/>
      <c r="D150" s="1"/>
      <c r="E150" s="1"/>
      <c r="F150" s="50"/>
      <c r="G150" s="50"/>
      <c r="H150" s="77"/>
      <c r="I150" s="50"/>
      <c r="J150" s="1"/>
      <c r="K150" s="1"/>
      <c r="L150" s="1"/>
      <c r="M150" s="1"/>
      <c r="O150" s="50"/>
      <c r="P150" s="1"/>
      <c r="Q150" s="1"/>
      <c r="R150" s="1"/>
    </row>
    <row r="151" spans="3:18" ht="15.75">
      <c r="C151" s="1"/>
      <c r="D151" s="1"/>
      <c r="E151" s="1"/>
      <c r="F151" s="50"/>
      <c r="G151" s="50"/>
      <c r="H151" s="77"/>
      <c r="I151" s="50"/>
      <c r="J151" s="1"/>
      <c r="K151" s="1"/>
      <c r="L151" s="1"/>
      <c r="M151" s="1"/>
      <c r="O151" s="50"/>
      <c r="P151" s="1"/>
      <c r="Q151" s="1"/>
      <c r="R151" s="1"/>
    </row>
    <row r="152" spans="3:18" ht="15.75">
      <c r="C152" s="1"/>
      <c r="D152" s="1"/>
      <c r="E152" s="1"/>
      <c r="F152" s="50"/>
      <c r="G152" s="50"/>
      <c r="H152" s="77"/>
      <c r="I152" s="50"/>
      <c r="J152" s="1"/>
      <c r="K152" s="1"/>
      <c r="L152" s="1"/>
      <c r="M152" s="1"/>
      <c r="O152" s="50"/>
      <c r="P152" s="1"/>
      <c r="Q152" s="1"/>
      <c r="R152" s="1"/>
    </row>
    <row r="153" spans="3:18" ht="15.75">
      <c r="C153" s="1"/>
      <c r="D153" s="1"/>
      <c r="E153" s="1"/>
      <c r="F153" s="50"/>
      <c r="G153" s="50"/>
      <c r="H153" s="77"/>
      <c r="I153" s="50"/>
      <c r="J153" s="1"/>
      <c r="K153" s="1"/>
      <c r="L153" s="1"/>
      <c r="M153" s="1"/>
      <c r="O153" s="50"/>
      <c r="P153" s="1"/>
      <c r="Q153" s="1"/>
      <c r="R153" s="1"/>
    </row>
    <row r="154" spans="3:18" ht="15.75">
      <c r="C154" s="1"/>
      <c r="D154" s="1"/>
      <c r="E154" s="1"/>
      <c r="F154" s="50"/>
      <c r="G154" s="50"/>
      <c r="H154" s="77"/>
      <c r="I154" s="50"/>
      <c r="J154" s="1"/>
      <c r="K154" s="1"/>
      <c r="L154" s="1"/>
      <c r="M154" s="1"/>
      <c r="O154" s="50"/>
      <c r="P154" s="1"/>
      <c r="Q154" s="1"/>
      <c r="R154" s="1"/>
    </row>
    <row r="155" spans="3:18" ht="15.75">
      <c r="C155" s="1"/>
      <c r="D155" s="1"/>
      <c r="E155" s="1"/>
      <c r="F155" s="50"/>
      <c r="G155" s="50"/>
      <c r="H155" s="77"/>
      <c r="I155" s="50"/>
      <c r="J155" s="1"/>
      <c r="K155" s="1"/>
      <c r="L155" s="1"/>
      <c r="M155" s="1"/>
      <c r="O155" s="50"/>
      <c r="P155" s="1"/>
      <c r="Q155" s="1"/>
      <c r="R155" s="1"/>
    </row>
    <row r="156" spans="3:18" ht="15.75">
      <c r="C156" s="1"/>
      <c r="D156" s="1"/>
      <c r="E156" s="1"/>
      <c r="F156" s="50"/>
      <c r="G156" s="50"/>
      <c r="H156" s="77"/>
      <c r="I156" s="50"/>
      <c r="J156" s="1"/>
      <c r="K156" s="1"/>
      <c r="L156" s="1"/>
      <c r="M156" s="1"/>
      <c r="O156" s="50"/>
      <c r="P156" s="1"/>
      <c r="Q156" s="1"/>
      <c r="R156" s="1"/>
    </row>
    <row r="157" spans="3:18" ht="15.75">
      <c r="C157" s="1"/>
      <c r="D157" s="1"/>
      <c r="E157" s="1"/>
      <c r="F157" s="50"/>
      <c r="G157" s="50"/>
      <c r="H157" s="77"/>
      <c r="I157" s="50"/>
      <c r="J157" s="1"/>
      <c r="K157" s="1"/>
      <c r="L157" s="1"/>
      <c r="M157" s="1"/>
      <c r="O157" s="50"/>
      <c r="P157" s="1"/>
      <c r="Q157" s="1"/>
      <c r="R157" s="1"/>
    </row>
    <row r="158" spans="3:18" ht="15.75">
      <c r="C158" s="1"/>
      <c r="D158" s="1"/>
      <c r="E158" s="1"/>
      <c r="F158" s="50"/>
      <c r="G158" s="50"/>
      <c r="H158" s="77"/>
      <c r="I158" s="50"/>
      <c r="J158" s="1"/>
      <c r="K158" s="1"/>
      <c r="L158" s="1"/>
      <c r="M158" s="1"/>
      <c r="O158" s="50"/>
      <c r="P158" s="1"/>
      <c r="Q158" s="1"/>
      <c r="R158" s="1"/>
    </row>
    <row r="159" spans="3:18" ht="15.75">
      <c r="C159" s="1"/>
      <c r="D159" s="1"/>
      <c r="E159" s="1"/>
      <c r="F159" s="50"/>
      <c r="G159" s="50"/>
      <c r="H159" s="77"/>
      <c r="I159" s="50"/>
      <c r="J159" s="1"/>
      <c r="K159" s="1"/>
      <c r="L159" s="1"/>
      <c r="M159" s="1"/>
      <c r="O159" s="50"/>
      <c r="P159" s="1"/>
      <c r="Q159" s="1"/>
      <c r="R159" s="1"/>
    </row>
    <row r="160" spans="3:18" ht="15.75">
      <c r="C160" s="1"/>
      <c r="D160" s="1"/>
      <c r="E160" s="1"/>
      <c r="F160" s="50"/>
      <c r="G160" s="50"/>
      <c r="H160" s="77"/>
      <c r="I160" s="50"/>
      <c r="J160" s="1"/>
      <c r="K160" s="1"/>
      <c r="L160" s="1"/>
      <c r="M160" s="1"/>
      <c r="O160" s="50"/>
      <c r="P160" s="1"/>
      <c r="Q160" s="1"/>
      <c r="R160" s="1"/>
    </row>
    <row r="161" spans="3:18" ht="15.75">
      <c r="C161" s="1"/>
      <c r="D161" s="1"/>
      <c r="E161" s="1"/>
      <c r="F161" s="50"/>
      <c r="G161" s="50"/>
      <c r="H161" s="77"/>
      <c r="I161" s="50"/>
      <c r="J161" s="1"/>
      <c r="K161" s="1"/>
      <c r="L161" s="1"/>
      <c r="M161" s="1"/>
      <c r="O161" s="50"/>
      <c r="P161" s="1"/>
      <c r="Q161" s="1"/>
      <c r="R161" s="1"/>
    </row>
    <row r="162" spans="3:18" ht="15.75">
      <c r="C162" s="1"/>
      <c r="D162" s="1"/>
      <c r="E162" s="1"/>
      <c r="F162" s="50"/>
      <c r="G162" s="50"/>
      <c r="H162" s="77"/>
      <c r="I162" s="50"/>
      <c r="J162" s="1"/>
      <c r="K162" s="1"/>
      <c r="L162" s="1"/>
      <c r="M162" s="1"/>
      <c r="O162" s="50"/>
      <c r="P162" s="1"/>
      <c r="Q162" s="1"/>
      <c r="R162" s="1"/>
    </row>
    <row r="163" spans="3:18" ht="15.75">
      <c r="C163" s="1"/>
      <c r="D163" s="1"/>
      <c r="E163" s="1"/>
      <c r="F163" s="50"/>
      <c r="G163" s="50"/>
      <c r="H163" s="77"/>
      <c r="I163" s="50"/>
      <c r="J163" s="1"/>
      <c r="K163" s="1"/>
      <c r="L163" s="1"/>
      <c r="M163" s="1"/>
      <c r="O163" s="50"/>
      <c r="P163" s="1"/>
      <c r="Q163" s="1"/>
      <c r="R163" s="1"/>
    </row>
    <row r="164" spans="3:18" ht="15.75">
      <c r="C164" s="1"/>
      <c r="D164" s="1"/>
      <c r="E164" s="1"/>
      <c r="F164" s="50"/>
      <c r="G164" s="50"/>
      <c r="H164" s="77"/>
      <c r="I164" s="50"/>
      <c r="J164" s="1"/>
      <c r="K164" s="1"/>
      <c r="L164" s="1"/>
      <c r="M164" s="1"/>
      <c r="O164" s="50"/>
      <c r="P164" s="1"/>
      <c r="Q164" s="1"/>
      <c r="R164" s="1"/>
    </row>
    <row r="165" spans="3:18" ht="15.75">
      <c r="C165" s="1"/>
      <c r="D165" s="1"/>
      <c r="E165" s="1"/>
      <c r="F165" s="50"/>
      <c r="G165" s="50"/>
      <c r="H165" s="77"/>
      <c r="I165" s="50"/>
      <c r="J165" s="1"/>
      <c r="K165" s="1"/>
      <c r="L165" s="1"/>
      <c r="M165" s="1"/>
      <c r="O165" s="50"/>
      <c r="P165" s="1"/>
      <c r="Q165" s="1"/>
      <c r="R165" s="1"/>
    </row>
    <row r="166" spans="3:18" ht="15.75">
      <c r="C166" s="1"/>
      <c r="D166" s="1"/>
      <c r="E166" s="1"/>
      <c r="F166" s="50"/>
      <c r="G166" s="50"/>
      <c r="H166" s="77"/>
      <c r="I166" s="50"/>
      <c r="J166" s="1"/>
      <c r="K166" s="1"/>
      <c r="L166" s="1"/>
      <c r="M166" s="1"/>
      <c r="O166" s="50"/>
      <c r="P166" s="1"/>
      <c r="Q166" s="1"/>
      <c r="R166" s="1"/>
    </row>
    <row r="167" spans="3:18" ht="15.75">
      <c r="C167" s="1"/>
      <c r="D167" s="1"/>
      <c r="E167" s="1"/>
      <c r="F167" s="50"/>
      <c r="G167" s="50"/>
      <c r="H167" s="77"/>
      <c r="I167" s="50"/>
      <c r="J167" s="1"/>
      <c r="K167" s="1"/>
      <c r="L167" s="1"/>
      <c r="M167" s="1"/>
      <c r="O167" s="50"/>
      <c r="P167" s="1"/>
      <c r="Q167" s="1"/>
      <c r="R167" s="1"/>
    </row>
    <row r="168" spans="3:18" ht="15.75">
      <c r="C168" s="1"/>
      <c r="D168" s="1"/>
      <c r="E168" s="1"/>
      <c r="F168" s="50"/>
      <c r="G168" s="50"/>
      <c r="H168" s="77"/>
      <c r="I168" s="50"/>
      <c r="J168" s="1"/>
      <c r="K168" s="1"/>
      <c r="L168" s="1"/>
      <c r="M168" s="1"/>
      <c r="O168" s="50"/>
      <c r="P168" s="1"/>
      <c r="Q168" s="1"/>
      <c r="R168" s="1"/>
    </row>
    <row r="169" spans="3:18" ht="15.75">
      <c r="C169" s="1"/>
      <c r="D169" s="1"/>
      <c r="E169" s="1"/>
      <c r="F169" s="50"/>
      <c r="G169" s="50"/>
      <c r="H169" s="77"/>
      <c r="I169" s="50"/>
      <c r="J169" s="1"/>
      <c r="K169" s="1"/>
      <c r="L169" s="1"/>
      <c r="M169" s="1"/>
      <c r="O169" s="50"/>
      <c r="P169" s="1"/>
      <c r="Q169" s="1"/>
      <c r="R169" s="1"/>
    </row>
    <row r="170" spans="3:18" ht="15.75">
      <c r="C170" s="1"/>
      <c r="D170" s="1"/>
      <c r="E170" s="1"/>
      <c r="F170" s="50"/>
      <c r="G170" s="50"/>
      <c r="H170" s="77"/>
      <c r="I170" s="50"/>
      <c r="J170" s="1"/>
      <c r="K170" s="1"/>
      <c r="L170" s="1"/>
      <c r="M170" s="1"/>
      <c r="O170" s="50"/>
      <c r="P170" s="1"/>
      <c r="Q170" s="1"/>
      <c r="R170" s="1"/>
    </row>
    <row r="171" spans="3:18" ht="15.75">
      <c r="C171" s="1"/>
      <c r="D171" s="1"/>
      <c r="E171" s="1"/>
      <c r="F171" s="50"/>
      <c r="G171" s="50"/>
      <c r="H171" s="77"/>
      <c r="I171" s="50"/>
      <c r="J171" s="1"/>
      <c r="K171" s="1"/>
      <c r="L171" s="1"/>
      <c r="M171" s="1"/>
      <c r="O171" s="50"/>
      <c r="P171" s="1"/>
      <c r="Q171" s="1"/>
      <c r="R171" s="1"/>
    </row>
    <row r="172" spans="3:18" ht="15.75">
      <c r="C172" s="1"/>
      <c r="D172" s="1"/>
      <c r="E172" s="1"/>
      <c r="F172" s="50"/>
      <c r="G172" s="50"/>
      <c r="H172" s="77"/>
      <c r="I172" s="50"/>
      <c r="J172" s="1"/>
      <c r="K172" s="1"/>
      <c r="L172" s="1"/>
      <c r="M172" s="1"/>
      <c r="O172" s="50"/>
      <c r="P172" s="1"/>
      <c r="Q172" s="1"/>
      <c r="R172" s="1"/>
    </row>
    <row r="173" spans="3:18" ht="15.75">
      <c r="C173" s="1"/>
      <c r="D173" s="1"/>
      <c r="E173" s="1"/>
      <c r="F173" s="50"/>
      <c r="G173" s="50"/>
      <c r="H173" s="77"/>
      <c r="I173" s="50"/>
      <c r="J173" s="1"/>
      <c r="K173" s="1"/>
      <c r="L173" s="1"/>
      <c r="M173" s="1"/>
      <c r="O173" s="50"/>
      <c r="P173" s="1"/>
      <c r="Q173" s="1"/>
      <c r="R173" s="1"/>
    </row>
    <row r="174" spans="3:18" ht="15.75">
      <c r="C174" s="1"/>
      <c r="D174" s="1"/>
      <c r="E174" s="1"/>
      <c r="F174" s="50"/>
      <c r="G174" s="50"/>
      <c r="H174" s="77"/>
      <c r="I174" s="50"/>
      <c r="J174" s="1"/>
      <c r="K174" s="1"/>
      <c r="L174" s="1"/>
      <c r="M174" s="1"/>
      <c r="O174" s="50"/>
      <c r="P174" s="1"/>
      <c r="Q174" s="1"/>
      <c r="R174" s="1"/>
    </row>
    <row r="175" spans="3:18" ht="15.75">
      <c r="C175" s="1"/>
      <c r="D175" s="1"/>
      <c r="E175" s="1"/>
      <c r="F175" s="50"/>
      <c r="G175" s="50"/>
      <c r="H175" s="77"/>
      <c r="I175" s="50"/>
      <c r="J175" s="1"/>
      <c r="K175" s="1"/>
      <c r="L175" s="1"/>
      <c r="M175" s="1"/>
      <c r="O175" s="50"/>
      <c r="P175" s="1"/>
      <c r="Q175" s="1"/>
      <c r="R175" s="1"/>
    </row>
    <row r="176" spans="3:18" ht="15.75">
      <c r="C176" s="1"/>
      <c r="D176" s="1"/>
      <c r="E176" s="1"/>
      <c r="F176" s="50"/>
      <c r="G176" s="50"/>
      <c r="H176" s="77"/>
      <c r="I176" s="50"/>
      <c r="J176" s="1"/>
      <c r="K176" s="1"/>
      <c r="L176" s="1"/>
      <c r="M176" s="1"/>
      <c r="O176" s="50"/>
      <c r="P176" s="1"/>
      <c r="Q176" s="1"/>
      <c r="R176" s="1"/>
    </row>
    <row r="177" spans="3:18" ht="15.75">
      <c r="C177" s="1"/>
      <c r="D177" s="1"/>
      <c r="E177" s="1"/>
      <c r="F177" s="50"/>
      <c r="G177" s="50"/>
      <c r="H177" s="77"/>
      <c r="I177" s="50"/>
      <c r="J177" s="1"/>
      <c r="K177" s="1"/>
      <c r="L177" s="1"/>
      <c r="M177" s="1"/>
      <c r="O177" s="50"/>
      <c r="P177" s="1"/>
      <c r="Q177" s="1"/>
      <c r="R177" s="1"/>
    </row>
    <row r="178" spans="3:18" ht="15.75">
      <c r="C178" s="1"/>
      <c r="D178" s="1"/>
      <c r="E178" s="1"/>
      <c r="F178" s="50"/>
      <c r="G178" s="50"/>
      <c r="H178" s="77"/>
      <c r="I178" s="50"/>
      <c r="J178" s="1"/>
      <c r="K178" s="1"/>
      <c r="L178" s="1"/>
      <c r="M178" s="1"/>
      <c r="O178" s="50"/>
      <c r="P178" s="1"/>
      <c r="Q178" s="1"/>
      <c r="R178" s="1"/>
    </row>
    <row r="179" spans="3:18" ht="15.75">
      <c r="C179" s="1"/>
      <c r="D179" s="1"/>
      <c r="E179" s="1"/>
      <c r="F179" s="50"/>
      <c r="G179" s="50"/>
      <c r="H179" s="77"/>
      <c r="I179" s="50"/>
      <c r="J179" s="1"/>
      <c r="K179" s="1"/>
      <c r="L179" s="1"/>
      <c r="M179" s="1"/>
      <c r="O179" s="50"/>
      <c r="P179" s="1"/>
      <c r="Q179" s="1"/>
      <c r="R179" s="1"/>
    </row>
    <row r="180" spans="3:18" ht="15.75">
      <c r="C180" s="1"/>
      <c r="D180" s="1"/>
      <c r="E180" s="1"/>
      <c r="F180" s="50"/>
      <c r="G180" s="50"/>
      <c r="H180" s="77"/>
      <c r="I180" s="50"/>
      <c r="J180" s="1"/>
      <c r="K180" s="1"/>
      <c r="L180" s="1"/>
      <c r="M180" s="1"/>
      <c r="O180" s="50"/>
      <c r="P180" s="1"/>
      <c r="Q180" s="1"/>
      <c r="R180" s="1"/>
    </row>
    <row r="181" spans="3:18" ht="15.75">
      <c r="C181" s="1"/>
      <c r="D181" s="1"/>
      <c r="E181" s="1"/>
      <c r="F181" s="50"/>
      <c r="G181" s="50"/>
      <c r="H181" s="77"/>
      <c r="I181" s="50"/>
      <c r="J181" s="1"/>
      <c r="K181" s="1"/>
      <c r="L181" s="1"/>
      <c r="M181" s="1"/>
      <c r="O181" s="50"/>
      <c r="P181" s="1"/>
      <c r="Q181" s="1"/>
      <c r="R181" s="1"/>
    </row>
    <row r="182" spans="3:18" ht="15.75">
      <c r="C182" s="1"/>
      <c r="D182" s="1"/>
      <c r="E182" s="1"/>
      <c r="F182" s="50"/>
      <c r="G182" s="50"/>
      <c r="H182" s="77"/>
      <c r="I182" s="50"/>
      <c r="J182" s="1"/>
      <c r="K182" s="1"/>
      <c r="L182" s="1"/>
      <c r="M182" s="1"/>
      <c r="O182" s="50"/>
      <c r="P182" s="1"/>
      <c r="Q182" s="1"/>
      <c r="R182" s="1"/>
    </row>
    <row r="183" spans="3:18" ht="15.75">
      <c r="C183" s="1"/>
      <c r="D183" s="1"/>
      <c r="E183" s="1"/>
      <c r="F183" s="50"/>
      <c r="G183" s="50"/>
      <c r="H183" s="77"/>
      <c r="I183" s="50"/>
      <c r="J183" s="1"/>
      <c r="K183" s="1"/>
      <c r="L183" s="1"/>
      <c r="M183" s="1"/>
      <c r="O183" s="50"/>
      <c r="P183" s="1"/>
      <c r="Q183" s="1"/>
      <c r="R183" s="1"/>
    </row>
    <row r="184" spans="3:18" ht="15.75">
      <c r="C184" s="1"/>
      <c r="D184" s="1"/>
      <c r="E184" s="1"/>
      <c r="F184" s="50"/>
      <c r="G184" s="50"/>
      <c r="H184" s="77"/>
      <c r="I184" s="50"/>
      <c r="J184" s="1"/>
      <c r="K184" s="1"/>
      <c r="L184" s="1"/>
      <c r="M184" s="1"/>
      <c r="O184" s="50"/>
      <c r="P184" s="1"/>
      <c r="Q184" s="1"/>
      <c r="R184" s="1"/>
    </row>
    <row r="185" spans="3:18" ht="15.75">
      <c r="C185" s="1"/>
      <c r="D185" s="1"/>
      <c r="E185" s="1"/>
      <c r="F185" s="50"/>
      <c r="G185" s="50"/>
      <c r="H185" s="77"/>
      <c r="I185" s="50"/>
      <c r="J185" s="1"/>
      <c r="K185" s="1"/>
      <c r="L185" s="1"/>
      <c r="M185" s="1"/>
      <c r="O185" s="50"/>
      <c r="P185" s="1"/>
      <c r="Q185" s="1"/>
      <c r="R185" s="1"/>
    </row>
    <row r="186" spans="3:18" ht="15.75">
      <c r="C186" s="1"/>
      <c r="D186" s="1"/>
      <c r="E186" s="1"/>
      <c r="F186" s="50"/>
      <c r="G186" s="50"/>
      <c r="H186" s="77"/>
      <c r="I186" s="50"/>
      <c r="J186" s="1"/>
      <c r="K186" s="1"/>
      <c r="L186" s="1"/>
      <c r="M186" s="1"/>
      <c r="O186" s="50"/>
      <c r="P186" s="1"/>
      <c r="Q186" s="1"/>
      <c r="R186" s="1"/>
    </row>
    <row r="187" spans="3:18" ht="15.75">
      <c r="C187" s="1"/>
      <c r="D187" s="1"/>
      <c r="E187" s="1"/>
      <c r="F187" s="50"/>
      <c r="G187" s="50"/>
      <c r="H187" s="77"/>
      <c r="I187" s="50"/>
      <c r="J187" s="1"/>
      <c r="K187" s="1"/>
      <c r="L187" s="1"/>
      <c r="M187" s="1"/>
      <c r="O187" s="50"/>
      <c r="P187" s="1"/>
      <c r="Q187" s="1"/>
      <c r="R187" s="1"/>
    </row>
    <row r="188" spans="3:18" ht="15.75">
      <c r="C188" s="1"/>
      <c r="D188" s="1"/>
      <c r="E188" s="1"/>
      <c r="F188" s="50"/>
      <c r="G188" s="50"/>
      <c r="H188" s="77"/>
      <c r="I188" s="50"/>
      <c r="J188" s="1"/>
      <c r="K188" s="1"/>
      <c r="L188" s="1"/>
      <c r="M188" s="1"/>
      <c r="O188" s="50"/>
      <c r="P188" s="1"/>
      <c r="Q188" s="1"/>
      <c r="R188" s="1"/>
    </row>
    <row r="189" spans="3:18" ht="15.75">
      <c r="C189" s="1"/>
      <c r="D189" s="1"/>
      <c r="E189" s="1"/>
      <c r="F189" s="50"/>
      <c r="G189" s="50"/>
      <c r="H189" s="77"/>
      <c r="I189" s="50"/>
      <c r="J189" s="1"/>
      <c r="K189" s="1"/>
      <c r="L189" s="1"/>
      <c r="M189" s="1"/>
      <c r="O189" s="50"/>
      <c r="P189" s="1"/>
      <c r="Q189" s="1"/>
      <c r="R189" s="1"/>
    </row>
    <row r="190" spans="3:18" ht="15.75">
      <c r="C190" s="1"/>
      <c r="D190" s="1"/>
      <c r="E190" s="1"/>
      <c r="F190" s="50"/>
      <c r="G190" s="50"/>
      <c r="H190" s="77"/>
      <c r="I190" s="50"/>
      <c r="J190" s="1"/>
      <c r="K190" s="1"/>
      <c r="L190" s="1"/>
      <c r="M190" s="1"/>
      <c r="O190" s="50"/>
      <c r="P190" s="1"/>
      <c r="Q190" s="1"/>
      <c r="R190" s="1"/>
    </row>
    <row r="191" spans="3:18" ht="15.75">
      <c r="C191" s="1"/>
      <c r="D191" s="1"/>
      <c r="E191" s="1"/>
      <c r="F191" s="50"/>
      <c r="G191" s="50"/>
      <c r="H191" s="77"/>
      <c r="I191" s="50"/>
      <c r="J191" s="1"/>
      <c r="K191" s="1"/>
      <c r="L191" s="1"/>
      <c r="M191" s="1"/>
      <c r="O191" s="50"/>
      <c r="P191" s="1"/>
      <c r="Q191" s="1"/>
      <c r="R191" s="1"/>
    </row>
    <row r="192" spans="3:18" ht="15.75">
      <c r="C192" s="1"/>
      <c r="D192" s="1"/>
      <c r="E192" s="1"/>
      <c r="F192" s="50"/>
      <c r="G192" s="50"/>
      <c r="H192" s="77"/>
      <c r="I192" s="50"/>
      <c r="J192" s="1"/>
      <c r="K192" s="1"/>
      <c r="L192" s="1"/>
      <c r="M192" s="1"/>
      <c r="O192" s="50"/>
      <c r="P192" s="1"/>
      <c r="Q192" s="1"/>
      <c r="R192" s="1"/>
    </row>
    <row r="193" spans="3:18" ht="15.75">
      <c r="C193" s="1"/>
      <c r="D193" s="1"/>
      <c r="E193" s="1"/>
      <c r="F193" s="50"/>
      <c r="G193" s="50"/>
      <c r="H193" s="77"/>
      <c r="I193" s="50"/>
      <c r="J193" s="1"/>
      <c r="K193" s="1"/>
      <c r="L193" s="1"/>
      <c r="M193" s="1"/>
      <c r="O193" s="50"/>
      <c r="P193" s="1"/>
      <c r="Q193" s="1"/>
      <c r="R193" s="1"/>
    </row>
    <row r="194" spans="3:18" ht="15.75">
      <c r="C194" s="1"/>
      <c r="D194" s="1"/>
      <c r="E194" s="1"/>
      <c r="F194" s="50"/>
      <c r="G194" s="50"/>
      <c r="H194" s="77"/>
      <c r="I194" s="50"/>
      <c r="J194" s="1"/>
      <c r="K194" s="1"/>
      <c r="L194" s="1"/>
      <c r="M194" s="1"/>
      <c r="O194" s="50"/>
      <c r="P194" s="1"/>
      <c r="Q194" s="1"/>
      <c r="R194" s="1"/>
    </row>
    <row r="195" spans="3:18" ht="15.75">
      <c r="C195" s="1"/>
      <c r="D195" s="1"/>
      <c r="E195" s="1"/>
      <c r="F195" s="50"/>
      <c r="G195" s="50"/>
      <c r="H195" s="77"/>
      <c r="I195" s="50"/>
      <c r="J195" s="1"/>
      <c r="K195" s="1"/>
      <c r="L195" s="1"/>
      <c r="M195" s="1"/>
      <c r="O195" s="50"/>
      <c r="P195" s="1"/>
      <c r="Q195" s="1"/>
      <c r="R195" s="1"/>
    </row>
    <row r="196" spans="3:18" ht="15.75">
      <c r="C196" s="1"/>
      <c r="D196" s="1"/>
      <c r="E196" s="1"/>
      <c r="F196" s="50"/>
      <c r="G196" s="50"/>
      <c r="H196" s="77"/>
      <c r="I196" s="50"/>
      <c r="J196" s="1"/>
      <c r="K196" s="1"/>
      <c r="L196" s="1"/>
      <c r="M196" s="1"/>
      <c r="O196" s="50"/>
      <c r="P196" s="1"/>
      <c r="Q196" s="1"/>
      <c r="R196" s="1"/>
    </row>
    <row r="197" spans="3:18" ht="15.75">
      <c r="C197" s="1"/>
      <c r="D197" s="1"/>
      <c r="E197" s="1"/>
      <c r="F197" s="50"/>
      <c r="G197" s="50"/>
      <c r="H197" s="77"/>
      <c r="I197" s="50"/>
      <c r="J197" s="1"/>
      <c r="K197" s="1"/>
      <c r="L197" s="1"/>
      <c r="M197" s="1"/>
      <c r="O197" s="50"/>
      <c r="P197" s="1"/>
      <c r="Q197" s="1"/>
      <c r="R197" s="1"/>
    </row>
    <row r="198" spans="3:18" ht="15.75">
      <c r="C198" s="1"/>
      <c r="D198" s="1"/>
      <c r="E198" s="1"/>
      <c r="F198" s="50"/>
      <c r="G198" s="50"/>
      <c r="H198" s="77"/>
      <c r="I198" s="50"/>
      <c r="J198" s="1"/>
      <c r="K198" s="1"/>
      <c r="L198" s="1"/>
      <c r="M198" s="1"/>
      <c r="O198" s="50"/>
      <c r="P198" s="1"/>
      <c r="Q198" s="1"/>
      <c r="R198" s="1"/>
    </row>
    <row r="199" spans="3:18" ht="15.75">
      <c r="C199" s="1"/>
      <c r="D199" s="1"/>
      <c r="E199" s="1"/>
      <c r="F199" s="50"/>
      <c r="G199" s="50"/>
      <c r="H199" s="77"/>
      <c r="I199" s="50"/>
      <c r="J199" s="1"/>
      <c r="K199" s="1"/>
      <c r="L199" s="1"/>
      <c r="M199" s="1"/>
      <c r="O199" s="50"/>
      <c r="P199" s="1"/>
      <c r="Q199" s="1"/>
      <c r="R199" s="1"/>
    </row>
    <row r="200" spans="3:18" ht="15.75">
      <c r="C200" s="1"/>
      <c r="D200" s="1"/>
      <c r="E200" s="1"/>
      <c r="F200" s="50"/>
      <c r="G200" s="50"/>
      <c r="H200" s="77"/>
      <c r="I200" s="50"/>
      <c r="J200" s="1"/>
      <c r="K200" s="1"/>
      <c r="L200" s="1"/>
      <c r="M200" s="1"/>
      <c r="O200" s="50"/>
      <c r="P200" s="1"/>
      <c r="Q200" s="1"/>
      <c r="R200" s="1"/>
    </row>
    <row r="201" spans="3:18" ht="15.75">
      <c r="C201" s="1"/>
      <c r="D201" s="1"/>
      <c r="E201" s="1"/>
      <c r="F201" s="50"/>
      <c r="G201" s="50"/>
      <c r="H201" s="77"/>
      <c r="I201" s="50"/>
      <c r="J201" s="1"/>
      <c r="K201" s="1"/>
      <c r="L201" s="1"/>
      <c r="M201" s="1"/>
      <c r="O201" s="50"/>
      <c r="P201" s="1"/>
      <c r="Q201" s="1"/>
      <c r="R201" s="1"/>
    </row>
    <row r="202" spans="3:18" ht="15.75">
      <c r="C202" s="1"/>
      <c r="D202" s="1"/>
      <c r="E202" s="1"/>
      <c r="F202" s="50"/>
      <c r="G202" s="50"/>
      <c r="H202" s="77"/>
      <c r="I202" s="50"/>
      <c r="J202" s="1"/>
      <c r="K202" s="1"/>
      <c r="L202" s="1"/>
      <c r="M202" s="1"/>
      <c r="O202" s="50"/>
      <c r="P202" s="1"/>
      <c r="Q202" s="1"/>
      <c r="R202" s="1"/>
    </row>
    <row r="203" spans="3:18" ht="15.75">
      <c r="C203" s="1"/>
      <c r="D203" s="1"/>
      <c r="E203" s="1"/>
      <c r="F203" s="50"/>
      <c r="G203" s="50"/>
      <c r="H203" s="77"/>
      <c r="I203" s="50"/>
      <c r="J203" s="1"/>
      <c r="K203" s="1"/>
      <c r="L203" s="1"/>
      <c r="M203" s="1"/>
      <c r="O203" s="50"/>
      <c r="P203" s="1"/>
      <c r="Q203" s="1"/>
      <c r="R203" s="1"/>
    </row>
    <row r="204" spans="3:18" ht="15.75">
      <c r="C204" s="1"/>
      <c r="D204" s="1"/>
      <c r="E204" s="1"/>
      <c r="F204" s="50"/>
      <c r="G204" s="50"/>
      <c r="H204" s="77"/>
      <c r="I204" s="50"/>
      <c r="J204" s="1"/>
      <c r="K204" s="1"/>
      <c r="L204" s="1"/>
      <c r="M204" s="1"/>
      <c r="O204" s="50"/>
      <c r="P204" s="1"/>
      <c r="Q204" s="1"/>
      <c r="R204" s="1"/>
    </row>
    <row r="205" spans="3:18" ht="15.75">
      <c r="C205" s="1"/>
      <c r="D205" s="1"/>
      <c r="E205" s="1"/>
      <c r="F205" s="50"/>
      <c r="G205" s="50"/>
      <c r="H205" s="77"/>
      <c r="I205" s="50"/>
      <c r="J205" s="1"/>
      <c r="K205" s="1"/>
      <c r="L205" s="1"/>
      <c r="M205" s="1"/>
      <c r="O205" s="50"/>
      <c r="P205" s="1"/>
      <c r="Q205" s="1"/>
      <c r="R205" s="1"/>
    </row>
    <row r="206" spans="3:18" ht="15.75">
      <c r="C206" s="1"/>
      <c r="D206" s="1"/>
      <c r="E206" s="1"/>
      <c r="F206" s="50"/>
      <c r="G206" s="50"/>
      <c r="H206" s="77"/>
      <c r="I206" s="50"/>
      <c r="J206" s="1"/>
      <c r="K206" s="1"/>
      <c r="L206" s="1"/>
      <c r="M206" s="1"/>
      <c r="O206" s="50"/>
      <c r="P206" s="1"/>
      <c r="Q206" s="1"/>
      <c r="R206" s="1"/>
    </row>
    <row r="207" spans="3:18" ht="15.75">
      <c r="C207" s="1"/>
      <c r="D207" s="1"/>
      <c r="E207" s="1"/>
      <c r="F207" s="50"/>
      <c r="G207" s="50"/>
      <c r="H207" s="77"/>
      <c r="I207" s="50"/>
      <c r="J207" s="1"/>
      <c r="K207" s="1"/>
      <c r="L207" s="1"/>
      <c r="M207" s="1"/>
      <c r="O207" s="50"/>
      <c r="P207" s="1"/>
      <c r="Q207" s="1"/>
      <c r="R207" s="1"/>
    </row>
    <row r="208" spans="3:18" ht="15.75">
      <c r="C208" s="1"/>
      <c r="D208" s="1"/>
      <c r="E208" s="1"/>
      <c r="F208" s="50"/>
      <c r="G208" s="50"/>
      <c r="H208" s="77"/>
      <c r="I208" s="50"/>
      <c r="J208" s="1"/>
      <c r="K208" s="1"/>
      <c r="L208" s="1"/>
      <c r="M208" s="1"/>
      <c r="O208" s="50"/>
      <c r="P208" s="1"/>
      <c r="Q208" s="1"/>
      <c r="R208" s="1"/>
    </row>
    <row r="209" spans="3:18" ht="15.75">
      <c r="C209" s="1"/>
      <c r="D209" s="1"/>
      <c r="E209" s="1"/>
      <c r="F209" s="50"/>
      <c r="G209" s="50"/>
      <c r="H209" s="77"/>
      <c r="I209" s="50"/>
      <c r="J209" s="1"/>
      <c r="K209" s="1"/>
      <c r="L209" s="1"/>
      <c r="M209" s="1"/>
      <c r="O209" s="50"/>
      <c r="P209" s="1"/>
      <c r="Q209" s="1"/>
      <c r="R209" s="1"/>
    </row>
    <row r="210" spans="3:18" ht="15.75">
      <c r="C210" s="1"/>
      <c r="D210" s="1"/>
      <c r="E210" s="1"/>
      <c r="F210" s="50"/>
      <c r="G210" s="50"/>
      <c r="H210" s="77"/>
      <c r="I210" s="50"/>
      <c r="J210" s="1"/>
      <c r="K210" s="1"/>
      <c r="L210" s="1"/>
      <c r="M210" s="1"/>
      <c r="O210" s="50"/>
      <c r="P210" s="1"/>
      <c r="Q210" s="1"/>
      <c r="R210" s="1"/>
    </row>
    <row r="211" spans="3:18" ht="15.75">
      <c r="C211" s="1"/>
      <c r="D211" s="1"/>
      <c r="E211" s="1"/>
      <c r="F211" s="50"/>
      <c r="G211" s="50"/>
      <c r="H211" s="77"/>
      <c r="I211" s="50"/>
      <c r="J211" s="1"/>
      <c r="K211" s="1"/>
      <c r="L211" s="1"/>
      <c r="M211" s="1"/>
      <c r="O211" s="50"/>
      <c r="P211" s="1"/>
      <c r="Q211" s="1"/>
      <c r="R211" s="1"/>
    </row>
    <row r="212" spans="3:18" ht="15.75">
      <c r="C212" s="1"/>
      <c r="D212" s="1"/>
      <c r="E212" s="1"/>
      <c r="F212" s="50"/>
      <c r="G212" s="50"/>
      <c r="H212" s="77"/>
      <c r="I212" s="50"/>
      <c r="J212" s="1"/>
      <c r="K212" s="1"/>
      <c r="L212" s="1"/>
      <c r="M212" s="1"/>
      <c r="O212" s="50"/>
      <c r="P212" s="1"/>
      <c r="Q212" s="1"/>
      <c r="R212" s="1"/>
    </row>
    <row r="213" spans="3:18" ht="15.75">
      <c r="C213" s="1"/>
      <c r="D213" s="1"/>
      <c r="E213" s="1"/>
      <c r="F213" s="50"/>
      <c r="G213" s="50"/>
      <c r="H213" s="77"/>
      <c r="I213" s="50"/>
      <c r="J213" s="1"/>
      <c r="K213" s="1"/>
      <c r="L213" s="1"/>
      <c r="M213" s="1"/>
      <c r="O213" s="50"/>
      <c r="P213" s="1"/>
      <c r="Q213" s="1"/>
      <c r="R213" s="1"/>
    </row>
    <row r="214" spans="3:18" ht="15.75">
      <c r="C214" s="1"/>
      <c r="D214" s="1"/>
      <c r="E214" s="1"/>
      <c r="F214" s="50"/>
      <c r="G214" s="50"/>
      <c r="H214" s="77"/>
      <c r="I214" s="50"/>
      <c r="J214" s="1"/>
      <c r="K214" s="1"/>
      <c r="L214" s="1"/>
      <c r="M214" s="1"/>
      <c r="O214" s="50"/>
      <c r="P214" s="1"/>
      <c r="Q214" s="1"/>
      <c r="R214" s="1"/>
    </row>
    <row r="215" spans="3:18" ht="15.75">
      <c r="C215" s="1"/>
      <c r="D215" s="1"/>
      <c r="E215" s="1"/>
      <c r="F215" s="50"/>
      <c r="G215" s="50"/>
      <c r="H215" s="77"/>
      <c r="I215" s="50"/>
      <c r="J215" s="1"/>
      <c r="K215" s="1"/>
      <c r="L215" s="1"/>
      <c r="M215" s="1"/>
      <c r="O215" s="50"/>
      <c r="P215" s="1"/>
      <c r="Q215" s="1"/>
      <c r="R215" s="1"/>
    </row>
    <row r="216" spans="3:18" ht="15.75">
      <c r="C216" s="1"/>
      <c r="D216" s="1"/>
      <c r="E216" s="1"/>
      <c r="F216" s="50"/>
      <c r="G216" s="50"/>
      <c r="H216" s="77"/>
      <c r="I216" s="50"/>
      <c r="J216" s="1"/>
      <c r="K216" s="1"/>
      <c r="L216" s="1"/>
      <c r="M216" s="1"/>
      <c r="O216" s="50"/>
      <c r="P216" s="1"/>
      <c r="Q216" s="1"/>
      <c r="R216" s="1"/>
    </row>
    <row r="217" spans="3:18" ht="15.75">
      <c r="C217" s="1"/>
      <c r="D217" s="1"/>
      <c r="E217" s="1"/>
      <c r="F217" s="50"/>
      <c r="G217" s="50"/>
      <c r="H217" s="77"/>
      <c r="I217" s="50"/>
      <c r="J217" s="1"/>
      <c r="K217" s="1"/>
      <c r="L217" s="1"/>
      <c r="M217" s="1"/>
      <c r="O217" s="50"/>
      <c r="P217" s="1"/>
      <c r="Q217" s="1"/>
      <c r="R217" s="1"/>
    </row>
    <row r="218" spans="3:18" ht="15.75">
      <c r="C218" s="1"/>
      <c r="D218" s="1"/>
      <c r="E218" s="1"/>
      <c r="F218" s="50"/>
      <c r="G218" s="50"/>
      <c r="H218" s="77"/>
      <c r="I218" s="50"/>
      <c r="J218" s="1"/>
      <c r="K218" s="1"/>
      <c r="L218" s="1"/>
      <c r="M218" s="1"/>
      <c r="O218" s="50"/>
      <c r="P218" s="1"/>
      <c r="Q218" s="1"/>
      <c r="R218" s="1"/>
    </row>
    <row r="219" spans="3:18" ht="15.75">
      <c r="C219" s="1"/>
      <c r="D219" s="1"/>
      <c r="E219" s="1"/>
      <c r="F219" s="50"/>
      <c r="G219" s="50"/>
      <c r="H219" s="77"/>
      <c r="I219" s="50"/>
      <c r="J219" s="1"/>
      <c r="K219" s="1"/>
      <c r="L219" s="1"/>
      <c r="M219" s="1"/>
      <c r="O219" s="50"/>
      <c r="P219" s="1"/>
      <c r="Q219" s="1"/>
      <c r="R219" s="1"/>
    </row>
    <row r="220" spans="3:18" ht="15.75">
      <c r="C220" s="1"/>
      <c r="D220" s="1"/>
      <c r="E220" s="1"/>
      <c r="F220" s="50"/>
      <c r="G220" s="50"/>
      <c r="H220" s="77"/>
      <c r="I220" s="50"/>
      <c r="J220" s="1"/>
      <c r="K220" s="1"/>
      <c r="L220" s="1"/>
      <c r="M220" s="1"/>
      <c r="O220" s="50"/>
      <c r="P220" s="1"/>
      <c r="Q220" s="1"/>
      <c r="R220" s="1"/>
    </row>
    <row r="221" spans="3:18" ht="15.75">
      <c r="C221" s="1"/>
      <c r="D221" s="1"/>
      <c r="E221" s="1"/>
      <c r="F221" s="50"/>
      <c r="G221" s="50"/>
      <c r="H221" s="77"/>
      <c r="I221" s="50"/>
      <c r="J221" s="1"/>
      <c r="K221" s="1"/>
      <c r="L221" s="1"/>
      <c r="M221" s="1"/>
      <c r="O221" s="50"/>
      <c r="P221" s="1"/>
      <c r="Q221" s="1"/>
      <c r="R221" s="1"/>
    </row>
    <row r="222" spans="3:18" ht="15.75">
      <c r="C222" s="1"/>
      <c r="D222" s="1"/>
      <c r="E222" s="1"/>
      <c r="F222" s="50"/>
      <c r="G222" s="50"/>
      <c r="H222" s="77"/>
      <c r="I222" s="50"/>
      <c r="J222" s="1"/>
      <c r="K222" s="1"/>
      <c r="L222" s="1"/>
      <c r="M222" s="1"/>
      <c r="O222" s="50"/>
      <c r="P222" s="1"/>
      <c r="Q222" s="1"/>
      <c r="R222" s="1"/>
    </row>
    <row r="223" spans="3:18" ht="15.75">
      <c r="C223" s="1"/>
      <c r="D223" s="1"/>
      <c r="E223" s="1"/>
      <c r="F223" s="50"/>
      <c r="G223" s="50"/>
      <c r="H223" s="77"/>
      <c r="I223" s="50"/>
      <c r="J223" s="1"/>
      <c r="K223" s="1"/>
      <c r="L223" s="1"/>
      <c r="M223" s="1"/>
      <c r="O223" s="50"/>
      <c r="P223" s="1"/>
      <c r="Q223" s="1"/>
      <c r="R223" s="1"/>
    </row>
    <row r="224" spans="3:18" ht="15.75">
      <c r="C224" s="1"/>
      <c r="D224" s="1"/>
      <c r="E224" s="1"/>
      <c r="F224" s="50"/>
      <c r="G224" s="50"/>
      <c r="H224" s="77"/>
      <c r="I224" s="50"/>
      <c r="J224" s="1"/>
      <c r="K224" s="1"/>
      <c r="L224" s="1"/>
      <c r="M224" s="1"/>
      <c r="O224" s="50"/>
      <c r="P224" s="1"/>
      <c r="Q224" s="1"/>
      <c r="R224" s="1"/>
    </row>
    <row r="225" spans="3:18" ht="15.75">
      <c r="C225" s="1"/>
      <c r="D225" s="1"/>
      <c r="E225" s="1"/>
      <c r="F225" s="50"/>
      <c r="G225" s="50"/>
      <c r="H225" s="77"/>
      <c r="I225" s="50"/>
      <c r="J225" s="1"/>
      <c r="K225" s="1"/>
      <c r="L225" s="1"/>
      <c r="M225" s="1"/>
      <c r="O225" s="50"/>
      <c r="P225" s="1"/>
      <c r="Q225" s="1"/>
      <c r="R225" s="1"/>
    </row>
    <row r="226" spans="3:18" ht="15.75">
      <c r="C226" s="1"/>
      <c r="D226" s="1"/>
      <c r="E226" s="1"/>
      <c r="F226" s="50"/>
      <c r="G226" s="50"/>
      <c r="H226" s="77"/>
      <c r="I226" s="50"/>
      <c r="J226" s="1"/>
      <c r="K226" s="1"/>
      <c r="L226" s="1"/>
      <c r="M226" s="1"/>
      <c r="O226" s="50"/>
      <c r="P226" s="1"/>
      <c r="Q226" s="1"/>
      <c r="R226" s="1"/>
    </row>
    <row r="227" spans="3:18" ht="15.75">
      <c r="C227" s="1"/>
      <c r="D227" s="1"/>
      <c r="E227" s="1"/>
      <c r="F227" s="50"/>
      <c r="G227" s="50"/>
      <c r="H227" s="77"/>
      <c r="I227" s="50"/>
      <c r="J227" s="1"/>
      <c r="K227" s="1"/>
      <c r="L227" s="1"/>
      <c r="M227" s="1"/>
      <c r="O227" s="50"/>
      <c r="P227" s="1"/>
      <c r="Q227" s="1"/>
      <c r="R227" s="1"/>
    </row>
    <row r="228" spans="3:18" ht="15.75">
      <c r="C228" s="1"/>
      <c r="D228" s="1"/>
      <c r="E228" s="1"/>
      <c r="F228" s="50"/>
      <c r="G228" s="50"/>
      <c r="H228" s="77"/>
      <c r="I228" s="50"/>
      <c r="J228" s="1"/>
      <c r="K228" s="1"/>
      <c r="L228" s="1"/>
      <c r="M228" s="1"/>
      <c r="O228" s="50"/>
      <c r="P228" s="1"/>
      <c r="Q228" s="1"/>
      <c r="R228" s="1"/>
    </row>
    <row r="229" spans="3:18" ht="15.75">
      <c r="C229" s="1"/>
      <c r="D229" s="1"/>
      <c r="E229" s="1"/>
      <c r="F229" s="50"/>
      <c r="G229" s="50"/>
      <c r="H229" s="77"/>
      <c r="I229" s="50"/>
      <c r="J229" s="1"/>
      <c r="K229" s="1"/>
      <c r="L229" s="1"/>
      <c r="M229" s="1"/>
      <c r="O229" s="50"/>
      <c r="P229" s="1"/>
      <c r="Q229" s="1"/>
      <c r="R229" s="1"/>
    </row>
    <row r="230" spans="3:18" ht="15.75">
      <c r="C230" s="1"/>
      <c r="D230" s="1"/>
      <c r="E230" s="1"/>
      <c r="F230" s="50"/>
      <c r="G230" s="50"/>
      <c r="H230" s="77"/>
      <c r="I230" s="50"/>
      <c r="J230" s="1"/>
      <c r="K230" s="1"/>
      <c r="L230" s="1"/>
      <c r="M230" s="1"/>
      <c r="O230" s="50"/>
      <c r="P230" s="1"/>
      <c r="Q230" s="1"/>
      <c r="R230" s="1"/>
    </row>
    <row r="231" spans="3:18" ht="15.75">
      <c r="C231" s="1"/>
      <c r="D231" s="1"/>
      <c r="E231" s="1"/>
      <c r="F231" s="50"/>
      <c r="G231" s="50"/>
      <c r="H231" s="77"/>
      <c r="I231" s="50"/>
      <c r="J231" s="1"/>
      <c r="K231" s="1"/>
      <c r="L231" s="1"/>
      <c r="M231" s="1"/>
      <c r="O231" s="50"/>
      <c r="P231" s="1"/>
      <c r="Q231" s="1"/>
      <c r="R231" s="1"/>
    </row>
    <row r="232" spans="3:18" ht="15.75">
      <c r="C232" s="1"/>
      <c r="D232" s="1"/>
      <c r="E232" s="1"/>
      <c r="F232" s="50"/>
      <c r="G232" s="50"/>
      <c r="H232" s="77"/>
      <c r="I232" s="50"/>
      <c r="J232" s="1"/>
      <c r="K232" s="1"/>
      <c r="L232" s="1"/>
      <c r="M232" s="1"/>
      <c r="O232" s="50"/>
      <c r="P232" s="1"/>
      <c r="Q232" s="1"/>
      <c r="R232" s="1"/>
    </row>
    <row r="233" spans="3:18" ht="15.75">
      <c r="C233" s="1"/>
      <c r="D233" s="1"/>
      <c r="E233" s="1"/>
      <c r="F233" s="50"/>
      <c r="G233" s="50"/>
      <c r="H233" s="77"/>
      <c r="I233" s="50"/>
      <c r="J233" s="1"/>
      <c r="K233" s="1"/>
      <c r="L233" s="1"/>
      <c r="M233" s="1"/>
      <c r="O233" s="50"/>
      <c r="P233" s="1"/>
      <c r="Q233" s="1"/>
      <c r="R233" s="1"/>
    </row>
    <row r="234" spans="3:18" ht="15.75">
      <c r="C234" s="1"/>
      <c r="D234" s="1"/>
      <c r="E234" s="1"/>
      <c r="F234" s="50"/>
      <c r="G234" s="50"/>
      <c r="H234" s="77"/>
      <c r="I234" s="50"/>
      <c r="J234" s="1"/>
      <c r="K234" s="1"/>
      <c r="L234" s="1"/>
      <c r="M234" s="1"/>
      <c r="O234" s="50"/>
      <c r="P234" s="1"/>
      <c r="Q234" s="1"/>
      <c r="R234" s="1"/>
    </row>
    <row r="235" spans="3:18" ht="15.75">
      <c r="C235" s="1"/>
      <c r="D235" s="1"/>
      <c r="E235" s="1"/>
      <c r="F235" s="50"/>
      <c r="G235" s="50"/>
      <c r="H235" s="77"/>
      <c r="I235" s="50"/>
      <c r="J235" s="1"/>
      <c r="K235" s="1"/>
      <c r="L235" s="1"/>
      <c r="M235" s="1"/>
      <c r="O235" s="50"/>
      <c r="P235" s="1"/>
      <c r="Q235" s="1"/>
      <c r="R235" s="1"/>
    </row>
    <row r="236" spans="3:18" ht="15.75">
      <c r="C236" s="1"/>
      <c r="D236" s="1"/>
      <c r="E236" s="1"/>
      <c r="F236" s="50"/>
      <c r="G236" s="50"/>
      <c r="H236" s="77"/>
      <c r="I236" s="50"/>
      <c r="J236" s="1"/>
      <c r="K236" s="1"/>
      <c r="L236" s="1"/>
      <c r="M236" s="1"/>
      <c r="O236" s="50"/>
      <c r="P236" s="1"/>
      <c r="Q236" s="1"/>
      <c r="R236" s="1"/>
    </row>
    <row r="237" spans="3:18" ht="15.75">
      <c r="C237" s="1"/>
      <c r="D237" s="1"/>
      <c r="E237" s="1"/>
      <c r="F237" s="50"/>
      <c r="G237" s="50"/>
      <c r="H237" s="77"/>
      <c r="I237" s="50"/>
      <c r="J237" s="1"/>
      <c r="K237" s="1"/>
      <c r="L237" s="1"/>
      <c r="M237" s="1"/>
      <c r="O237" s="50"/>
      <c r="P237" s="1"/>
      <c r="Q237" s="1"/>
      <c r="R237" s="1"/>
    </row>
    <row r="238" spans="3:18" ht="15.75">
      <c r="C238" s="1"/>
      <c r="D238" s="1"/>
      <c r="E238" s="1"/>
      <c r="F238" s="50"/>
      <c r="G238" s="50"/>
      <c r="H238" s="77"/>
      <c r="I238" s="50"/>
      <c r="J238" s="1"/>
      <c r="K238" s="1"/>
      <c r="L238" s="1"/>
      <c r="M238" s="1"/>
      <c r="O238" s="50"/>
      <c r="P238" s="1"/>
      <c r="Q238" s="1"/>
      <c r="R238" s="1"/>
    </row>
    <row r="239" spans="3:18" ht="15.75">
      <c r="C239" s="1"/>
      <c r="D239" s="1"/>
      <c r="E239" s="1"/>
      <c r="F239" s="50"/>
      <c r="G239" s="50"/>
      <c r="H239" s="77"/>
      <c r="I239" s="50"/>
      <c r="J239" s="1"/>
      <c r="K239" s="1"/>
      <c r="L239" s="1"/>
      <c r="M239" s="1"/>
      <c r="O239" s="50"/>
      <c r="P239" s="1"/>
      <c r="Q239" s="1"/>
      <c r="R239" s="1"/>
    </row>
    <row r="240" spans="3:18" ht="15.75">
      <c r="C240" s="1"/>
      <c r="D240" s="1"/>
      <c r="E240" s="1"/>
      <c r="F240" s="50"/>
      <c r="G240" s="50"/>
      <c r="H240" s="77"/>
      <c r="I240" s="50"/>
      <c r="J240" s="1"/>
      <c r="K240" s="1"/>
      <c r="L240" s="1"/>
      <c r="M240" s="1"/>
      <c r="O240" s="50"/>
      <c r="P240" s="1"/>
      <c r="Q240" s="1"/>
      <c r="R240" s="1"/>
    </row>
    <row r="241" spans="3:18" ht="15.75">
      <c r="C241" s="1"/>
      <c r="D241" s="1"/>
      <c r="E241" s="1"/>
      <c r="F241" s="50"/>
      <c r="G241" s="50"/>
      <c r="H241" s="77"/>
      <c r="I241" s="50"/>
      <c r="J241" s="1"/>
      <c r="K241" s="1"/>
      <c r="L241" s="1"/>
      <c r="M241" s="1"/>
      <c r="O241" s="50"/>
      <c r="P241" s="1"/>
      <c r="Q241" s="1"/>
      <c r="R241" s="1"/>
    </row>
    <row r="242" spans="3:18" ht="15.75">
      <c r="C242" s="1"/>
      <c r="D242" s="1"/>
      <c r="E242" s="1"/>
      <c r="F242" s="50"/>
      <c r="G242" s="50"/>
      <c r="H242" s="77"/>
      <c r="I242" s="50"/>
      <c r="J242" s="1"/>
      <c r="K242" s="1"/>
      <c r="L242" s="1"/>
      <c r="M242" s="1"/>
      <c r="O242" s="50"/>
      <c r="P242" s="1"/>
      <c r="Q242" s="1"/>
      <c r="R242" s="1"/>
    </row>
    <row r="243" spans="3:18" ht="15.75">
      <c r="C243" s="1"/>
      <c r="D243" s="1"/>
      <c r="E243" s="1"/>
      <c r="F243" s="50"/>
      <c r="G243" s="50"/>
      <c r="H243" s="77"/>
      <c r="I243" s="50"/>
      <c r="J243" s="1"/>
      <c r="K243" s="1"/>
      <c r="L243" s="1"/>
      <c r="M243" s="1"/>
      <c r="O243" s="50"/>
      <c r="P243" s="1"/>
      <c r="Q243" s="1"/>
      <c r="R243" s="1"/>
    </row>
    <row r="244" spans="3:18" ht="15.75">
      <c r="C244" s="1"/>
      <c r="D244" s="1"/>
      <c r="E244" s="1"/>
      <c r="F244" s="50"/>
      <c r="G244" s="50"/>
      <c r="H244" s="77"/>
      <c r="I244" s="50"/>
      <c r="J244" s="1"/>
      <c r="K244" s="1"/>
      <c r="L244" s="1"/>
      <c r="M244" s="1"/>
      <c r="O244" s="50"/>
      <c r="P244" s="1"/>
      <c r="Q244" s="1"/>
      <c r="R244" s="1"/>
    </row>
    <row r="245" spans="3:18" ht="15.75">
      <c r="C245" s="1"/>
      <c r="D245" s="1"/>
      <c r="E245" s="1"/>
      <c r="F245" s="50"/>
      <c r="G245" s="50"/>
      <c r="H245" s="77"/>
      <c r="I245" s="50"/>
      <c r="J245" s="1"/>
      <c r="K245" s="1"/>
      <c r="L245" s="1"/>
      <c r="M245" s="1"/>
      <c r="O245" s="50"/>
      <c r="P245" s="1"/>
      <c r="Q245" s="1"/>
      <c r="R245" s="1"/>
    </row>
    <row r="246" spans="3:18" ht="15.75">
      <c r="C246" s="1"/>
      <c r="D246" s="1"/>
      <c r="E246" s="1"/>
      <c r="F246" s="50"/>
      <c r="G246" s="50"/>
      <c r="H246" s="77"/>
      <c r="I246" s="50"/>
      <c r="J246" s="1"/>
      <c r="K246" s="1"/>
      <c r="L246" s="1"/>
      <c r="M246" s="1"/>
      <c r="O246" s="50"/>
      <c r="P246" s="1"/>
      <c r="Q246" s="1"/>
      <c r="R246" s="1"/>
    </row>
    <row r="247" spans="3:18" ht="15.75">
      <c r="C247" s="1"/>
      <c r="D247" s="1"/>
      <c r="E247" s="1"/>
      <c r="F247" s="50"/>
      <c r="G247" s="50"/>
      <c r="H247" s="77"/>
      <c r="I247" s="50"/>
      <c r="J247" s="1"/>
      <c r="K247" s="1"/>
      <c r="L247" s="1"/>
      <c r="M247" s="1"/>
      <c r="O247" s="50"/>
      <c r="P247" s="1"/>
      <c r="Q247" s="1"/>
      <c r="R247" s="1"/>
    </row>
    <row r="248" spans="3:18" ht="15.75">
      <c r="C248" s="1"/>
      <c r="D248" s="1"/>
      <c r="E248" s="1"/>
      <c r="F248" s="50"/>
      <c r="G248" s="50"/>
      <c r="H248" s="77"/>
      <c r="I248" s="50"/>
      <c r="J248" s="1"/>
      <c r="K248" s="1"/>
      <c r="L248" s="1"/>
      <c r="M248" s="1"/>
      <c r="O248" s="50"/>
      <c r="P248" s="1"/>
      <c r="Q248" s="1"/>
      <c r="R248" s="1"/>
    </row>
    <row r="249" spans="3:18" ht="15.75">
      <c r="C249" s="1"/>
      <c r="D249" s="1"/>
      <c r="E249" s="1"/>
      <c r="F249" s="50"/>
      <c r="G249" s="50"/>
      <c r="H249" s="77"/>
      <c r="I249" s="50"/>
      <c r="J249" s="1"/>
      <c r="K249" s="1"/>
      <c r="L249" s="1"/>
      <c r="M249" s="1"/>
      <c r="O249" s="50"/>
      <c r="P249" s="1"/>
      <c r="Q249" s="1"/>
      <c r="R249" s="1"/>
    </row>
    <row r="250" spans="3:18" ht="15.75">
      <c r="C250" s="1"/>
      <c r="D250" s="1"/>
      <c r="E250" s="1"/>
      <c r="F250" s="50"/>
      <c r="G250" s="50"/>
      <c r="H250" s="77"/>
      <c r="I250" s="50"/>
      <c r="J250" s="1"/>
      <c r="K250" s="1"/>
      <c r="L250" s="1"/>
      <c r="M250" s="1"/>
      <c r="O250" s="50"/>
      <c r="P250" s="1"/>
      <c r="Q250" s="1"/>
      <c r="R250" s="1"/>
    </row>
    <row r="251" spans="3:18" ht="15.75">
      <c r="C251" s="1"/>
      <c r="D251" s="1"/>
      <c r="E251" s="1"/>
      <c r="F251" s="50"/>
      <c r="G251" s="50"/>
      <c r="H251" s="77"/>
      <c r="I251" s="50"/>
      <c r="J251" s="1"/>
      <c r="K251" s="1"/>
      <c r="L251" s="1"/>
      <c r="M251" s="1"/>
      <c r="O251" s="50"/>
      <c r="P251" s="1"/>
      <c r="Q251" s="1"/>
      <c r="R251" s="1"/>
    </row>
    <row r="252" spans="3:18" ht="15.75">
      <c r="C252" s="1"/>
      <c r="D252" s="1"/>
      <c r="E252" s="1"/>
      <c r="F252" s="50"/>
      <c r="G252" s="50"/>
      <c r="H252" s="77"/>
      <c r="I252" s="50"/>
      <c r="J252" s="1"/>
      <c r="K252" s="1"/>
      <c r="L252" s="1"/>
      <c r="M252" s="1"/>
      <c r="O252" s="50"/>
      <c r="P252" s="1"/>
      <c r="Q252" s="1"/>
      <c r="R252" s="1"/>
    </row>
    <row r="253" spans="3:18" ht="15.75">
      <c r="C253" s="1"/>
      <c r="D253" s="1"/>
      <c r="E253" s="1"/>
      <c r="F253" s="50"/>
      <c r="G253" s="50"/>
      <c r="H253" s="77"/>
      <c r="I253" s="50"/>
      <c r="J253" s="1"/>
      <c r="K253" s="1"/>
      <c r="L253" s="1"/>
      <c r="M253" s="1"/>
      <c r="O253" s="50"/>
      <c r="P253" s="1"/>
      <c r="Q253" s="1"/>
      <c r="R253" s="1"/>
    </row>
    <row r="254" spans="3:18" ht="15.75">
      <c r="C254" s="1"/>
      <c r="D254" s="1"/>
      <c r="E254" s="1"/>
      <c r="F254" s="50"/>
      <c r="G254" s="50"/>
      <c r="H254" s="77"/>
      <c r="I254" s="50"/>
      <c r="J254" s="1"/>
      <c r="K254" s="1"/>
      <c r="L254" s="1"/>
      <c r="M254" s="1"/>
      <c r="O254" s="50"/>
      <c r="P254" s="1"/>
      <c r="Q254" s="1"/>
      <c r="R254" s="1"/>
    </row>
    <row r="255" spans="3:18" ht="15.75">
      <c r="C255" s="1"/>
      <c r="D255" s="1"/>
      <c r="E255" s="1"/>
      <c r="F255" s="50"/>
      <c r="G255" s="50"/>
      <c r="H255" s="77"/>
      <c r="I255" s="50"/>
      <c r="J255" s="1"/>
      <c r="K255" s="1"/>
      <c r="L255" s="1"/>
      <c r="M255" s="1"/>
      <c r="O255" s="50"/>
      <c r="P255" s="1"/>
      <c r="Q255" s="1"/>
      <c r="R255" s="1"/>
    </row>
    <row r="256" spans="3:18" ht="15.75">
      <c r="C256" s="1"/>
      <c r="D256" s="1"/>
      <c r="E256" s="1"/>
      <c r="F256" s="50"/>
      <c r="G256" s="50"/>
      <c r="H256" s="77"/>
      <c r="I256" s="50"/>
      <c r="J256" s="1"/>
      <c r="K256" s="1"/>
      <c r="L256" s="1"/>
      <c r="M256" s="1"/>
      <c r="O256" s="50"/>
      <c r="P256" s="1"/>
      <c r="Q256" s="1"/>
      <c r="R256" s="1"/>
    </row>
    <row r="257" spans="3:18" ht="15.75">
      <c r="C257" s="1"/>
      <c r="D257" s="1"/>
      <c r="E257" s="1"/>
      <c r="F257" s="50"/>
      <c r="G257" s="50"/>
      <c r="H257" s="77"/>
      <c r="I257" s="50"/>
      <c r="J257" s="1"/>
      <c r="K257" s="1"/>
      <c r="L257" s="1"/>
      <c r="M257" s="1"/>
      <c r="O257" s="50"/>
      <c r="P257" s="1"/>
      <c r="Q257" s="1"/>
      <c r="R257" s="1"/>
    </row>
    <row r="258" spans="3:18" ht="15.75">
      <c r="C258" s="1"/>
      <c r="D258" s="1"/>
      <c r="E258" s="1"/>
      <c r="F258" s="50"/>
      <c r="G258" s="50"/>
      <c r="H258" s="77"/>
      <c r="I258" s="50"/>
      <c r="J258" s="1"/>
      <c r="K258" s="1"/>
      <c r="L258" s="1"/>
      <c r="M258" s="1"/>
      <c r="O258" s="50"/>
      <c r="P258" s="1"/>
      <c r="Q258" s="1"/>
      <c r="R258" s="1"/>
    </row>
    <row r="259" spans="3:18" ht="15.75">
      <c r="C259" s="1"/>
      <c r="D259" s="1"/>
      <c r="E259" s="1"/>
      <c r="F259" s="50"/>
      <c r="G259" s="50"/>
      <c r="H259" s="77"/>
      <c r="I259" s="50"/>
      <c r="J259" s="1"/>
      <c r="K259" s="1"/>
      <c r="L259" s="1"/>
      <c r="M259" s="1"/>
      <c r="O259" s="50"/>
      <c r="P259" s="1"/>
      <c r="Q259" s="1"/>
      <c r="R259" s="1"/>
    </row>
    <row r="260" spans="3:18" ht="15.75">
      <c r="C260" s="1"/>
      <c r="D260" s="1"/>
      <c r="E260" s="1"/>
      <c r="F260" s="50"/>
      <c r="G260" s="50"/>
      <c r="H260" s="77"/>
      <c r="I260" s="50"/>
      <c r="J260" s="1"/>
      <c r="K260" s="1"/>
      <c r="L260" s="1"/>
      <c r="M260" s="1"/>
      <c r="O260" s="50"/>
      <c r="P260" s="1"/>
      <c r="Q260" s="1"/>
      <c r="R260" s="1"/>
    </row>
    <row r="261" spans="3:18" ht="15.75">
      <c r="C261" s="1"/>
      <c r="D261" s="1"/>
      <c r="E261" s="1"/>
      <c r="F261" s="50"/>
      <c r="G261" s="50"/>
      <c r="H261" s="77"/>
      <c r="I261" s="50"/>
      <c r="J261" s="1"/>
      <c r="K261" s="1"/>
      <c r="L261" s="1"/>
      <c r="M261" s="1"/>
      <c r="O261" s="50"/>
      <c r="P261" s="1"/>
      <c r="Q261" s="1"/>
      <c r="R261" s="1"/>
    </row>
    <row r="262" spans="3:18" ht="15.75">
      <c r="C262" s="1"/>
      <c r="D262" s="1"/>
      <c r="E262" s="1"/>
      <c r="F262" s="50"/>
      <c r="G262" s="50"/>
      <c r="H262" s="77"/>
      <c r="I262" s="50"/>
      <c r="J262" s="1"/>
      <c r="K262" s="1"/>
      <c r="L262" s="1"/>
      <c r="M262" s="1"/>
      <c r="O262" s="50"/>
      <c r="P262" s="1"/>
      <c r="Q262" s="1"/>
      <c r="R262" s="1"/>
    </row>
    <row r="263" spans="3:18" ht="15.75">
      <c r="C263" s="1"/>
      <c r="D263" s="1"/>
      <c r="E263" s="1"/>
      <c r="F263" s="50"/>
      <c r="G263" s="50"/>
      <c r="H263" s="77"/>
      <c r="I263" s="50"/>
      <c r="J263" s="1"/>
      <c r="K263" s="1"/>
      <c r="L263" s="1"/>
      <c r="M263" s="1"/>
      <c r="O263" s="50"/>
      <c r="P263" s="1"/>
      <c r="Q263" s="1"/>
      <c r="R263" s="1"/>
    </row>
    <row r="264" spans="3:18" ht="15.75">
      <c r="C264" s="1"/>
      <c r="D264" s="1"/>
      <c r="E264" s="1"/>
      <c r="F264" s="50"/>
      <c r="G264" s="50"/>
      <c r="H264" s="77"/>
      <c r="I264" s="50"/>
      <c r="J264" s="1"/>
      <c r="K264" s="1"/>
      <c r="L264" s="1"/>
      <c r="M264" s="1"/>
      <c r="O264" s="50"/>
      <c r="P264" s="1"/>
      <c r="Q264" s="1"/>
      <c r="R264" s="1"/>
    </row>
    <row r="265" spans="3:18" ht="15.75">
      <c r="C265" s="1"/>
      <c r="D265" s="1"/>
      <c r="E265" s="1"/>
      <c r="F265" s="50"/>
      <c r="G265" s="50"/>
      <c r="H265" s="77"/>
      <c r="I265" s="50"/>
      <c r="J265" s="1"/>
      <c r="K265" s="1"/>
      <c r="L265" s="1"/>
      <c r="M265" s="1"/>
      <c r="O265" s="50"/>
      <c r="P265" s="1"/>
      <c r="Q265" s="1"/>
      <c r="R265" s="1"/>
    </row>
    <row r="266" spans="3:18" ht="15.75">
      <c r="C266" s="1"/>
      <c r="D266" s="1"/>
      <c r="E266" s="1"/>
      <c r="F266" s="50"/>
      <c r="G266" s="50"/>
      <c r="H266" s="77"/>
      <c r="I266" s="50"/>
      <c r="J266" s="1"/>
      <c r="K266" s="1"/>
      <c r="L266" s="1"/>
      <c r="M266" s="1"/>
      <c r="O266" s="50"/>
      <c r="P266" s="1"/>
      <c r="Q266" s="1"/>
      <c r="R266" s="1"/>
    </row>
    <row r="267" spans="3:18" ht="15.75">
      <c r="C267" s="1"/>
      <c r="D267" s="1"/>
      <c r="E267" s="1"/>
      <c r="F267" s="50"/>
      <c r="G267" s="50"/>
      <c r="H267" s="77"/>
      <c r="I267" s="50"/>
      <c r="J267" s="1"/>
      <c r="K267" s="1"/>
      <c r="L267" s="1"/>
      <c r="M267" s="1"/>
      <c r="O267" s="50"/>
      <c r="P267" s="1"/>
      <c r="Q267" s="1"/>
      <c r="R267" s="1"/>
    </row>
    <row r="268" spans="3:18" ht="15.75">
      <c r="C268" s="1"/>
      <c r="D268" s="1"/>
      <c r="E268" s="1"/>
      <c r="F268" s="50"/>
      <c r="G268" s="50"/>
      <c r="H268" s="77"/>
      <c r="I268" s="50"/>
      <c r="J268" s="1"/>
      <c r="K268" s="1"/>
      <c r="L268" s="1"/>
      <c r="M268" s="1"/>
      <c r="O268" s="50"/>
      <c r="P268" s="1"/>
      <c r="Q268" s="1"/>
      <c r="R268" s="1"/>
    </row>
    <row r="269" spans="3:18" ht="15.75">
      <c r="C269" s="1"/>
      <c r="D269" s="1"/>
      <c r="E269" s="1"/>
      <c r="F269" s="50"/>
      <c r="G269" s="50"/>
      <c r="H269" s="77"/>
      <c r="I269" s="50"/>
      <c r="J269" s="1"/>
      <c r="K269" s="1"/>
      <c r="L269" s="1"/>
      <c r="M269" s="1"/>
      <c r="O269" s="50"/>
      <c r="P269" s="1"/>
      <c r="Q269" s="1"/>
      <c r="R269" s="1"/>
    </row>
    <row r="270" spans="3:18" ht="15.75">
      <c r="C270" s="1"/>
      <c r="D270" s="1"/>
      <c r="E270" s="1"/>
      <c r="F270" s="50"/>
      <c r="G270" s="50"/>
      <c r="H270" s="77"/>
      <c r="I270" s="50"/>
      <c r="J270" s="1"/>
      <c r="K270" s="1"/>
      <c r="L270" s="1"/>
      <c r="M270" s="1"/>
      <c r="O270" s="50"/>
      <c r="P270" s="1"/>
      <c r="Q270" s="1"/>
      <c r="R270" s="1"/>
    </row>
    <row r="271" spans="3:18" ht="15.75">
      <c r="C271" s="1"/>
      <c r="D271" s="1"/>
      <c r="E271" s="1"/>
      <c r="F271" s="50"/>
      <c r="G271" s="50"/>
      <c r="H271" s="77"/>
      <c r="I271" s="50"/>
      <c r="J271" s="1"/>
      <c r="K271" s="1"/>
      <c r="L271" s="1"/>
      <c r="M271" s="1"/>
      <c r="O271" s="50"/>
      <c r="P271" s="1"/>
      <c r="Q271" s="1"/>
      <c r="R271" s="1"/>
    </row>
    <row r="272" spans="3:18" ht="15.75">
      <c r="C272" s="1"/>
      <c r="D272" s="1"/>
      <c r="E272" s="1"/>
      <c r="F272" s="50"/>
      <c r="G272" s="50"/>
      <c r="H272" s="77"/>
      <c r="I272" s="50"/>
      <c r="J272" s="1"/>
      <c r="K272" s="1"/>
      <c r="L272" s="1"/>
      <c r="M272" s="1"/>
      <c r="O272" s="50"/>
      <c r="P272" s="1"/>
      <c r="Q272" s="1"/>
      <c r="R272" s="1"/>
    </row>
    <row r="273" spans="3:18" ht="15.75">
      <c r="C273" s="1"/>
      <c r="D273" s="1"/>
      <c r="E273" s="1"/>
      <c r="F273" s="50"/>
      <c r="G273" s="50"/>
      <c r="H273" s="77"/>
      <c r="I273" s="50"/>
      <c r="J273" s="1"/>
      <c r="K273" s="1"/>
      <c r="L273" s="1"/>
      <c r="M273" s="1"/>
      <c r="O273" s="50"/>
      <c r="P273" s="1"/>
      <c r="Q273" s="1"/>
      <c r="R273" s="1"/>
    </row>
    <row r="274" spans="3:18" ht="15.75">
      <c r="C274" s="1"/>
      <c r="D274" s="1"/>
      <c r="E274" s="1"/>
      <c r="F274" s="50"/>
      <c r="G274" s="50"/>
      <c r="H274" s="77"/>
      <c r="I274" s="50"/>
      <c r="J274" s="1"/>
      <c r="K274" s="1"/>
      <c r="L274" s="1"/>
      <c r="M274" s="1"/>
      <c r="O274" s="50"/>
      <c r="P274" s="1"/>
      <c r="Q274" s="1"/>
      <c r="R274" s="1"/>
    </row>
    <row r="275" spans="3:18" ht="15.75">
      <c r="C275" s="1"/>
      <c r="D275" s="1"/>
      <c r="E275" s="1"/>
      <c r="F275" s="50"/>
      <c r="G275" s="50"/>
      <c r="H275" s="77"/>
      <c r="I275" s="50"/>
      <c r="J275" s="1"/>
      <c r="K275" s="1"/>
      <c r="L275" s="1"/>
      <c r="M275" s="1"/>
      <c r="O275" s="50"/>
      <c r="P275" s="1"/>
      <c r="Q275" s="1"/>
      <c r="R275" s="1"/>
    </row>
    <row r="276" spans="3:18" ht="15.75">
      <c r="C276" s="1"/>
      <c r="D276" s="1"/>
      <c r="E276" s="1"/>
      <c r="F276" s="50"/>
      <c r="G276" s="50"/>
      <c r="H276" s="77"/>
      <c r="I276" s="50"/>
      <c r="J276" s="1"/>
      <c r="K276" s="1"/>
      <c r="L276" s="1"/>
      <c r="M276" s="1"/>
      <c r="O276" s="50"/>
      <c r="P276" s="1"/>
      <c r="Q276" s="1"/>
      <c r="R276" s="1"/>
    </row>
    <row r="277" spans="3:18" ht="15.75">
      <c r="C277" s="1"/>
      <c r="D277" s="1"/>
      <c r="E277" s="1"/>
      <c r="F277" s="50"/>
      <c r="G277" s="50"/>
      <c r="H277" s="77"/>
      <c r="I277" s="50"/>
      <c r="J277" s="1"/>
      <c r="K277" s="1"/>
      <c r="L277" s="1"/>
      <c r="M277" s="1"/>
      <c r="O277" s="50"/>
      <c r="P277" s="1"/>
      <c r="Q277" s="1"/>
      <c r="R277" s="1"/>
    </row>
    <row r="278" spans="3:18" ht="15.75">
      <c r="C278" s="1"/>
      <c r="D278" s="1"/>
      <c r="E278" s="1"/>
      <c r="F278" s="50"/>
      <c r="G278" s="50"/>
      <c r="H278" s="77"/>
      <c r="I278" s="50"/>
      <c r="J278" s="1"/>
      <c r="K278" s="1"/>
      <c r="L278" s="1"/>
      <c r="M278" s="1"/>
      <c r="O278" s="50"/>
      <c r="P278" s="1"/>
      <c r="Q278" s="1"/>
      <c r="R278" s="1"/>
    </row>
    <row r="279" spans="3:18" ht="15.75">
      <c r="C279" s="1"/>
      <c r="D279" s="1"/>
      <c r="E279" s="1"/>
      <c r="F279" s="50"/>
      <c r="G279" s="50"/>
      <c r="H279" s="77"/>
      <c r="I279" s="50"/>
      <c r="J279" s="1"/>
      <c r="K279" s="1"/>
      <c r="L279" s="1"/>
      <c r="M279" s="1"/>
      <c r="O279" s="50"/>
      <c r="P279" s="1"/>
      <c r="Q279" s="1"/>
      <c r="R279" s="1"/>
    </row>
    <row r="280" spans="3:18" ht="15.75">
      <c r="C280" s="1"/>
      <c r="D280" s="1"/>
      <c r="E280" s="1"/>
      <c r="F280" s="50"/>
      <c r="G280" s="50"/>
      <c r="H280" s="77"/>
      <c r="I280" s="50"/>
      <c r="J280" s="1"/>
      <c r="K280" s="1"/>
      <c r="L280" s="1"/>
      <c r="M280" s="1"/>
      <c r="O280" s="50"/>
      <c r="P280" s="1"/>
      <c r="Q280" s="1"/>
      <c r="R280" s="1"/>
    </row>
    <row r="281" spans="3:18" ht="15.75">
      <c r="C281" s="1"/>
      <c r="D281" s="1"/>
      <c r="E281" s="1"/>
      <c r="F281" s="50"/>
      <c r="G281" s="50"/>
      <c r="H281" s="77"/>
      <c r="I281" s="50"/>
      <c r="J281" s="1"/>
      <c r="K281" s="1"/>
      <c r="L281" s="1"/>
      <c r="M281" s="1"/>
      <c r="O281" s="50"/>
      <c r="P281" s="1"/>
      <c r="Q281" s="1"/>
      <c r="R281" s="1"/>
    </row>
    <row r="282" spans="3:18" ht="15.75">
      <c r="C282" s="1"/>
      <c r="D282" s="1"/>
      <c r="E282" s="1"/>
      <c r="F282" s="50"/>
      <c r="G282" s="50"/>
      <c r="H282" s="77"/>
      <c r="I282" s="50"/>
      <c r="J282" s="1"/>
      <c r="K282" s="1"/>
      <c r="L282" s="1"/>
      <c r="M282" s="1"/>
      <c r="O282" s="50"/>
      <c r="P282" s="1"/>
      <c r="Q282" s="1"/>
      <c r="R282" s="1"/>
    </row>
    <row r="283" spans="3:18" ht="15.75">
      <c r="C283" s="1"/>
      <c r="D283" s="1"/>
      <c r="E283" s="1"/>
      <c r="F283" s="50"/>
      <c r="G283" s="50"/>
      <c r="H283" s="77"/>
      <c r="I283" s="50"/>
      <c r="J283" s="1"/>
      <c r="K283" s="1"/>
      <c r="L283" s="1"/>
      <c r="M283" s="1"/>
      <c r="O283" s="50"/>
      <c r="P283" s="1"/>
      <c r="Q283" s="1"/>
      <c r="R283" s="1"/>
    </row>
    <row r="284" spans="3:18" ht="15.75">
      <c r="C284" s="1"/>
      <c r="D284" s="1"/>
      <c r="E284" s="1"/>
      <c r="F284" s="50"/>
      <c r="G284" s="50"/>
      <c r="H284" s="77"/>
      <c r="I284" s="50"/>
      <c r="J284" s="1"/>
      <c r="K284" s="1"/>
      <c r="L284" s="1"/>
      <c r="M284" s="1"/>
      <c r="O284" s="50"/>
      <c r="P284" s="1"/>
      <c r="Q284" s="1"/>
      <c r="R284" s="1"/>
    </row>
    <row r="285" spans="3:18" ht="15.75">
      <c r="C285" s="1"/>
      <c r="D285" s="1"/>
      <c r="E285" s="1"/>
      <c r="F285" s="50"/>
      <c r="G285" s="50"/>
      <c r="H285" s="77"/>
      <c r="I285" s="50"/>
      <c r="J285" s="1"/>
      <c r="K285" s="1"/>
      <c r="L285" s="1"/>
      <c r="M285" s="1"/>
      <c r="O285" s="50"/>
      <c r="P285" s="1"/>
      <c r="Q285" s="1"/>
      <c r="R285" s="1"/>
    </row>
    <row r="286" spans="3:18" ht="15.75">
      <c r="C286" s="1"/>
      <c r="D286" s="1"/>
      <c r="E286" s="1"/>
      <c r="F286" s="50"/>
      <c r="G286" s="50"/>
      <c r="H286" s="77"/>
      <c r="I286" s="50"/>
      <c r="J286" s="1"/>
      <c r="K286" s="1"/>
      <c r="L286" s="1"/>
      <c r="M286" s="1"/>
      <c r="O286" s="50"/>
      <c r="P286" s="1"/>
      <c r="Q286" s="1"/>
      <c r="R286" s="1"/>
    </row>
    <row r="287" spans="3:18" ht="15.75">
      <c r="C287" s="1"/>
      <c r="D287" s="1"/>
      <c r="E287" s="1"/>
      <c r="F287" s="50"/>
      <c r="G287" s="50"/>
      <c r="H287" s="77"/>
      <c r="I287" s="50"/>
      <c r="J287" s="1"/>
      <c r="K287" s="1"/>
      <c r="L287" s="1"/>
      <c r="M287" s="1"/>
      <c r="O287" s="50"/>
      <c r="P287" s="1"/>
      <c r="Q287" s="1"/>
      <c r="R287" s="1"/>
    </row>
    <row r="288" spans="3:18" ht="15.75">
      <c r="C288" s="1"/>
      <c r="D288" s="1"/>
      <c r="E288" s="1"/>
      <c r="F288" s="50"/>
      <c r="G288" s="50"/>
      <c r="H288" s="77"/>
      <c r="I288" s="50"/>
      <c r="J288" s="1"/>
      <c r="K288" s="1"/>
      <c r="L288" s="1"/>
      <c r="M288" s="1"/>
      <c r="O288" s="50"/>
      <c r="P288" s="1"/>
      <c r="Q288" s="1"/>
      <c r="R288" s="1"/>
    </row>
    <row r="289" spans="3:18" ht="15.75">
      <c r="C289" s="1"/>
      <c r="D289" s="1"/>
      <c r="E289" s="1"/>
      <c r="F289" s="50"/>
      <c r="G289" s="50"/>
      <c r="H289" s="77"/>
      <c r="I289" s="50"/>
      <c r="J289" s="1"/>
      <c r="K289" s="1"/>
      <c r="L289" s="1"/>
      <c r="M289" s="1"/>
      <c r="O289" s="50"/>
      <c r="P289" s="1"/>
      <c r="Q289" s="1"/>
      <c r="R289" s="1"/>
    </row>
    <row r="290" spans="3:18" ht="15.75">
      <c r="C290" s="1"/>
      <c r="D290" s="1"/>
      <c r="E290" s="1"/>
      <c r="F290" s="50"/>
      <c r="G290" s="50"/>
      <c r="H290" s="77"/>
      <c r="I290" s="50"/>
      <c r="J290" s="1"/>
      <c r="K290" s="1"/>
      <c r="L290" s="1"/>
      <c r="M290" s="1"/>
      <c r="O290" s="50"/>
      <c r="P290" s="1"/>
      <c r="Q290" s="1"/>
      <c r="R290" s="1"/>
    </row>
    <row r="291" spans="3:18" ht="15.75">
      <c r="C291" s="1"/>
      <c r="D291" s="1"/>
      <c r="E291" s="1"/>
      <c r="F291" s="50"/>
      <c r="G291" s="50"/>
      <c r="H291" s="77"/>
      <c r="I291" s="50"/>
      <c r="J291" s="1"/>
      <c r="K291" s="1"/>
      <c r="L291" s="1"/>
      <c r="M291" s="1"/>
      <c r="O291" s="50"/>
      <c r="P291" s="1"/>
      <c r="Q291" s="1"/>
      <c r="R291" s="1"/>
    </row>
    <row r="292" spans="3:18" ht="15.75">
      <c r="C292" s="1"/>
      <c r="D292" s="1"/>
      <c r="E292" s="1"/>
      <c r="F292" s="50"/>
      <c r="G292" s="50"/>
      <c r="H292" s="77"/>
      <c r="I292" s="50"/>
      <c r="J292" s="1"/>
      <c r="K292" s="1"/>
      <c r="L292" s="1"/>
      <c r="M292" s="1"/>
      <c r="O292" s="50"/>
      <c r="P292" s="1"/>
      <c r="Q292" s="1"/>
      <c r="R292" s="1"/>
    </row>
    <row r="293" spans="3:18" ht="15.75">
      <c r="C293" s="1"/>
      <c r="D293" s="1"/>
      <c r="E293" s="1"/>
      <c r="F293" s="50"/>
      <c r="G293" s="50"/>
      <c r="H293" s="77"/>
      <c r="I293" s="50"/>
      <c r="J293" s="1"/>
      <c r="K293" s="1"/>
      <c r="L293" s="1"/>
      <c r="M293" s="1"/>
      <c r="O293" s="50"/>
      <c r="P293" s="1"/>
      <c r="Q293" s="1"/>
      <c r="R293" s="1"/>
    </row>
    <row r="294" spans="3:18" ht="15.75">
      <c r="C294" s="1"/>
      <c r="D294" s="1"/>
      <c r="E294" s="1"/>
      <c r="F294" s="50"/>
      <c r="G294" s="50"/>
      <c r="H294" s="77"/>
      <c r="I294" s="50"/>
      <c r="J294" s="1"/>
      <c r="K294" s="1"/>
      <c r="L294" s="1"/>
      <c r="M294" s="1"/>
      <c r="O294" s="50"/>
      <c r="P294" s="1"/>
      <c r="Q294" s="1"/>
      <c r="R294" s="1"/>
    </row>
    <row r="295" spans="3:18" ht="15.75">
      <c r="C295" s="1"/>
      <c r="D295" s="1"/>
      <c r="E295" s="1"/>
      <c r="F295" s="50"/>
      <c r="G295" s="50"/>
      <c r="H295" s="77"/>
      <c r="I295" s="50"/>
      <c r="J295" s="1"/>
      <c r="K295" s="1"/>
      <c r="L295" s="1"/>
      <c r="M295" s="1"/>
      <c r="O295" s="50"/>
      <c r="P295" s="1"/>
      <c r="Q295" s="1"/>
      <c r="R295" s="1"/>
    </row>
    <row r="296" spans="3:18" ht="15.75">
      <c r="C296" s="1"/>
      <c r="D296" s="1"/>
      <c r="E296" s="1"/>
      <c r="F296" s="50"/>
      <c r="G296" s="50"/>
      <c r="H296" s="77"/>
      <c r="I296" s="50"/>
      <c r="J296" s="1"/>
      <c r="K296" s="1"/>
      <c r="L296" s="1"/>
      <c r="M296" s="1"/>
      <c r="O296" s="50"/>
      <c r="P296" s="1"/>
      <c r="Q296" s="1"/>
      <c r="R296" s="1"/>
    </row>
    <row r="297" spans="3:18" ht="15.75">
      <c r="C297" s="1"/>
      <c r="D297" s="1"/>
      <c r="E297" s="1"/>
      <c r="F297" s="50"/>
      <c r="G297" s="50"/>
      <c r="H297" s="77"/>
      <c r="I297" s="50"/>
      <c r="J297" s="1"/>
      <c r="K297" s="1"/>
      <c r="L297" s="1"/>
      <c r="M297" s="1"/>
      <c r="O297" s="50"/>
      <c r="P297" s="1"/>
      <c r="Q297" s="1"/>
      <c r="R297" s="1"/>
    </row>
    <row r="298" spans="3:18" ht="15.75">
      <c r="C298" s="1"/>
      <c r="D298" s="1"/>
      <c r="E298" s="1"/>
      <c r="F298" s="50"/>
      <c r="G298" s="50"/>
      <c r="H298" s="77"/>
      <c r="I298" s="50"/>
      <c r="J298" s="1"/>
      <c r="K298" s="1"/>
      <c r="L298" s="1"/>
      <c r="M298" s="1"/>
      <c r="O298" s="50"/>
      <c r="P298" s="1"/>
      <c r="Q298" s="1"/>
      <c r="R298" s="1"/>
    </row>
    <row r="299" spans="3:18" ht="15.75">
      <c r="C299" s="1"/>
      <c r="D299" s="1"/>
      <c r="E299" s="1"/>
      <c r="F299" s="50"/>
      <c r="G299" s="50"/>
      <c r="H299" s="77"/>
      <c r="I299" s="50"/>
      <c r="J299" s="1"/>
      <c r="K299" s="1"/>
      <c r="L299" s="1"/>
      <c r="M299" s="1"/>
      <c r="O299" s="50"/>
      <c r="P299" s="1"/>
      <c r="Q299" s="1"/>
      <c r="R299" s="1"/>
    </row>
    <row r="300" spans="3:18" ht="15.75">
      <c r="C300" s="1"/>
      <c r="D300" s="1"/>
      <c r="E300" s="1"/>
      <c r="F300" s="50"/>
      <c r="G300" s="50"/>
      <c r="H300" s="77"/>
      <c r="I300" s="50"/>
      <c r="J300" s="1"/>
      <c r="K300" s="1"/>
      <c r="L300" s="1"/>
      <c r="M300" s="1"/>
      <c r="O300" s="50"/>
      <c r="P300" s="1"/>
      <c r="Q300" s="1"/>
      <c r="R300" s="1"/>
    </row>
    <row r="301" spans="3:18" ht="15.75">
      <c r="C301" s="1"/>
      <c r="D301" s="1"/>
      <c r="E301" s="1"/>
      <c r="F301" s="50"/>
      <c r="G301" s="50"/>
      <c r="H301" s="77"/>
      <c r="I301" s="50"/>
      <c r="J301" s="1"/>
      <c r="K301" s="1"/>
      <c r="L301" s="1"/>
      <c r="M301" s="1"/>
      <c r="O301" s="50"/>
      <c r="P301" s="1"/>
      <c r="Q301" s="1"/>
      <c r="R301" s="1"/>
    </row>
    <row r="302" spans="3:18" ht="15.75">
      <c r="C302" s="1"/>
      <c r="D302" s="1"/>
      <c r="E302" s="1"/>
      <c r="F302" s="50"/>
      <c r="G302" s="50"/>
      <c r="H302" s="77"/>
      <c r="I302" s="50"/>
      <c r="J302" s="1"/>
      <c r="K302" s="1"/>
      <c r="L302" s="1"/>
      <c r="M302" s="1"/>
      <c r="O302" s="50"/>
      <c r="P302" s="1"/>
      <c r="Q302" s="1"/>
      <c r="R302" s="1"/>
    </row>
    <row r="303" spans="3:18" ht="15.75">
      <c r="C303" s="1"/>
      <c r="D303" s="1"/>
      <c r="E303" s="1"/>
      <c r="F303" s="50"/>
      <c r="G303" s="50"/>
      <c r="H303" s="77"/>
      <c r="I303" s="50"/>
      <c r="J303" s="1"/>
      <c r="K303" s="1"/>
      <c r="L303" s="1"/>
      <c r="M303" s="1"/>
      <c r="O303" s="50"/>
      <c r="P303" s="1"/>
      <c r="Q303" s="1"/>
      <c r="R303" s="1"/>
    </row>
    <row r="304" spans="3:18" ht="15.75">
      <c r="C304" s="1"/>
      <c r="D304" s="1"/>
      <c r="E304" s="1"/>
      <c r="F304" s="50"/>
      <c r="G304" s="50"/>
      <c r="H304" s="77"/>
      <c r="I304" s="50"/>
      <c r="J304" s="1"/>
      <c r="K304" s="1"/>
      <c r="L304" s="1"/>
      <c r="M304" s="1"/>
      <c r="O304" s="50"/>
      <c r="P304" s="1"/>
      <c r="Q304" s="1"/>
      <c r="R304" s="1"/>
    </row>
    <row r="305" spans="3:18" ht="15.75">
      <c r="C305" s="1"/>
      <c r="D305" s="1"/>
      <c r="E305" s="1"/>
      <c r="F305" s="50"/>
      <c r="G305" s="50"/>
      <c r="H305" s="77"/>
      <c r="I305" s="50"/>
      <c r="J305" s="1"/>
      <c r="K305" s="1"/>
      <c r="L305" s="1"/>
      <c r="M305" s="1"/>
      <c r="O305" s="50"/>
      <c r="P305" s="1"/>
      <c r="Q305" s="1"/>
      <c r="R305" s="1"/>
    </row>
    <row r="306" spans="3:18" ht="15.75">
      <c r="C306" s="1"/>
      <c r="D306" s="1"/>
      <c r="E306" s="1"/>
      <c r="F306" s="50"/>
      <c r="G306" s="50"/>
      <c r="H306" s="77"/>
      <c r="I306" s="50"/>
      <c r="J306" s="1"/>
      <c r="K306" s="1"/>
      <c r="L306" s="1"/>
      <c r="M306" s="1"/>
      <c r="O306" s="50"/>
      <c r="P306" s="1"/>
      <c r="Q306" s="1"/>
      <c r="R306" s="1"/>
    </row>
    <row r="307" spans="3:18" ht="15.75">
      <c r="C307" s="1"/>
      <c r="D307" s="1"/>
      <c r="E307" s="1"/>
      <c r="F307" s="50"/>
      <c r="G307" s="50"/>
      <c r="H307" s="77"/>
      <c r="I307" s="50"/>
      <c r="J307" s="1"/>
      <c r="K307" s="1"/>
      <c r="L307" s="1"/>
      <c r="M307" s="1"/>
      <c r="O307" s="50"/>
      <c r="P307" s="1"/>
      <c r="Q307" s="1"/>
      <c r="R307" s="1"/>
    </row>
    <row r="308" spans="3:18" ht="15.75">
      <c r="C308" s="1"/>
      <c r="D308" s="1"/>
      <c r="E308" s="1"/>
      <c r="F308" s="50"/>
      <c r="G308" s="50"/>
      <c r="H308" s="77"/>
      <c r="I308" s="50"/>
      <c r="J308" s="1"/>
      <c r="K308" s="1"/>
      <c r="L308" s="1"/>
      <c r="M308" s="1"/>
      <c r="O308" s="50"/>
      <c r="P308" s="1"/>
      <c r="Q308" s="1"/>
      <c r="R308" s="1"/>
    </row>
    <row r="309" spans="3:18" ht="15.75">
      <c r="C309" s="1"/>
      <c r="D309" s="1"/>
      <c r="E309" s="1"/>
      <c r="F309" s="50"/>
      <c r="G309" s="50"/>
      <c r="H309" s="77"/>
      <c r="I309" s="50"/>
      <c r="J309" s="1"/>
      <c r="K309" s="1"/>
      <c r="L309" s="1"/>
      <c r="M309" s="1"/>
      <c r="O309" s="50"/>
      <c r="P309" s="1"/>
      <c r="Q309" s="1"/>
      <c r="R309" s="1"/>
    </row>
    <row r="310" spans="3:18" ht="15.75">
      <c r="C310" s="1"/>
      <c r="D310" s="1"/>
      <c r="E310" s="1"/>
      <c r="F310" s="50"/>
      <c r="G310" s="50"/>
      <c r="H310" s="77"/>
      <c r="I310" s="50"/>
      <c r="J310" s="1"/>
      <c r="K310" s="1"/>
      <c r="L310" s="1"/>
      <c r="M310" s="1"/>
      <c r="O310" s="50"/>
      <c r="P310" s="1"/>
      <c r="Q310" s="1"/>
      <c r="R310" s="1"/>
    </row>
    <row r="311" spans="3:18" ht="15.75">
      <c r="C311" s="1"/>
      <c r="D311" s="1"/>
      <c r="E311" s="1"/>
      <c r="F311" s="50"/>
      <c r="G311" s="50"/>
      <c r="H311" s="77"/>
      <c r="I311" s="50"/>
      <c r="J311" s="1"/>
      <c r="K311" s="1"/>
      <c r="L311" s="1"/>
      <c r="M311" s="1"/>
      <c r="O311" s="50"/>
      <c r="P311" s="1"/>
      <c r="Q311" s="1"/>
      <c r="R311" s="1"/>
    </row>
    <row r="312" spans="3:18" ht="15.75">
      <c r="C312" s="1"/>
      <c r="D312" s="1"/>
      <c r="E312" s="1"/>
      <c r="F312" s="50"/>
      <c r="G312" s="50"/>
      <c r="H312" s="77"/>
      <c r="I312" s="50"/>
      <c r="J312" s="1"/>
      <c r="K312" s="1"/>
      <c r="L312" s="1"/>
      <c r="M312" s="1"/>
      <c r="O312" s="50"/>
      <c r="P312" s="1"/>
      <c r="Q312" s="1"/>
      <c r="R312" s="1"/>
    </row>
    <row r="313" spans="3:18" ht="15.75">
      <c r="C313" s="1"/>
      <c r="D313" s="1"/>
      <c r="E313" s="1"/>
      <c r="F313" s="50"/>
      <c r="G313" s="50"/>
      <c r="H313" s="77"/>
      <c r="I313" s="50"/>
      <c r="J313" s="1"/>
      <c r="K313" s="1"/>
      <c r="L313" s="1"/>
      <c r="M313" s="1"/>
      <c r="O313" s="50"/>
      <c r="P313" s="1"/>
      <c r="Q313" s="1"/>
      <c r="R313" s="1"/>
    </row>
    <row r="314" spans="3:18" ht="15.75">
      <c r="C314" s="1"/>
      <c r="D314" s="1"/>
      <c r="E314" s="1"/>
      <c r="F314" s="50"/>
      <c r="G314" s="50"/>
      <c r="H314" s="77"/>
      <c r="I314" s="50"/>
      <c r="J314" s="1"/>
      <c r="K314" s="1"/>
      <c r="L314" s="1"/>
      <c r="M314" s="1"/>
      <c r="O314" s="50"/>
      <c r="P314" s="1"/>
      <c r="Q314" s="1"/>
      <c r="R314" s="1"/>
    </row>
    <row r="315" spans="3:18" ht="15.75">
      <c r="C315" s="1"/>
      <c r="D315" s="1"/>
      <c r="E315" s="1"/>
      <c r="F315" s="50"/>
      <c r="G315" s="50"/>
      <c r="H315" s="77"/>
      <c r="I315" s="50"/>
      <c r="J315" s="1"/>
      <c r="K315" s="1"/>
      <c r="L315" s="1"/>
      <c r="M315" s="1"/>
      <c r="O315" s="50"/>
      <c r="P315" s="1"/>
      <c r="Q315" s="1"/>
      <c r="R315" s="1"/>
    </row>
    <row r="316" spans="3:18" ht="15.75">
      <c r="C316" s="1"/>
      <c r="D316" s="1"/>
      <c r="E316" s="1"/>
      <c r="F316" s="50"/>
      <c r="G316" s="50"/>
      <c r="H316" s="77"/>
      <c r="I316" s="50"/>
      <c r="J316" s="1"/>
      <c r="K316" s="1"/>
      <c r="L316" s="1"/>
      <c r="M316" s="1"/>
      <c r="O316" s="50"/>
      <c r="P316" s="1"/>
      <c r="Q316" s="1"/>
      <c r="R316" s="1"/>
    </row>
    <row r="317" spans="3:18" ht="15.75">
      <c r="C317" s="1"/>
      <c r="D317" s="1"/>
      <c r="E317" s="1"/>
      <c r="F317" s="50"/>
      <c r="G317" s="50"/>
      <c r="H317" s="77"/>
      <c r="I317" s="50"/>
      <c r="J317" s="1"/>
      <c r="K317" s="1"/>
      <c r="L317" s="1"/>
      <c r="M317" s="1"/>
      <c r="O317" s="50"/>
      <c r="P317" s="1"/>
      <c r="Q317" s="1"/>
      <c r="R317" s="1"/>
    </row>
    <row r="318" spans="3:18" ht="15.75">
      <c r="C318" s="1"/>
      <c r="D318" s="1"/>
      <c r="E318" s="1"/>
      <c r="F318" s="50"/>
      <c r="G318" s="50"/>
      <c r="H318" s="77"/>
      <c r="I318" s="50"/>
      <c r="J318" s="1"/>
      <c r="K318" s="1"/>
      <c r="L318" s="1"/>
      <c r="M318" s="1"/>
      <c r="O318" s="50"/>
      <c r="P318" s="1"/>
      <c r="Q318" s="1"/>
      <c r="R318" s="1"/>
    </row>
    <row r="319" spans="3:18" ht="15.75">
      <c r="C319" s="1"/>
      <c r="D319" s="1"/>
      <c r="E319" s="1"/>
      <c r="F319" s="50"/>
      <c r="G319" s="50"/>
      <c r="H319" s="77"/>
      <c r="I319" s="50"/>
      <c r="J319" s="1"/>
      <c r="K319" s="1"/>
      <c r="L319" s="1"/>
      <c r="M319" s="1"/>
      <c r="O319" s="50"/>
      <c r="P319" s="1"/>
      <c r="Q319" s="1"/>
      <c r="R319" s="1"/>
    </row>
    <row r="320" spans="3:18" ht="15.75">
      <c r="C320" s="1"/>
      <c r="D320" s="1"/>
      <c r="E320" s="1"/>
      <c r="F320" s="50"/>
      <c r="G320" s="50"/>
      <c r="H320" s="77"/>
      <c r="I320" s="50"/>
      <c r="J320" s="1"/>
      <c r="K320" s="1"/>
      <c r="L320" s="1"/>
      <c r="M320" s="1"/>
      <c r="O320" s="50"/>
      <c r="P320" s="1"/>
      <c r="Q320" s="1"/>
      <c r="R320" s="1"/>
    </row>
    <row r="321" spans="3:18" ht="15.75">
      <c r="C321" s="1"/>
      <c r="D321" s="1"/>
      <c r="E321" s="1"/>
      <c r="F321" s="50"/>
      <c r="G321" s="50"/>
      <c r="H321" s="77"/>
      <c r="I321" s="50"/>
      <c r="J321" s="1"/>
      <c r="K321" s="1"/>
      <c r="L321" s="1"/>
      <c r="M321" s="1"/>
      <c r="O321" s="50"/>
      <c r="P321" s="1"/>
      <c r="Q321" s="1"/>
      <c r="R321" s="1"/>
    </row>
    <row r="322" spans="3:18" ht="15.75">
      <c r="C322" s="1"/>
      <c r="D322" s="1"/>
      <c r="E322" s="1"/>
      <c r="F322" s="50"/>
      <c r="G322" s="50"/>
      <c r="H322" s="77"/>
      <c r="I322" s="50"/>
      <c r="J322" s="1"/>
      <c r="K322" s="1"/>
      <c r="L322" s="1"/>
      <c r="M322" s="1"/>
      <c r="O322" s="50"/>
      <c r="P322" s="1"/>
      <c r="Q322" s="1"/>
      <c r="R322" s="1"/>
    </row>
    <row r="323" spans="3:18" ht="15.75">
      <c r="C323" s="1"/>
      <c r="D323" s="1"/>
      <c r="E323" s="1"/>
      <c r="F323" s="50"/>
      <c r="G323" s="50"/>
      <c r="H323" s="77"/>
      <c r="I323" s="50"/>
      <c r="J323" s="1"/>
      <c r="K323" s="1"/>
      <c r="L323" s="1"/>
      <c r="M323" s="1"/>
      <c r="O323" s="50"/>
      <c r="P323" s="1"/>
      <c r="Q323" s="1"/>
      <c r="R323" s="1"/>
    </row>
    <row r="324" spans="3:18" ht="15.75">
      <c r="C324" s="1"/>
      <c r="D324" s="1"/>
      <c r="E324" s="1"/>
      <c r="F324" s="50"/>
      <c r="G324" s="50"/>
      <c r="H324" s="77"/>
      <c r="I324" s="50"/>
      <c r="J324" s="1"/>
      <c r="K324" s="1"/>
      <c r="L324" s="1"/>
      <c r="M324" s="1"/>
      <c r="O324" s="50"/>
      <c r="P324" s="1"/>
      <c r="Q324" s="1"/>
      <c r="R324" s="1"/>
    </row>
    <row r="325" spans="3:18" ht="15.75">
      <c r="C325" s="1"/>
      <c r="D325" s="1"/>
      <c r="E325" s="1"/>
      <c r="F325" s="50"/>
      <c r="G325" s="50"/>
      <c r="H325" s="77"/>
      <c r="I325" s="50"/>
      <c r="J325" s="1"/>
      <c r="K325" s="1"/>
      <c r="L325" s="1"/>
      <c r="M325" s="1"/>
      <c r="O325" s="50"/>
      <c r="P325" s="1"/>
      <c r="Q325" s="1"/>
      <c r="R325" s="1"/>
    </row>
  </sheetData>
  <mergeCells count="54">
    <mergeCell ref="I1:L1"/>
    <mergeCell ref="O1:R1"/>
    <mergeCell ref="R16:R17"/>
    <mergeCell ref="R21:R23"/>
    <mergeCell ref="P16:P17"/>
    <mergeCell ref="P21:P23"/>
    <mergeCell ref="M16:M17"/>
    <mergeCell ref="M21:M23"/>
    <mergeCell ref="R25:R26"/>
    <mergeCell ref="R33:R34"/>
    <mergeCell ref="Q16:Q17"/>
    <mergeCell ref="Q21:Q23"/>
    <mergeCell ref="Q25:Q26"/>
    <mergeCell ref="Q33:Q34"/>
    <mergeCell ref="P25:P26"/>
    <mergeCell ref="P33:P34"/>
    <mergeCell ref="O16:O17"/>
    <mergeCell ref="O21:O23"/>
    <mergeCell ref="O25:O26"/>
    <mergeCell ref="O33:O34"/>
    <mergeCell ref="M25:M26"/>
    <mergeCell ref="M33:M34"/>
    <mergeCell ref="L16:L17"/>
    <mergeCell ref="L21:L23"/>
    <mergeCell ref="L25:L26"/>
    <mergeCell ref="L33:L34"/>
    <mergeCell ref="E33:E34"/>
    <mergeCell ref="F33:F34"/>
    <mergeCell ref="K16:K17"/>
    <mergeCell ref="K21:K23"/>
    <mergeCell ref="K25:K26"/>
    <mergeCell ref="K33:K34"/>
    <mergeCell ref="I16:I17"/>
    <mergeCell ref="I21:I23"/>
    <mergeCell ref="I25:I26"/>
    <mergeCell ref="I33:I34"/>
    <mergeCell ref="B25:B26"/>
    <mergeCell ref="C25:C26"/>
    <mergeCell ref="E16:E17"/>
    <mergeCell ref="F16:F17"/>
    <mergeCell ref="E21:E23"/>
    <mergeCell ref="F21:F23"/>
    <mergeCell ref="E25:E26"/>
    <mergeCell ref="F25:F26"/>
    <mergeCell ref="A16:A17"/>
    <mergeCell ref="B16:B17"/>
    <mergeCell ref="C16:C17"/>
    <mergeCell ref="A33:A34"/>
    <mergeCell ref="B33:B34"/>
    <mergeCell ref="C33:C34"/>
    <mergeCell ref="C21:C23"/>
    <mergeCell ref="A21:A23"/>
    <mergeCell ref="B21:B23"/>
    <mergeCell ref="A25:A26"/>
  </mergeCells>
  <printOptions horizontalCentered="1" verticalCentered="1"/>
  <pageMargins left="0.31496062992125984" right="0.75" top="1.062992125984252" bottom="0.55" header="0.4330708661417323" footer="0.11811023622047245"/>
  <pageSetup horizontalDpi="300" verticalDpi="300" orientation="landscape" paperSize="9" scale="60" r:id="rId1"/>
  <headerFooter alignWithMargins="0">
    <oddHeader>&amp;LKomunalno podjetje Ptuj,d.d.
Puhova ulica 10, 2250 Ptuj&amp;C&amp;"Arial CE,Krepko"&amp;12 
CENIK POGREBNE STORITVE
od 01.06.2009 - PREDLOG&amp;RPtuj, &amp;D</oddHeader>
    <oddFooter xml:space="preserve">&amp;L&amp;"Arial CE,Krepko"&amp;12 &amp;RKomunalno podjetje Ptuj, d.d.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6"/>
  <sheetViews>
    <sheetView tabSelected="1" workbookViewId="0" topLeftCell="B1">
      <pane xSplit="1" ySplit="3" topLeftCell="H4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1" sqref="H1:J1"/>
    </sheetView>
  </sheetViews>
  <sheetFormatPr defaultColWidth="9.00390625" defaultRowHeight="12.75"/>
  <cols>
    <col min="2" max="2" width="41.875" style="0" customWidth="1"/>
    <col min="3" max="3" width="0.37109375" style="18" hidden="1" customWidth="1"/>
    <col min="4" max="4" width="14.00390625" style="0" hidden="1" customWidth="1"/>
    <col min="5" max="5" width="15.875" style="0" hidden="1" customWidth="1"/>
    <col min="6" max="6" width="16.625" style="0" hidden="1" customWidth="1"/>
    <col min="7" max="7" width="0.2421875" style="110" hidden="1" customWidth="1"/>
    <col min="8" max="8" width="17.375" style="0" customWidth="1"/>
    <col min="9" max="9" width="20.00390625" style="0" customWidth="1"/>
    <col min="10" max="10" width="30.625" style="0" customWidth="1"/>
  </cols>
  <sheetData>
    <row r="1" spans="3:10" ht="42.75" customHeight="1" thickBot="1">
      <c r="C1" s="167" t="s">
        <v>89</v>
      </c>
      <c r="D1" s="168"/>
      <c r="E1" s="168"/>
      <c r="F1" s="169"/>
      <c r="G1" s="116"/>
      <c r="H1" s="177" t="s">
        <v>109</v>
      </c>
      <c r="I1" s="178"/>
      <c r="J1" s="178"/>
    </row>
    <row r="2" spans="1:10" ht="57.75" customHeight="1" thickBot="1">
      <c r="A2" s="12" t="s">
        <v>0</v>
      </c>
      <c r="B2" s="13" t="s">
        <v>1</v>
      </c>
      <c r="C2" s="22" t="s">
        <v>73</v>
      </c>
      <c r="D2" s="22" t="s">
        <v>69</v>
      </c>
      <c r="E2" s="22" t="s">
        <v>74</v>
      </c>
      <c r="F2" s="22" t="s">
        <v>75</v>
      </c>
      <c r="G2" s="111"/>
      <c r="H2" s="125" t="s">
        <v>93</v>
      </c>
      <c r="I2" s="125" t="s">
        <v>92</v>
      </c>
      <c r="J2" s="125" t="s">
        <v>91</v>
      </c>
    </row>
    <row r="3" spans="1:10" ht="31.5" customHeight="1" thickBot="1">
      <c r="A3" s="15" t="s">
        <v>2</v>
      </c>
      <c r="B3" s="16" t="s">
        <v>3</v>
      </c>
      <c r="C3" s="17"/>
      <c r="D3" s="33"/>
      <c r="E3" s="17"/>
      <c r="F3" s="17"/>
      <c r="G3" s="111"/>
      <c r="H3" s="130"/>
      <c r="I3" s="33"/>
      <c r="J3" s="17"/>
    </row>
    <row r="4" spans="1:10" ht="12.75">
      <c r="A4" s="3" t="s">
        <v>4</v>
      </c>
      <c r="B4" s="7" t="s">
        <v>5</v>
      </c>
      <c r="C4" s="83">
        <v>58.50859622767485</v>
      </c>
      <c r="D4" s="84">
        <v>8.5</v>
      </c>
      <c r="E4" s="83">
        <v>4.973230679352363</v>
      </c>
      <c r="F4" s="96">
        <v>63.48182690702721</v>
      </c>
      <c r="H4" s="131">
        <v>69.44970372225005</v>
      </c>
      <c r="I4" s="85">
        <v>205.52</v>
      </c>
      <c r="J4" s="124" t="s">
        <v>100</v>
      </c>
    </row>
    <row r="5" spans="1:10" ht="13.5" thickBot="1">
      <c r="A5" s="3" t="s">
        <v>6</v>
      </c>
      <c r="B5" s="7" t="s">
        <v>7</v>
      </c>
      <c r="C5" s="83">
        <v>13.002837589717913</v>
      </c>
      <c r="D5" s="84">
        <v>8.5</v>
      </c>
      <c r="E5" s="83">
        <v>1.1052411951260226</v>
      </c>
      <c r="F5" s="96">
        <v>14.108078784843936</v>
      </c>
      <c r="H5" s="132">
        <v>15.434368218995164</v>
      </c>
      <c r="I5" s="85"/>
      <c r="J5" s="83"/>
    </row>
    <row r="6" spans="1:10" ht="12.75">
      <c r="A6" s="3" t="s">
        <v>8</v>
      </c>
      <c r="B6" s="7" t="s">
        <v>9</v>
      </c>
      <c r="C6" s="83">
        <v>19.500083458521114</v>
      </c>
      <c r="D6" s="84">
        <v>8.5</v>
      </c>
      <c r="E6" s="83">
        <v>1.6575070939742949</v>
      </c>
      <c r="F6" s="96">
        <v>21.15759055249541</v>
      </c>
      <c r="H6" s="133">
        <v>23.146599065264564</v>
      </c>
      <c r="I6" s="85">
        <v>46.63</v>
      </c>
      <c r="J6" s="124" t="s">
        <v>101</v>
      </c>
    </row>
    <row r="7" spans="1:10" ht="13.5" thickBot="1">
      <c r="A7" s="3" t="s">
        <v>10</v>
      </c>
      <c r="B7" s="7" t="s">
        <v>11</v>
      </c>
      <c r="C7" s="83">
        <v>9.747955266232683</v>
      </c>
      <c r="D7" s="84">
        <v>8.5</v>
      </c>
      <c r="E7" s="83">
        <v>0.8285761976297781</v>
      </c>
      <c r="F7" s="96">
        <v>10.57653146386246</v>
      </c>
      <c r="H7" s="132">
        <v>11.570822901018195</v>
      </c>
      <c r="I7" s="85"/>
      <c r="J7" s="83"/>
    </row>
    <row r="8" spans="1:10" ht="12.75">
      <c r="A8" s="3" t="s">
        <v>12</v>
      </c>
      <c r="B8" s="7" t="s">
        <v>13</v>
      </c>
      <c r="C8" s="83">
        <v>3.905858788182274</v>
      </c>
      <c r="D8" s="84">
        <v>8.5</v>
      </c>
      <c r="E8" s="83">
        <v>0.3319979969954933</v>
      </c>
      <c r="F8" s="96">
        <v>4.237856785177767</v>
      </c>
      <c r="H8" s="129">
        <v>4.63625438157236</v>
      </c>
      <c r="I8" s="86">
        <v>27.9</v>
      </c>
      <c r="J8" s="83"/>
    </row>
    <row r="9" spans="1:10" ht="24.75" customHeight="1">
      <c r="A9" s="15" t="s">
        <v>18</v>
      </c>
      <c r="B9" s="16" t="s">
        <v>19</v>
      </c>
      <c r="C9" s="17"/>
      <c r="D9" s="33"/>
      <c r="E9" s="17"/>
      <c r="F9" s="17"/>
      <c r="G9" s="111"/>
      <c r="H9" s="17" t="s">
        <v>80</v>
      </c>
      <c r="I9" s="33"/>
      <c r="J9" s="17"/>
    </row>
    <row r="10" spans="1:10" ht="12.75">
      <c r="A10" s="3" t="s">
        <v>4</v>
      </c>
      <c r="B10" s="7" t="s">
        <v>20</v>
      </c>
      <c r="C10" s="83">
        <v>48.75646803538641</v>
      </c>
      <c r="D10" s="84">
        <v>8.5</v>
      </c>
      <c r="E10" s="83">
        <v>4.144299783007845</v>
      </c>
      <c r="F10" s="96">
        <v>52.90076781839426</v>
      </c>
      <c r="H10" s="83">
        <v>57.87392755800367</v>
      </c>
      <c r="I10" s="86">
        <v>63.94</v>
      </c>
      <c r="J10" s="123">
        <v>86.41</v>
      </c>
    </row>
    <row r="11" spans="1:10" ht="12.75">
      <c r="A11" s="3" t="s">
        <v>6</v>
      </c>
      <c r="B11" s="7" t="s">
        <v>21</v>
      </c>
      <c r="C11" s="83">
        <v>29.857285928893344</v>
      </c>
      <c r="D11" s="84">
        <v>8.5</v>
      </c>
      <c r="E11" s="83">
        <v>2.5378693039559344</v>
      </c>
      <c r="F11" s="96">
        <v>32.39515523284928</v>
      </c>
      <c r="H11" s="83">
        <v>35.4405983975964</v>
      </c>
      <c r="I11" s="86">
        <v>63.94</v>
      </c>
      <c r="J11" s="83">
        <v>51.06</v>
      </c>
    </row>
    <row r="12" spans="1:10" ht="27.75" customHeight="1">
      <c r="A12" s="15" t="s">
        <v>24</v>
      </c>
      <c r="B12" s="16" t="s">
        <v>25</v>
      </c>
      <c r="C12" s="17"/>
      <c r="D12" s="33"/>
      <c r="E12" s="17"/>
      <c r="F12" s="99"/>
      <c r="G12" s="111"/>
      <c r="H12" s="17"/>
      <c r="I12" s="33"/>
      <c r="J12" s="17"/>
    </row>
    <row r="13" spans="1:10" ht="12.75">
      <c r="A13" s="3" t="s">
        <v>4</v>
      </c>
      <c r="B13" s="7" t="s">
        <v>26</v>
      </c>
      <c r="C13" s="83">
        <v>127.06559839759642</v>
      </c>
      <c r="D13" s="84">
        <v>8.5</v>
      </c>
      <c r="E13" s="83">
        <v>10.800575863795697</v>
      </c>
      <c r="F13" s="96">
        <v>137.8661742613921</v>
      </c>
      <c r="H13" s="83">
        <v>150.83</v>
      </c>
      <c r="I13" s="126">
        <v>360.48</v>
      </c>
      <c r="J13" s="127" t="s">
        <v>102</v>
      </c>
    </row>
    <row r="14" spans="1:10" ht="12.75">
      <c r="A14" s="142" t="s">
        <v>6</v>
      </c>
      <c r="B14" s="143" t="s">
        <v>27</v>
      </c>
      <c r="C14" s="162"/>
      <c r="D14" s="23"/>
      <c r="E14" s="162"/>
      <c r="F14" s="162"/>
      <c r="H14" s="162"/>
      <c r="I14" s="23"/>
      <c r="J14" s="162"/>
    </row>
    <row r="15" spans="1:10" ht="12.75">
      <c r="A15" s="142"/>
      <c r="B15" s="143"/>
      <c r="C15" s="163"/>
      <c r="D15" s="24"/>
      <c r="E15" s="163"/>
      <c r="F15" s="163"/>
      <c r="H15" s="163"/>
      <c r="I15" s="24"/>
      <c r="J15" s="163"/>
    </row>
    <row r="16" spans="1:10" ht="12.75">
      <c r="A16" s="142"/>
      <c r="B16" s="143"/>
      <c r="C16" s="164"/>
      <c r="D16" s="25"/>
      <c r="E16" s="164"/>
      <c r="F16" s="164"/>
      <c r="H16" s="164"/>
      <c r="I16" s="25"/>
      <c r="J16" s="164"/>
    </row>
    <row r="17" spans="1:10" ht="12.75">
      <c r="A17" s="145" t="s">
        <v>28</v>
      </c>
      <c r="B17" s="146" t="s">
        <v>29</v>
      </c>
      <c r="C17" s="159"/>
      <c r="D17" s="38"/>
      <c r="E17" s="159"/>
      <c r="F17" s="159"/>
      <c r="G17" s="111"/>
      <c r="H17" s="159"/>
      <c r="I17" s="38"/>
      <c r="J17" s="159"/>
    </row>
    <row r="18" spans="1:10" ht="12.75">
      <c r="A18" s="145"/>
      <c r="B18" s="146"/>
      <c r="C18" s="159"/>
      <c r="D18" s="39"/>
      <c r="E18" s="159"/>
      <c r="F18" s="159"/>
      <c r="H18" s="159"/>
      <c r="I18" s="39"/>
      <c r="J18" s="159"/>
    </row>
    <row r="19" spans="1:10" ht="12.75">
      <c r="A19" s="3" t="s">
        <v>4</v>
      </c>
      <c r="B19" s="7" t="s">
        <v>84</v>
      </c>
      <c r="C19" s="83">
        <v>15.569187114004341</v>
      </c>
      <c r="D19" s="84">
        <v>8.5</v>
      </c>
      <c r="E19" s="83">
        <v>1.323380904690369</v>
      </c>
      <c r="F19" s="96">
        <v>16.89256801869471</v>
      </c>
      <c r="H19" s="83">
        <f>+C19*1.187</f>
        <v>18.480625104323153</v>
      </c>
      <c r="I19" s="86">
        <v>13.48</v>
      </c>
      <c r="J19" s="83"/>
    </row>
    <row r="20" spans="1:10" ht="12.75">
      <c r="A20" s="3" t="s">
        <v>6</v>
      </c>
      <c r="B20" s="7" t="s">
        <v>85</v>
      </c>
      <c r="C20" s="83">
        <v>0.46319479218828247</v>
      </c>
      <c r="D20" s="84">
        <v>8.5</v>
      </c>
      <c r="E20" s="83">
        <v>0.03937155733600401</v>
      </c>
      <c r="F20" s="96">
        <v>0.5025663495242865</v>
      </c>
      <c r="H20" s="83">
        <f>+C20*1.187</f>
        <v>0.5498122183274913</v>
      </c>
      <c r="I20" s="86" t="s">
        <v>94</v>
      </c>
      <c r="J20" s="83"/>
    </row>
    <row r="21" spans="1:10" ht="12.75">
      <c r="A21" s="3" t="s">
        <v>8</v>
      </c>
      <c r="B21" s="7" t="s">
        <v>88</v>
      </c>
      <c r="C21" s="83">
        <v>4.965782006342849</v>
      </c>
      <c r="D21" s="84">
        <v>8.5</v>
      </c>
      <c r="E21" s="83">
        <v>0.4220914705391422</v>
      </c>
      <c r="F21" s="96">
        <v>5.387873476881991</v>
      </c>
      <c r="H21" s="83">
        <f>+C21*1.187</f>
        <v>5.894383241528962</v>
      </c>
      <c r="I21" s="86">
        <v>19.39</v>
      </c>
      <c r="J21" s="83"/>
    </row>
    <row r="22" spans="1:10" ht="12.75">
      <c r="A22" s="3" t="s">
        <v>10</v>
      </c>
      <c r="B22" s="7" t="s">
        <v>86</v>
      </c>
      <c r="C22" s="83">
        <v>6.497245868803205</v>
      </c>
      <c r="D22" s="84">
        <v>8.5</v>
      </c>
      <c r="E22" s="83">
        <v>0.5522658988482725</v>
      </c>
      <c r="F22" s="96">
        <v>7.049511767651477</v>
      </c>
      <c r="H22" s="83">
        <f>+C22*1.187</f>
        <v>7.712230846269405</v>
      </c>
      <c r="I22" s="84"/>
      <c r="J22" s="83"/>
    </row>
    <row r="23" spans="1:10" ht="12.75">
      <c r="A23" s="3" t="s">
        <v>12</v>
      </c>
      <c r="B23" s="7" t="s">
        <v>87</v>
      </c>
      <c r="C23" s="83">
        <v>0.25037556334501754</v>
      </c>
      <c r="D23" s="84">
        <v>8.5</v>
      </c>
      <c r="E23" s="83">
        <v>0.021281922884326492</v>
      </c>
      <c r="F23" s="96">
        <v>0.27165748622934405</v>
      </c>
      <c r="H23" s="83">
        <f>+C23*1.187</f>
        <v>0.29719579369053584</v>
      </c>
      <c r="I23" s="86">
        <v>0.37</v>
      </c>
      <c r="J23" s="83"/>
    </row>
    <row r="24" spans="1:10" ht="12.75">
      <c r="A24" s="145" t="s">
        <v>30</v>
      </c>
      <c r="B24" s="146" t="s">
        <v>31</v>
      </c>
      <c r="C24" s="159"/>
      <c r="D24" s="38"/>
      <c r="E24" s="159"/>
      <c r="F24" s="159"/>
      <c r="G24" s="111"/>
      <c r="H24" s="159"/>
      <c r="I24" s="38"/>
      <c r="J24" s="159"/>
    </row>
    <row r="25" spans="1:10" ht="28.5" customHeight="1">
      <c r="A25" s="145"/>
      <c r="B25" s="146"/>
      <c r="C25" s="159"/>
      <c r="D25" s="39"/>
      <c r="E25" s="159"/>
      <c r="F25" s="159"/>
      <c r="H25" s="159"/>
      <c r="I25" s="39"/>
      <c r="J25" s="159"/>
    </row>
    <row r="26" spans="1:10" ht="12.75">
      <c r="A26" s="3" t="s">
        <v>4</v>
      </c>
      <c r="B26" s="7" t="s">
        <v>32</v>
      </c>
      <c r="C26" s="83">
        <v>11.642463695543317</v>
      </c>
      <c r="D26" s="84">
        <v>8.5</v>
      </c>
      <c r="E26" s="83">
        <v>0.989609414121182</v>
      </c>
      <c r="F26" s="96">
        <v>12.632073109664498</v>
      </c>
      <c r="H26" s="83">
        <f>+C26*1.187</f>
        <v>13.819604406609917</v>
      </c>
      <c r="I26" s="122" t="s">
        <v>97</v>
      </c>
      <c r="J26" s="83">
        <v>95.67</v>
      </c>
    </row>
    <row r="27" spans="1:10" ht="12.75">
      <c r="A27" s="3" t="s">
        <v>8</v>
      </c>
      <c r="B27" s="7" t="s">
        <v>34</v>
      </c>
      <c r="C27" s="83">
        <v>17.1089968285762</v>
      </c>
      <c r="D27" s="84">
        <v>8.5</v>
      </c>
      <c r="E27" s="83">
        <v>1.454264730428977</v>
      </c>
      <c r="F27" s="96">
        <v>18.563261559005177</v>
      </c>
      <c r="H27" s="83">
        <f aca="true" t="shared" si="0" ref="H27:H45">+C27*1.187</f>
        <v>20.30837923551995</v>
      </c>
      <c r="I27" s="86">
        <v>24.08</v>
      </c>
      <c r="J27" s="83"/>
    </row>
    <row r="28" spans="1:10" ht="12.75">
      <c r="A28" s="3" t="s">
        <v>12</v>
      </c>
      <c r="B28" s="7" t="s">
        <v>36</v>
      </c>
      <c r="C28" s="83">
        <v>7.473710565848774</v>
      </c>
      <c r="D28" s="84">
        <v>8.5</v>
      </c>
      <c r="E28" s="83">
        <v>0.6352653980971458</v>
      </c>
      <c r="F28" s="96">
        <v>8.10897596394592</v>
      </c>
      <c r="H28" s="83">
        <f t="shared" si="0"/>
        <v>8.871294441662494</v>
      </c>
      <c r="I28" s="86">
        <v>23.99</v>
      </c>
      <c r="J28" s="123" t="s">
        <v>103</v>
      </c>
    </row>
    <row r="29" spans="1:10" ht="12.75">
      <c r="A29" s="3" t="s">
        <v>14</v>
      </c>
      <c r="B29" s="7" t="s">
        <v>37</v>
      </c>
      <c r="C29" s="83">
        <v>15.598397596394594</v>
      </c>
      <c r="D29" s="84">
        <v>8.5</v>
      </c>
      <c r="E29" s="83">
        <v>1.3258637956935406</v>
      </c>
      <c r="F29" s="96">
        <v>16.924261392088134</v>
      </c>
      <c r="H29" s="83">
        <f t="shared" si="0"/>
        <v>18.515297946920384</v>
      </c>
      <c r="I29" s="86" t="s">
        <v>95</v>
      </c>
      <c r="J29" s="123" t="s">
        <v>104</v>
      </c>
    </row>
    <row r="30" spans="1:10" ht="12.75">
      <c r="A30" s="3" t="s">
        <v>41</v>
      </c>
      <c r="B30" s="7" t="s">
        <v>42</v>
      </c>
      <c r="C30" s="83">
        <v>3.067100650976465</v>
      </c>
      <c r="D30" s="84">
        <v>8.5</v>
      </c>
      <c r="E30" s="83">
        <v>0.26070355533299955</v>
      </c>
      <c r="F30" s="96">
        <v>3.3278042063094646</v>
      </c>
      <c r="H30" s="83">
        <f t="shared" si="0"/>
        <v>3.6406484727090644</v>
      </c>
      <c r="I30" s="86">
        <v>23.99</v>
      </c>
      <c r="J30" s="83"/>
    </row>
    <row r="31" spans="1:10" ht="13.5" thickBot="1">
      <c r="A31" s="3" t="s">
        <v>43</v>
      </c>
      <c r="B31" s="7" t="s">
        <v>44</v>
      </c>
      <c r="C31" s="83">
        <v>6.98965114338174</v>
      </c>
      <c r="D31" s="84">
        <v>8.5</v>
      </c>
      <c r="E31" s="83">
        <v>0.5941203471874479</v>
      </c>
      <c r="F31" s="96">
        <v>7.5837714905691875</v>
      </c>
      <c r="H31" s="128">
        <f t="shared" si="0"/>
        <v>8.296715907194125</v>
      </c>
      <c r="I31" s="86">
        <v>48.04</v>
      </c>
      <c r="J31" s="83"/>
    </row>
    <row r="32" spans="1:10" ht="12.75">
      <c r="A32" s="3" t="s">
        <v>45</v>
      </c>
      <c r="B32" s="7" t="s">
        <v>46</v>
      </c>
      <c r="C32" s="83">
        <v>15.857119011851111</v>
      </c>
      <c r="D32" s="92">
        <v>20</v>
      </c>
      <c r="E32" s="83">
        <v>3.1714238023702226</v>
      </c>
      <c r="F32" s="96">
        <v>19.028542814221332</v>
      </c>
      <c r="H32" s="131">
        <f t="shared" si="0"/>
        <v>18.82240026706727</v>
      </c>
      <c r="I32" s="85" t="s">
        <v>96</v>
      </c>
      <c r="J32" s="83"/>
    </row>
    <row r="33" spans="1:10" ht="12.75">
      <c r="A33" s="3" t="s">
        <v>47</v>
      </c>
      <c r="B33" s="7" t="s">
        <v>48</v>
      </c>
      <c r="C33" s="83">
        <v>4.907361041562344</v>
      </c>
      <c r="D33" s="84">
        <v>8.5</v>
      </c>
      <c r="E33" s="83">
        <v>0.41712568853279924</v>
      </c>
      <c r="F33" s="96">
        <v>5.324486730095143</v>
      </c>
      <c r="H33" s="133">
        <f t="shared" si="0"/>
        <v>5.825037556334502</v>
      </c>
      <c r="I33" s="85"/>
      <c r="J33" s="83">
        <v>61.77</v>
      </c>
    </row>
    <row r="34" spans="1:10" ht="13.5" thickBot="1">
      <c r="A34" s="112" t="s">
        <v>49</v>
      </c>
      <c r="B34" s="113" t="s">
        <v>50</v>
      </c>
      <c r="C34" s="83">
        <v>9.722917709898182</v>
      </c>
      <c r="D34" s="92">
        <v>20</v>
      </c>
      <c r="E34" s="83">
        <v>1.9445835419796365</v>
      </c>
      <c r="F34" s="96">
        <v>11.667501251877818</v>
      </c>
      <c r="H34" s="132">
        <f t="shared" si="0"/>
        <v>11.541103321649143</v>
      </c>
      <c r="I34" s="85"/>
      <c r="J34" s="83"/>
    </row>
    <row r="35" spans="1:10" ht="12.75">
      <c r="A35" s="3" t="s">
        <v>53</v>
      </c>
      <c r="B35" s="7" t="s">
        <v>54</v>
      </c>
      <c r="C35" s="83">
        <v>11.68419295610082</v>
      </c>
      <c r="D35" s="84">
        <v>8.5</v>
      </c>
      <c r="E35" s="83">
        <v>0.9931564012685697</v>
      </c>
      <c r="F35" s="96">
        <v>12.677349357369389</v>
      </c>
      <c r="H35" s="129">
        <v>20</v>
      </c>
      <c r="I35" s="86">
        <v>41.51</v>
      </c>
      <c r="J35" s="83">
        <v>18.9</v>
      </c>
    </row>
    <row r="36" spans="1:10" ht="25.5" customHeight="1">
      <c r="A36" s="15" t="s">
        <v>57</v>
      </c>
      <c r="B36" s="16" t="s">
        <v>58</v>
      </c>
      <c r="C36" s="17"/>
      <c r="D36" s="33"/>
      <c r="E36" s="17"/>
      <c r="F36" s="17"/>
      <c r="G36" s="111"/>
      <c r="H36" s="17" t="s">
        <v>80</v>
      </c>
      <c r="I36" s="121"/>
      <c r="J36" s="17"/>
    </row>
    <row r="37" spans="1:10" ht="26.25" customHeight="1" thickBot="1">
      <c r="A37" s="51"/>
      <c r="B37" s="52" t="s">
        <v>70</v>
      </c>
      <c r="C37" s="55"/>
      <c r="D37" s="54"/>
      <c r="E37" s="55"/>
      <c r="F37" s="55"/>
      <c r="G37" s="111"/>
      <c r="H37" s="55" t="s">
        <v>80</v>
      </c>
      <c r="I37" s="138"/>
      <c r="J37" s="55"/>
    </row>
    <row r="38" spans="1:10" ht="12.75">
      <c r="A38" s="3" t="s">
        <v>4</v>
      </c>
      <c r="B38" s="7" t="s">
        <v>59</v>
      </c>
      <c r="C38" s="83">
        <v>6.501418794858957</v>
      </c>
      <c r="D38" s="84">
        <v>8.5</v>
      </c>
      <c r="E38" s="83">
        <v>0.5526205975630113</v>
      </c>
      <c r="F38" s="96">
        <v>7.054039392421968</v>
      </c>
      <c r="H38" s="135">
        <v>11.09</v>
      </c>
      <c r="I38" s="140" t="s">
        <v>107</v>
      </c>
      <c r="J38" s="83"/>
    </row>
    <row r="39" spans="1:10" ht="13.5" thickBot="1">
      <c r="A39" s="3" t="s">
        <v>6</v>
      </c>
      <c r="B39" s="7" t="s">
        <v>60</v>
      </c>
      <c r="C39" s="83">
        <v>7.457018861625773</v>
      </c>
      <c r="D39" s="84">
        <v>8.5</v>
      </c>
      <c r="E39" s="83">
        <v>0.6338466032381908</v>
      </c>
      <c r="F39" s="96">
        <v>8.090865464863963</v>
      </c>
      <c r="H39" s="135">
        <v>13.45</v>
      </c>
      <c r="I39" s="141" t="s">
        <v>108</v>
      </c>
      <c r="J39" s="83"/>
    </row>
    <row r="40" spans="1:10" ht="13.5" thickBot="1">
      <c r="A40" s="3"/>
      <c r="B40" s="120" t="s">
        <v>71</v>
      </c>
      <c r="C40" s="93"/>
      <c r="D40" s="84"/>
      <c r="E40" s="93"/>
      <c r="F40" s="98"/>
      <c r="H40" s="93" t="s">
        <v>80</v>
      </c>
      <c r="I40" s="139"/>
      <c r="J40" s="93"/>
    </row>
    <row r="41" spans="1:10" ht="12.75">
      <c r="A41" s="3" t="s">
        <v>4</v>
      </c>
      <c r="B41" s="7" t="s">
        <v>59</v>
      </c>
      <c r="C41" s="83">
        <v>6.501418794858956</v>
      </c>
      <c r="D41" s="84">
        <v>20</v>
      </c>
      <c r="E41" s="83">
        <v>1.3002837589717913</v>
      </c>
      <c r="F41" s="96">
        <v>7.801702553830747</v>
      </c>
      <c r="H41" s="135">
        <v>11.09</v>
      </c>
      <c r="I41" s="136" t="s">
        <v>105</v>
      </c>
      <c r="J41" s="83"/>
    </row>
    <row r="42" spans="1:10" ht="13.5" thickBot="1">
      <c r="A42" s="3" t="s">
        <v>6</v>
      </c>
      <c r="B42" s="7" t="s">
        <v>60</v>
      </c>
      <c r="C42" s="83">
        <v>7.457018861625774</v>
      </c>
      <c r="D42" s="84">
        <v>20</v>
      </c>
      <c r="E42" s="83">
        <v>1.491403772325155</v>
      </c>
      <c r="F42" s="96">
        <v>8.94842263395093</v>
      </c>
      <c r="H42" s="135">
        <v>13.45</v>
      </c>
      <c r="I42" s="137" t="s">
        <v>106</v>
      </c>
      <c r="J42" s="83"/>
    </row>
    <row r="43" spans="1:10" ht="30.75" customHeight="1">
      <c r="A43" s="15" t="s">
        <v>61</v>
      </c>
      <c r="B43" s="16" t="s">
        <v>62</v>
      </c>
      <c r="C43" s="21"/>
      <c r="D43" s="40"/>
      <c r="E43" s="21"/>
      <c r="F43" s="100"/>
      <c r="G43" s="111"/>
      <c r="H43" s="21" t="s">
        <v>80</v>
      </c>
      <c r="I43" s="134"/>
      <c r="J43" s="21"/>
    </row>
    <row r="44" spans="1:10" ht="12.75">
      <c r="A44" s="3" t="s">
        <v>4</v>
      </c>
      <c r="B44" s="7" t="s">
        <v>63</v>
      </c>
      <c r="C44" s="83">
        <v>23.076281088299115</v>
      </c>
      <c r="D44" s="92">
        <v>20</v>
      </c>
      <c r="E44" s="83">
        <v>4.615256217659823</v>
      </c>
      <c r="F44" s="96">
        <v>27.69153730595894</v>
      </c>
      <c r="H44" s="83">
        <f t="shared" si="0"/>
        <v>27.39154565181105</v>
      </c>
      <c r="I44" s="86" t="s">
        <v>99</v>
      </c>
      <c r="J44" s="83">
        <v>30.07</v>
      </c>
    </row>
    <row r="45" spans="1:10" ht="12.75">
      <c r="A45" s="3" t="s">
        <v>6</v>
      </c>
      <c r="B45" s="7" t="s">
        <v>64</v>
      </c>
      <c r="C45" s="83">
        <v>18.853279919879824</v>
      </c>
      <c r="D45" s="92">
        <v>20</v>
      </c>
      <c r="E45" s="83">
        <v>3.7706559839759652</v>
      </c>
      <c r="F45" s="96">
        <v>22.623935903855788</v>
      </c>
      <c r="H45" s="83">
        <f t="shared" si="0"/>
        <v>22.378843264897352</v>
      </c>
      <c r="I45" s="86" t="s">
        <v>98</v>
      </c>
      <c r="J45" s="83">
        <v>17.69</v>
      </c>
    </row>
    <row r="46" spans="3:6" ht="15.75">
      <c r="C46" s="50"/>
      <c r="D46" s="1"/>
      <c r="E46" s="1"/>
      <c r="F46" s="1"/>
    </row>
    <row r="47" spans="3:6" ht="12.75">
      <c r="C47" s="66"/>
      <c r="D47" s="1"/>
      <c r="E47" s="1"/>
      <c r="F47" s="1"/>
    </row>
    <row r="48" spans="3:6" ht="12.75">
      <c r="C48" s="79"/>
      <c r="D48" s="1"/>
      <c r="E48" s="1"/>
      <c r="F48" s="1"/>
    </row>
    <row r="49" spans="3:6" ht="15.75">
      <c r="C49" s="50" t="s">
        <v>80</v>
      </c>
      <c r="D49" s="1"/>
      <c r="E49" s="1"/>
      <c r="F49" s="1"/>
    </row>
    <row r="50" spans="3:6" ht="15.75">
      <c r="C50" s="50"/>
      <c r="D50" s="1"/>
      <c r="E50" s="1"/>
      <c r="F50" s="19" t="s">
        <v>77</v>
      </c>
    </row>
    <row r="51" spans="3:6" ht="15.75">
      <c r="C51" s="50"/>
      <c r="D51" s="1"/>
      <c r="E51" s="1"/>
      <c r="F51" s="1" t="s">
        <v>78</v>
      </c>
    </row>
    <row r="52" spans="3:6" ht="12.75">
      <c r="C52" s="19"/>
      <c r="D52" s="1"/>
      <c r="E52" s="1"/>
      <c r="F52" s="1"/>
    </row>
    <row r="53" spans="3:6" ht="15.75">
      <c r="C53" s="50"/>
      <c r="D53" s="1"/>
      <c r="E53" s="1"/>
      <c r="F53" s="1"/>
    </row>
    <row r="54" spans="3:6" ht="15.75">
      <c r="C54" s="50" t="s">
        <v>80</v>
      </c>
      <c r="D54" s="1"/>
      <c r="E54" s="1"/>
      <c r="F54" s="1"/>
    </row>
    <row r="55" spans="3:6" ht="15.75">
      <c r="C55" s="50"/>
      <c r="D55" s="19"/>
      <c r="E55" s="19"/>
      <c r="F55" s="19"/>
    </row>
    <row r="56" spans="3:6" ht="15.75">
      <c r="C56" s="50"/>
      <c r="D56" s="1"/>
      <c r="E56" s="1"/>
      <c r="F56" s="1"/>
    </row>
    <row r="57" spans="3:6" ht="15.75">
      <c r="C57" s="50"/>
      <c r="D57" s="1"/>
      <c r="E57" s="1"/>
      <c r="F57" s="1"/>
    </row>
    <row r="58" spans="3:6" ht="15.75">
      <c r="C58" s="50"/>
      <c r="D58" s="1"/>
      <c r="E58" s="1"/>
      <c r="F58" s="1"/>
    </row>
    <row r="59" spans="3:6" ht="15.75">
      <c r="C59" s="50"/>
      <c r="D59" s="1"/>
      <c r="E59" s="1"/>
      <c r="F59" s="1"/>
    </row>
    <row r="60" spans="3:6" ht="15.75">
      <c r="C60" s="50"/>
      <c r="D60" s="1"/>
      <c r="E60" s="1"/>
      <c r="F60" s="1"/>
    </row>
    <row r="61" spans="3:6" ht="15.75">
      <c r="C61" s="50"/>
      <c r="D61" s="1"/>
      <c r="E61" s="1"/>
      <c r="F61" s="1"/>
    </row>
    <row r="62" spans="3:6" ht="15.75">
      <c r="C62" s="50"/>
      <c r="D62" s="1"/>
      <c r="E62" s="1"/>
      <c r="F62" s="1"/>
    </row>
    <row r="63" spans="3:6" ht="15.75">
      <c r="C63" s="50"/>
      <c r="D63" s="1"/>
      <c r="E63" s="1"/>
      <c r="F63" s="1"/>
    </row>
    <row r="64" spans="3:6" ht="15.75">
      <c r="C64" s="50"/>
      <c r="D64" s="1"/>
      <c r="E64" s="1"/>
      <c r="F64" s="1"/>
    </row>
    <row r="65" spans="3:6" ht="15.75">
      <c r="C65" s="50"/>
      <c r="D65" s="1"/>
      <c r="E65" s="1"/>
      <c r="F65" s="1"/>
    </row>
    <row r="66" spans="3:6" ht="15.75">
      <c r="C66" s="50"/>
      <c r="D66" s="1"/>
      <c r="E66" s="1"/>
      <c r="F66" s="1"/>
    </row>
    <row r="67" spans="3:6" ht="15.75">
      <c r="C67" s="50"/>
      <c r="D67" s="1"/>
      <c r="E67" s="1"/>
      <c r="F67" s="1"/>
    </row>
    <row r="68" spans="3:6" ht="15.75">
      <c r="C68" s="50"/>
      <c r="D68" s="1"/>
      <c r="E68" s="1"/>
      <c r="F68" s="1"/>
    </row>
    <row r="69" spans="3:6" ht="15.75">
      <c r="C69" s="50"/>
      <c r="D69" s="1"/>
      <c r="E69" s="1"/>
      <c r="F69" s="1"/>
    </row>
    <row r="70" spans="3:6" ht="15.75">
      <c r="C70" s="50"/>
      <c r="D70" s="1"/>
      <c r="E70" s="1"/>
      <c r="F70" s="1"/>
    </row>
    <row r="71" spans="3:6" ht="15.75">
      <c r="C71" s="50"/>
      <c r="D71" s="1"/>
      <c r="E71" s="1"/>
      <c r="F71" s="1"/>
    </row>
    <row r="72" spans="3:6" ht="15.75">
      <c r="C72" s="50"/>
      <c r="D72" s="1"/>
      <c r="E72" s="1"/>
      <c r="F72" s="1"/>
    </row>
    <row r="73" spans="3:6" ht="15.75">
      <c r="C73" s="50"/>
      <c r="D73" s="1"/>
      <c r="E73" s="1"/>
      <c r="F73" s="1"/>
    </row>
    <row r="74" spans="3:6" ht="15.75">
      <c r="C74" s="50"/>
      <c r="D74" s="1"/>
      <c r="E74" s="1"/>
      <c r="F74" s="1"/>
    </row>
    <row r="75" spans="3:6" ht="15.75">
      <c r="C75" s="50"/>
      <c r="D75" s="1"/>
      <c r="E75" s="1"/>
      <c r="F75" s="1"/>
    </row>
    <row r="76" spans="3:6" ht="15.75">
      <c r="C76" s="50"/>
      <c r="D76" s="1"/>
      <c r="E76" s="1"/>
      <c r="F76" s="1"/>
    </row>
    <row r="77" spans="3:6" ht="15.75">
      <c r="C77" s="50"/>
      <c r="D77" s="1"/>
      <c r="E77" s="1"/>
      <c r="F77" s="1"/>
    </row>
    <row r="78" spans="3:6" ht="15.75">
      <c r="C78" s="50"/>
      <c r="D78" s="1"/>
      <c r="E78" s="1"/>
      <c r="F78" s="1"/>
    </row>
    <row r="79" spans="3:6" ht="15.75">
      <c r="C79" s="50"/>
      <c r="D79" s="1"/>
      <c r="E79" s="1"/>
      <c r="F79" s="1"/>
    </row>
    <row r="80" spans="3:6" ht="15.75">
      <c r="C80" s="50"/>
      <c r="D80" s="1"/>
      <c r="E80" s="1"/>
      <c r="F80" s="1"/>
    </row>
    <row r="81" spans="3:6" ht="15.75">
      <c r="C81" s="50"/>
      <c r="D81" s="1"/>
      <c r="E81" s="1"/>
      <c r="F81" s="1"/>
    </row>
    <row r="82" spans="3:6" ht="15.75">
      <c r="C82" s="50"/>
      <c r="D82" s="1"/>
      <c r="E82" s="1"/>
      <c r="F82" s="1"/>
    </row>
    <row r="83" spans="3:6" ht="15.75">
      <c r="C83" s="50"/>
      <c r="D83" s="1"/>
      <c r="E83" s="1"/>
      <c r="F83" s="1"/>
    </row>
    <row r="84" spans="3:6" ht="15.75">
      <c r="C84" s="50"/>
      <c r="D84" s="1"/>
      <c r="E84" s="1"/>
      <c r="F84" s="1"/>
    </row>
    <row r="85" spans="3:6" ht="15.75">
      <c r="C85" s="50"/>
      <c r="D85" s="1"/>
      <c r="E85" s="1"/>
      <c r="F85" s="1"/>
    </row>
    <row r="86" spans="3:6" ht="15.75">
      <c r="C86" s="50"/>
      <c r="D86" s="1"/>
      <c r="E86" s="1"/>
      <c r="F86" s="1"/>
    </row>
    <row r="87" spans="3:6" ht="15.75">
      <c r="C87" s="50"/>
      <c r="D87" s="1"/>
      <c r="E87" s="1"/>
      <c r="F87" s="1"/>
    </row>
    <row r="88" spans="3:6" ht="15.75">
      <c r="C88" s="50"/>
      <c r="D88" s="1"/>
      <c r="E88" s="1"/>
      <c r="F88" s="1"/>
    </row>
    <row r="89" spans="3:6" ht="15.75">
      <c r="C89" s="50"/>
      <c r="D89" s="1"/>
      <c r="E89" s="1"/>
      <c r="F89" s="1"/>
    </row>
    <row r="90" spans="3:6" ht="15.75">
      <c r="C90" s="50"/>
      <c r="D90" s="1"/>
      <c r="E90" s="1"/>
      <c r="F90" s="1"/>
    </row>
    <row r="91" spans="3:6" ht="15.75">
      <c r="C91" s="50"/>
      <c r="D91" s="1"/>
      <c r="E91" s="1"/>
      <c r="F91" s="1"/>
    </row>
    <row r="92" spans="3:6" ht="15.75">
      <c r="C92" s="50"/>
      <c r="D92" s="1"/>
      <c r="E92" s="1"/>
      <c r="F92" s="1"/>
    </row>
    <row r="93" spans="3:6" ht="15.75">
      <c r="C93" s="50"/>
      <c r="D93" s="1"/>
      <c r="E93" s="1"/>
      <c r="F93" s="1"/>
    </row>
    <row r="94" spans="3:6" ht="15.75">
      <c r="C94" s="50"/>
      <c r="D94" s="1"/>
      <c r="E94" s="1"/>
      <c r="F94" s="1"/>
    </row>
    <row r="95" spans="3:6" ht="15.75">
      <c r="C95" s="50"/>
      <c r="D95" s="1"/>
      <c r="E95" s="1"/>
      <c r="F95" s="1"/>
    </row>
    <row r="96" spans="3:6" ht="15.75">
      <c r="C96" s="50"/>
      <c r="D96" s="1"/>
      <c r="E96" s="1"/>
      <c r="F96" s="1"/>
    </row>
    <row r="97" spans="3:6" ht="15.75">
      <c r="C97" s="50"/>
      <c r="D97" s="1"/>
      <c r="E97" s="1"/>
      <c r="F97" s="1"/>
    </row>
    <row r="98" spans="3:6" ht="15.75">
      <c r="C98" s="50"/>
      <c r="D98" s="1"/>
      <c r="E98" s="1"/>
      <c r="F98" s="1"/>
    </row>
    <row r="99" spans="3:6" ht="15.75">
      <c r="C99" s="50"/>
      <c r="D99" s="1"/>
      <c r="E99" s="1"/>
      <c r="F99" s="1"/>
    </row>
    <row r="100" spans="3:6" ht="15.75">
      <c r="C100" s="50"/>
      <c r="D100" s="1"/>
      <c r="E100" s="1"/>
      <c r="F100" s="1"/>
    </row>
    <row r="101" spans="3:6" ht="15.75">
      <c r="C101" s="50"/>
      <c r="D101" s="1"/>
      <c r="E101" s="1"/>
      <c r="F101" s="1"/>
    </row>
    <row r="102" spans="3:6" ht="15.75">
      <c r="C102" s="50"/>
      <c r="D102" s="1"/>
      <c r="E102" s="1"/>
      <c r="F102" s="1"/>
    </row>
    <row r="103" spans="3:6" ht="15.75">
      <c r="C103" s="50"/>
      <c r="D103" s="1"/>
      <c r="E103" s="1"/>
      <c r="F103" s="1"/>
    </row>
    <row r="104" spans="3:6" ht="15.75">
      <c r="C104" s="50"/>
      <c r="D104" s="1"/>
      <c r="E104" s="1"/>
      <c r="F104" s="1"/>
    </row>
    <row r="105" spans="3:6" ht="15.75">
      <c r="C105" s="50"/>
      <c r="D105" s="1"/>
      <c r="E105" s="1"/>
      <c r="F105" s="1"/>
    </row>
    <row r="106" spans="3:6" ht="15.75">
      <c r="C106" s="50"/>
      <c r="D106" s="1"/>
      <c r="E106" s="1"/>
      <c r="F106" s="1"/>
    </row>
    <row r="107" spans="3:6" ht="15.75">
      <c r="C107" s="50"/>
      <c r="D107" s="1"/>
      <c r="E107" s="1"/>
      <c r="F107" s="1"/>
    </row>
    <row r="108" spans="3:6" ht="15.75">
      <c r="C108" s="50"/>
      <c r="D108" s="1"/>
      <c r="E108" s="1"/>
      <c r="F108" s="1"/>
    </row>
    <row r="109" spans="3:6" ht="15.75">
      <c r="C109" s="50"/>
      <c r="D109" s="1"/>
      <c r="E109" s="1"/>
      <c r="F109" s="1"/>
    </row>
    <row r="110" spans="3:6" ht="15.75">
      <c r="C110" s="50"/>
      <c r="D110" s="1"/>
      <c r="E110" s="1"/>
      <c r="F110" s="1"/>
    </row>
    <row r="111" spans="3:6" ht="15.75">
      <c r="C111" s="50"/>
      <c r="D111" s="1"/>
      <c r="E111" s="1"/>
      <c r="F111" s="1"/>
    </row>
    <row r="112" spans="3:6" ht="15.75">
      <c r="C112" s="50"/>
      <c r="D112" s="1"/>
      <c r="E112" s="1"/>
      <c r="F112" s="1"/>
    </row>
    <row r="113" spans="3:6" ht="15.75">
      <c r="C113" s="50"/>
      <c r="D113" s="1"/>
      <c r="E113" s="1"/>
      <c r="F113" s="1"/>
    </row>
    <row r="114" spans="3:6" ht="15.75">
      <c r="C114" s="50"/>
      <c r="D114" s="1"/>
      <c r="E114" s="1"/>
      <c r="F114" s="1"/>
    </row>
    <row r="115" spans="3:6" ht="15.75">
      <c r="C115" s="50"/>
      <c r="D115" s="1"/>
      <c r="E115" s="1"/>
      <c r="F115" s="1"/>
    </row>
    <row r="116" spans="3:6" ht="15.75">
      <c r="C116" s="50"/>
      <c r="D116" s="1"/>
      <c r="E116" s="1"/>
      <c r="F116" s="1"/>
    </row>
    <row r="117" spans="3:6" ht="15.75">
      <c r="C117" s="50"/>
      <c r="D117" s="1"/>
      <c r="E117" s="1"/>
      <c r="F117" s="1"/>
    </row>
    <row r="118" spans="3:6" ht="15.75">
      <c r="C118" s="50"/>
      <c r="D118" s="1"/>
      <c r="E118" s="1"/>
      <c r="F118" s="1"/>
    </row>
    <row r="119" spans="3:6" ht="15.75">
      <c r="C119" s="50"/>
      <c r="D119" s="1"/>
      <c r="E119" s="1"/>
      <c r="F119" s="1"/>
    </row>
    <row r="120" spans="3:6" ht="15.75">
      <c r="C120" s="50"/>
      <c r="D120" s="1"/>
      <c r="E120" s="1"/>
      <c r="F120" s="1"/>
    </row>
    <row r="121" spans="3:6" ht="15.75">
      <c r="C121" s="50"/>
      <c r="D121" s="1"/>
      <c r="E121" s="1"/>
      <c r="F121" s="1"/>
    </row>
    <row r="122" spans="3:6" ht="15.75">
      <c r="C122" s="50"/>
      <c r="D122" s="1"/>
      <c r="E122" s="1"/>
      <c r="F122" s="1"/>
    </row>
    <row r="123" spans="3:6" ht="15.75">
      <c r="C123" s="50"/>
      <c r="D123" s="1"/>
      <c r="E123" s="1"/>
      <c r="F123" s="1"/>
    </row>
    <row r="124" spans="3:6" ht="15.75">
      <c r="C124" s="50"/>
      <c r="D124" s="1"/>
      <c r="E124" s="1"/>
      <c r="F124" s="1"/>
    </row>
    <row r="125" spans="3:6" ht="15.75">
      <c r="C125" s="50"/>
      <c r="D125" s="1"/>
      <c r="E125" s="1"/>
      <c r="F125" s="1"/>
    </row>
    <row r="126" spans="3:6" ht="15.75">
      <c r="C126" s="50"/>
      <c r="D126" s="1"/>
      <c r="E126" s="1"/>
      <c r="F126" s="1"/>
    </row>
    <row r="127" spans="3:6" ht="15.75">
      <c r="C127" s="50"/>
      <c r="D127" s="1"/>
      <c r="E127" s="1"/>
      <c r="F127" s="1"/>
    </row>
    <row r="128" spans="3:6" ht="15.75">
      <c r="C128" s="50"/>
      <c r="D128" s="1"/>
      <c r="E128" s="1"/>
      <c r="F128" s="1"/>
    </row>
    <row r="129" spans="3:6" ht="15.75">
      <c r="C129" s="50"/>
      <c r="D129" s="1"/>
      <c r="E129" s="1"/>
      <c r="F129" s="1"/>
    </row>
    <row r="130" spans="3:6" ht="15.75">
      <c r="C130" s="50"/>
      <c r="D130" s="1"/>
      <c r="E130" s="1"/>
      <c r="F130" s="1"/>
    </row>
    <row r="131" spans="3:6" ht="15.75">
      <c r="C131" s="50"/>
      <c r="D131" s="1"/>
      <c r="E131" s="1"/>
      <c r="F131" s="1"/>
    </row>
    <row r="132" spans="3:6" ht="15.75">
      <c r="C132" s="50"/>
      <c r="D132" s="1"/>
      <c r="E132" s="1"/>
      <c r="F132" s="1"/>
    </row>
    <row r="133" spans="3:6" ht="15.75">
      <c r="C133" s="50"/>
      <c r="D133" s="1"/>
      <c r="E133" s="1"/>
      <c r="F133" s="1"/>
    </row>
    <row r="134" spans="3:6" ht="15.75">
      <c r="C134" s="50"/>
      <c r="D134" s="1"/>
      <c r="E134" s="1"/>
      <c r="F134" s="1"/>
    </row>
    <row r="135" spans="3:6" ht="15.75">
      <c r="C135" s="50"/>
      <c r="D135" s="1"/>
      <c r="E135" s="1"/>
      <c r="F135" s="1"/>
    </row>
    <row r="136" spans="3:6" ht="15.75">
      <c r="C136" s="50"/>
      <c r="D136" s="1"/>
      <c r="E136" s="1"/>
      <c r="F136" s="1"/>
    </row>
    <row r="137" spans="3:6" ht="15.75">
      <c r="C137" s="50"/>
      <c r="D137" s="1"/>
      <c r="E137" s="1"/>
      <c r="F137" s="1"/>
    </row>
    <row r="138" spans="3:6" ht="15.75">
      <c r="C138" s="50"/>
      <c r="D138" s="1"/>
      <c r="E138" s="1"/>
      <c r="F138" s="1"/>
    </row>
    <row r="139" spans="3:6" ht="15.75">
      <c r="C139" s="50"/>
      <c r="D139" s="1"/>
      <c r="E139" s="1"/>
      <c r="F139" s="1"/>
    </row>
    <row r="140" spans="3:6" ht="15.75">
      <c r="C140" s="50"/>
      <c r="D140" s="1"/>
      <c r="E140" s="1"/>
      <c r="F140" s="1"/>
    </row>
    <row r="141" spans="3:6" ht="15.75">
      <c r="C141" s="50"/>
      <c r="D141" s="1"/>
      <c r="E141" s="1"/>
      <c r="F141" s="1"/>
    </row>
    <row r="142" spans="3:6" ht="15.75">
      <c r="C142" s="50"/>
      <c r="D142" s="1"/>
      <c r="E142" s="1"/>
      <c r="F142" s="1"/>
    </row>
    <row r="143" spans="3:6" ht="15.75">
      <c r="C143" s="50"/>
      <c r="D143" s="1"/>
      <c r="E143" s="1"/>
      <c r="F143" s="1"/>
    </row>
    <row r="144" spans="3:6" ht="15.75">
      <c r="C144" s="50"/>
      <c r="D144" s="1"/>
      <c r="E144" s="1"/>
      <c r="F144" s="1"/>
    </row>
    <row r="145" spans="3:6" ht="15.75">
      <c r="C145" s="50"/>
      <c r="D145" s="1"/>
      <c r="E145" s="1"/>
      <c r="F145" s="1"/>
    </row>
    <row r="146" spans="3:6" ht="15.75">
      <c r="C146" s="50"/>
      <c r="D146" s="1"/>
      <c r="E146" s="1"/>
      <c r="F146" s="1"/>
    </row>
    <row r="147" spans="3:6" ht="15.75">
      <c r="C147" s="50"/>
      <c r="D147" s="1"/>
      <c r="E147" s="1"/>
      <c r="F147" s="1"/>
    </row>
    <row r="148" spans="3:6" ht="15.75">
      <c r="C148" s="50"/>
      <c r="D148" s="1"/>
      <c r="E148" s="1"/>
      <c r="F148" s="1"/>
    </row>
    <row r="149" spans="3:6" ht="15.75">
      <c r="C149" s="50"/>
      <c r="D149" s="1"/>
      <c r="E149" s="1"/>
      <c r="F149" s="1"/>
    </row>
    <row r="150" spans="3:6" ht="15.75">
      <c r="C150" s="50"/>
      <c r="D150" s="1"/>
      <c r="E150" s="1"/>
      <c r="F150" s="1"/>
    </row>
    <row r="151" spans="3:6" ht="15.75">
      <c r="C151" s="50"/>
      <c r="D151" s="1"/>
      <c r="E151" s="1"/>
      <c r="F151" s="1"/>
    </row>
    <row r="152" spans="3:6" ht="15.75">
      <c r="C152" s="50"/>
      <c r="D152" s="1"/>
      <c r="E152" s="1"/>
      <c r="F152" s="1"/>
    </row>
    <row r="153" spans="3:6" ht="15.75">
      <c r="C153" s="50"/>
      <c r="D153" s="1"/>
      <c r="E153" s="1"/>
      <c r="F153" s="1"/>
    </row>
    <row r="154" spans="3:6" ht="15.75">
      <c r="C154" s="50"/>
      <c r="D154" s="1"/>
      <c r="E154" s="1"/>
      <c r="F154" s="1"/>
    </row>
    <row r="155" spans="3:6" ht="15.75">
      <c r="C155" s="50"/>
      <c r="D155" s="1"/>
      <c r="E155" s="1"/>
      <c r="F155" s="1"/>
    </row>
    <row r="156" spans="3:6" ht="15.75">
      <c r="C156" s="50"/>
      <c r="D156" s="1"/>
      <c r="E156" s="1"/>
      <c r="F156" s="1"/>
    </row>
    <row r="157" spans="3:6" ht="15.75">
      <c r="C157" s="50"/>
      <c r="D157" s="1"/>
      <c r="E157" s="1"/>
      <c r="F157" s="1"/>
    </row>
    <row r="158" spans="3:6" ht="15.75">
      <c r="C158" s="50"/>
      <c r="D158" s="1"/>
      <c r="E158" s="1"/>
      <c r="F158" s="1"/>
    </row>
    <row r="159" spans="3:6" ht="15.75">
      <c r="C159" s="50"/>
      <c r="D159" s="1"/>
      <c r="E159" s="1"/>
      <c r="F159" s="1"/>
    </row>
    <row r="160" spans="3:6" ht="15.75">
      <c r="C160" s="50"/>
      <c r="D160" s="1"/>
      <c r="E160" s="1"/>
      <c r="F160" s="1"/>
    </row>
    <row r="161" spans="3:6" ht="15.75">
      <c r="C161" s="50"/>
      <c r="D161" s="1"/>
      <c r="E161" s="1"/>
      <c r="F161" s="1"/>
    </row>
    <row r="162" spans="3:6" ht="15.75">
      <c r="C162" s="50"/>
      <c r="D162" s="1"/>
      <c r="E162" s="1"/>
      <c r="F162" s="1"/>
    </row>
    <row r="163" spans="3:6" ht="15.75">
      <c r="C163" s="50"/>
      <c r="D163" s="1"/>
      <c r="E163" s="1"/>
      <c r="F163" s="1"/>
    </row>
    <row r="164" spans="3:6" ht="15.75">
      <c r="C164" s="50"/>
      <c r="D164" s="1"/>
      <c r="E164" s="1"/>
      <c r="F164" s="1"/>
    </row>
    <row r="165" spans="3:6" ht="15.75">
      <c r="C165" s="50"/>
      <c r="D165" s="1"/>
      <c r="E165" s="1"/>
      <c r="F165" s="1"/>
    </row>
    <row r="166" spans="3:6" ht="15.75">
      <c r="C166" s="50"/>
      <c r="D166" s="1"/>
      <c r="E166" s="1"/>
      <c r="F166" s="1"/>
    </row>
    <row r="167" spans="3:6" ht="15.75">
      <c r="C167" s="50"/>
      <c r="D167" s="1"/>
      <c r="E167" s="1"/>
      <c r="F167" s="1"/>
    </row>
    <row r="168" spans="3:6" ht="15.75">
      <c r="C168" s="50"/>
      <c r="D168" s="1"/>
      <c r="E168" s="1"/>
      <c r="F168" s="1"/>
    </row>
    <row r="169" spans="3:6" ht="15.75">
      <c r="C169" s="50"/>
      <c r="D169" s="1"/>
      <c r="E169" s="1"/>
      <c r="F169" s="1"/>
    </row>
    <row r="170" spans="3:6" ht="15.75">
      <c r="C170" s="50"/>
      <c r="D170" s="1"/>
      <c r="E170" s="1"/>
      <c r="F170" s="1"/>
    </row>
    <row r="171" spans="3:6" ht="15.75">
      <c r="C171" s="50"/>
      <c r="D171" s="1"/>
      <c r="E171" s="1"/>
      <c r="F171" s="1"/>
    </row>
    <row r="172" spans="3:6" ht="15.75">
      <c r="C172" s="50"/>
      <c r="D172" s="1"/>
      <c r="E172" s="1"/>
      <c r="F172" s="1"/>
    </row>
    <row r="173" spans="3:6" ht="15.75">
      <c r="C173" s="50"/>
      <c r="D173" s="1"/>
      <c r="E173" s="1"/>
      <c r="F173" s="1"/>
    </row>
    <row r="174" spans="3:6" ht="15.75">
      <c r="C174" s="50"/>
      <c r="D174" s="1"/>
      <c r="E174" s="1"/>
      <c r="F174" s="1"/>
    </row>
    <row r="175" spans="3:6" ht="15.75">
      <c r="C175" s="50"/>
      <c r="D175" s="1"/>
      <c r="E175" s="1"/>
      <c r="F175" s="1"/>
    </row>
    <row r="176" spans="3:6" ht="15.75">
      <c r="C176" s="50"/>
      <c r="D176" s="1"/>
      <c r="E176" s="1"/>
      <c r="F176" s="1"/>
    </row>
    <row r="177" spans="3:6" ht="15.75">
      <c r="C177" s="50"/>
      <c r="D177" s="1"/>
      <c r="E177" s="1"/>
      <c r="F177" s="1"/>
    </row>
    <row r="178" spans="3:6" ht="15.75">
      <c r="C178" s="50"/>
      <c r="D178" s="1"/>
      <c r="E178" s="1"/>
      <c r="F178" s="1"/>
    </row>
    <row r="179" spans="3:6" ht="15.75">
      <c r="C179" s="50"/>
      <c r="D179" s="1"/>
      <c r="E179" s="1"/>
      <c r="F179" s="1"/>
    </row>
    <row r="180" spans="3:6" ht="15.75">
      <c r="C180" s="50"/>
      <c r="D180" s="1"/>
      <c r="E180" s="1"/>
      <c r="F180" s="1"/>
    </row>
    <row r="181" spans="3:6" ht="15.75">
      <c r="C181" s="50"/>
      <c r="D181" s="1"/>
      <c r="E181" s="1"/>
      <c r="F181" s="1"/>
    </row>
    <row r="182" spans="3:6" ht="15.75">
      <c r="C182" s="50"/>
      <c r="D182" s="1"/>
      <c r="E182" s="1"/>
      <c r="F182" s="1"/>
    </row>
    <row r="183" spans="3:6" ht="15.75">
      <c r="C183" s="50"/>
      <c r="D183" s="1"/>
      <c r="E183" s="1"/>
      <c r="F183" s="1"/>
    </row>
    <row r="184" spans="3:6" ht="15.75">
      <c r="C184" s="50"/>
      <c r="D184" s="1"/>
      <c r="E184" s="1"/>
      <c r="F184" s="1"/>
    </row>
    <row r="185" spans="3:6" ht="15.75">
      <c r="C185" s="50"/>
      <c r="D185" s="1"/>
      <c r="E185" s="1"/>
      <c r="F185" s="1"/>
    </row>
    <row r="186" spans="3:6" ht="15.75">
      <c r="C186" s="50"/>
      <c r="D186" s="1"/>
      <c r="E186" s="1"/>
      <c r="F186" s="1"/>
    </row>
    <row r="187" spans="3:6" ht="15.75">
      <c r="C187" s="50"/>
      <c r="D187" s="1"/>
      <c r="E187" s="1"/>
      <c r="F187" s="1"/>
    </row>
    <row r="188" spans="3:6" ht="15.75">
      <c r="C188" s="50"/>
      <c r="D188" s="1"/>
      <c r="E188" s="1"/>
      <c r="F188" s="1"/>
    </row>
    <row r="189" spans="3:6" ht="15.75">
      <c r="C189" s="50"/>
      <c r="D189" s="1"/>
      <c r="E189" s="1"/>
      <c r="F189" s="1"/>
    </row>
    <row r="190" spans="3:6" ht="15.75">
      <c r="C190" s="50"/>
      <c r="D190" s="1"/>
      <c r="E190" s="1"/>
      <c r="F190" s="1"/>
    </row>
    <row r="191" spans="3:6" ht="15.75">
      <c r="C191" s="50"/>
      <c r="D191" s="1"/>
      <c r="E191" s="1"/>
      <c r="F191" s="1"/>
    </row>
    <row r="192" spans="3:6" ht="15.75">
      <c r="C192" s="50"/>
      <c r="D192" s="1"/>
      <c r="E192" s="1"/>
      <c r="F192" s="1"/>
    </row>
    <row r="193" spans="3:6" ht="15.75">
      <c r="C193" s="50"/>
      <c r="D193" s="1"/>
      <c r="E193" s="1"/>
      <c r="F193" s="1"/>
    </row>
    <row r="194" spans="3:6" ht="15.75">
      <c r="C194" s="50"/>
      <c r="D194" s="1"/>
      <c r="E194" s="1"/>
      <c r="F194" s="1"/>
    </row>
    <row r="195" spans="3:6" ht="15.75">
      <c r="C195" s="50"/>
      <c r="D195" s="1"/>
      <c r="E195" s="1"/>
      <c r="F195" s="1"/>
    </row>
    <row r="196" spans="3:6" ht="15.75">
      <c r="C196" s="50"/>
      <c r="D196" s="1"/>
      <c r="E196" s="1"/>
      <c r="F196" s="1"/>
    </row>
    <row r="197" spans="3:6" ht="15.75">
      <c r="C197" s="50"/>
      <c r="D197" s="1"/>
      <c r="E197" s="1"/>
      <c r="F197" s="1"/>
    </row>
    <row r="198" spans="3:6" ht="15.75">
      <c r="C198" s="50"/>
      <c r="D198" s="1"/>
      <c r="E198" s="1"/>
      <c r="F198" s="1"/>
    </row>
    <row r="199" spans="3:6" ht="15.75">
      <c r="C199" s="50"/>
      <c r="D199" s="1"/>
      <c r="E199" s="1"/>
      <c r="F199" s="1"/>
    </row>
    <row r="200" spans="3:6" ht="15.75">
      <c r="C200" s="50"/>
      <c r="D200" s="1"/>
      <c r="E200" s="1"/>
      <c r="F200" s="1"/>
    </row>
    <row r="201" spans="3:6" ht="15.75">
      <c r="C201" s="50"/>
      <c r="D201" s="1"/>
      <c r="E201" s="1"/>
      <c r="F201" s="1"/>
    </row>
    <row r="202" spans="3:6" ht="15.75">
      <c r="C202" s="50"/>
      <c r="D202" s="1"/>
      <c r="E202" s="1"/>
      <c r="F202" s="1"/>
    </row>
    <row r="203" spans="3:6" ht="15.75">
      <c r="C203" s="50"/>
      <c r="D203" s="1"/>
      <c r="E203" s="1"/>
      <c r="F203" s="1"/>
    </row>
    <row r="204" spans="3:6" ht="15.75">
      <c r="C204" s="50"/>
      <c r="D204" s="1"/>
      <c r="E204" s="1"/>
      <c r="F204" s="1"/>
    </row>
    <row r="205" spans="3:6" ht="15.75">
      <c r="C205" s="50"/>
      <c r="D205" s="1"/>
      <c r="E205" s="1"/>
      <c r="F205" s="1"/>
    </row>
    <row r="206" spans="3:6" ht="15.75">
      <c r="C206" s="50"/>
      <c r="D206" s="1"/>
      <c r="E206" s="1"/>
      <c r="F206" s="1"/>
    </row>
    <row r="207" spans="3:6" ht="15.75">
      <c r="C207" s="50"/>
      <c r="D207" s="1"/>
      <c r="E207" s="1"/>
      <c r="F207" s="1"/>
    </row>
    <row r="208" spans="3:6" ht="15.75">
      <c r="C208" s="50"/>
      <c r="D208" s="1"/>
      <c r="E208" s="1"/>
      <c r="F208" s="1"/>
    </row>
    <row r="209" spans="3:6" ht="15.75">
      <c r="C209" s="50"/>
      <c r="D209" s="1"/>
      <c r="E209" s="1"/>
      <c r="F209" s="1"/>
    </row>
    <row r="210" spans="3:6" ht="15.75">
      <c r="C210" s="50"/>
      <c r="D210" s="1"/>
      <c r="E210" s="1"/>
      <c r="F210" s="1"/>
    </row>
    <row r="211" spans="3:6" ht="15.75">
      <c r="C211" s="50"/>
      <c r="D211" s="1"/>
      <c r="E211" s="1"/>
      <c r="F211" s="1"/>
    </row>
    <row r="212" spans="3:6" ht="15.75">
      <c r="C212" s="50"/>
      <c r="D212" s="1"/>
      <c r="E212" s="1"/>
      <c r="F212" s="1"/>
    </row>
    <row r="213" spans="3:6" ht="15.75">
      <c r="C213" s="50"/>
      <c r="D213" s="1"/>
      <c r="E213" s="1"/>
      <c r="F213" s="1"/>
    </row>
    <row r="214" spans="3:6" ht="15.75">
      <c r="C214" s="50"/>
      <c r="D214" s="1"/>
      <c r="E214" s="1"/>
      <c r="F214" s="1"/>
    </row>
    <row r="215" spans="3:6" ht="15.75">
      <c r="C215" s="50"/>
      <c r="D215" s="1"/>
      <c r="E215" s="1"/>
      <c r="F215" s="1"/>
    </row>
    <row r="216" spans="3:6" ht="15.75">
      <c r="C216" s="50"/>
      <c r="D216" s="1"/>
      <c r="E216" s="1"/>
      <c r="F216" s="1"/>
    </row>
    <row r="217" spans="3:6" ht="15.75">
      <c r="C217" s="50"/>
      <c r="D217" s="1"/>
      <c r="E217" s="1"/>
      <c r="F217" s="1"/>
    </row>
    <row r="218" spans="3:6" ht="15.75">
      <c r="C218" s="50"/>
      <c r="D218" s="1"/>
      <c r="E218" s="1"/>
      <c r="F218" s="1"/>
    </row>
    <row r="219" spans="3:6" ht="15.75">
      <c r="C219" s="50"/>
      <c r="D219" s="1"/>
      <c r="E219" s="1"/>
      <c r="F219" s="1"/>
    </row>
    <row r="220" spans="3:6" ht="15.75">
      <c r="C220" s="50"/>
      <c r="D220" s="1"/>
      <c r="E220" s="1"/>
      <c r="F220" s="1"/>
    </row>
    <row r="221" spans="3:6" ht="15.75">
      <c r="C221" s="50"/>
      <c r="D221" s="1"/>
      <c r="E221" s="1"/>
      <c r="F221" s="1"/>
    </row>
    <row r="222" spans="3:6" ht="15.75">
      <c r="C222" s="50"/>
      <c r="D222" s="1"/>
      <c r="E222" s="1"/>
      <c r="F222" s="1"/>
    </row>
    <row r="223" spans="3:6" ht="15.75">
      <c r="C223" s="50"/>
      <c r="D223" s="1"/>
      <c r="E223" s="1"/>
      <c r="F223" s="1"/>
    </row>
    <row r="224" spans="3:6" ht="15.75">
      <c r="C224" s="50"/>
      <c r="D224" s="1"/>
      <c r="E224" s="1"/>
      <c r="F224" s="1"/>
    </row>
    <row r="225" spans="3:6" ht="15.75">
      <c r="C225" s="50"/>
      <c r="D225" s="1"/>
      <c r="E225" s="1"/>
      <c r="F225" s="1"/>
    </row>
    <row r="226" spans="3:6" ht="15.75">
      <c r="C226" s="50"/>
      <c r="D226" s="1"/>
      <c r="E226" s="1"/>
      <c r="F226" s="1"/>
    </row>
    <row r="227" spans="3:6" ht="15.75">
      <c r="C227" s="50"/>
      <c r="D227" s="1"/>
      <c r="E227" s="1"/>
      <c r="F227" s="1"/>
    </row>
    <row r="228" spans="3:6" ht="15.75">
      <c r="C228" s="50"/>
      <c r="D228" s="1"/>
      <c r="E228" s="1"/>
      <c r="F228" s="1"/>
    </row>
    <row r="229" spans="3:6" ht="15.75">
      <c r="C229" s="50"/>
      <c r="D229" s="1"/>
      <c r="E229" s="1"/>
      <c r="F229" s="1"/>
    </row>
    <row r="230" spans="3:6" ht="15.75">
      <c r="C230" s="50"/>
      <c r="D230" s="1"/>
      <c r="E230" s="1"/>
      <c r="F230" s="1"/>
    </row>
    <row r="231" spans="3:6" ht="15.75">
      <c r="C231" s="50"/>
      <c r="D231" s="1"/>
      <c r="E231" s="1"/>
      <c r="F231" s="1"/>
    </row>
    <row r="232" spans="3:6" ht="15.75">
      <c r="C232" s="50"/>
      <c r="D232" s="1"/>
      <c r="E232" s="1"/>
      <c r="F232" s="1"/>
    </row>
    <row r="233" spans="3:6" ht="15.75">
      <c r="C233" s="50"/>
      <c r="D233" s="1"/>
      <c r="E233" s="1"/>
      <c r="F233" s="1"/>
    </row>
    <row r="234" spans="3:6" ht="15.75">
      <c r="C234" s="50"/>
      <c r="D234" s="1"/>
      <c r="E234" s="1"/>
      <c r="F234" s="1"/>
    </row>
    <row r="235" spans="3:6" ht="15.75">
      <c r="C235" s="50"/>
      <c r="D235" s="1"/>
      <c r="E235" s="1"/>
      <c r="F235" s="1"/>
    </row>
    <row r="236" spans="3:6" ht="15.75">
      <c r="C236" s="50"/>
      <c r="D236" s="1"/>
      <c r="E236" s="1"/>
      <c r="F236" s="1"/>
    </row>
    <row r="237" spans="3:6" ht="15.75">
      <c r="C237" s="50"/>
      <c r="D237" s="1"/>
      <c r="E237" s="1"/>
      <c r="F237" s="1"/>
    </row>
    <row r="238" spans="3:6" ht="15.75">
      <c r="C238" s="50"/>
      <c r="D238" s="1"/>
      <c r="E238" s="1"/>
      <c r="F238" s="1"/>
    </row>
    <row r="239" spans="3:6" ht="15.75">
      <c r="C239" s="50"/>
      <c r="D239" s="1"/>
      <c r="E239" s="1"/>
      <c r="F239" s="1"/>
    </row>
    <row r="240" spans="3:6" ht="15.75">
      <c r="C240" s="50"/>
      <c r="D240" s="1"/>
      <c r="E240" s="1"/>
      <c r="F240" s="1"/>
    </row>
    <row r="241" spans="3:6" ht="15.75">
      <c r="C241" s="50"/>
      <c r="D241" s="1"/>
      <c r="E241" s="1"/>
      <c r="F241" s="1"/>
    </row>
    <row r="242" spans="3:6" ht="15.75">
      <c r="C242" s="50"/>
      <c r="D242" s="1"/>
      <c r="E242" s="1"/>
      <c r="F242" s="1"/>
    </row>
    <row r="243" spans="3:6" ht="15.75">
      <c r="C243" s="50"/>
      <c r="D243" s="1"/>
      <c r="E243" s="1"/>
      <c r="F243" s="1"/>
    </row>
    <row r="244" spans="3:6" ht="15.75">
      <c r="C244" s="50"/>
      <c r="D244" s="1"/>
      <c r="E244" s="1"/>
      <c r="F244" s="1"/>
    </row>
    <row r="245" spans="3:6" ht="15.75">
      <c r="C245" s="50"/>
      <c r="D245" s="1"/>
      <c r="E245" s="1"/>
      <c r="F245" s="1"/>
    </row>
    <row r="246" spans="3:6" ht="15.75">
      <c r="C246" s="50"/>
      <c r="D246" s="1"/>
      <c r="E246" s="1"/>
      <c r="F246" s="1"/>
    </row>
    <row r="247" spans="3:6" ht="15.75">
      <c r="C247" s="50"/>
      <c r="D247" s="1"/>
      <c r="E247" s="1"/>
      <c r="F247" s="1"/>
    </row>
    <row r="248" spans="3:6" ht="15.75">
      <c r="C248" s="50"/>
      <c r="D248" s="1"/>
      <c r="E248" s="1"/>
      <c r="F248" s="1"/>
    </row>
    <row r="249" spans="3:6" ht="15.75">
      <c r="C249" s="50"/>
      <c r="D249" s="1"/>
      <c r="E249" s="1"/>
      <c r="F249" s="1"/>
    </row>
    <row r="250" spans="3:6" ht="15.75">
      <c r="C250" s="50"/>
      <c r="D250" s="1"/>
      <c r="E250" s="1"/>
      <c r="F250" s="1"/>
    </row>
    <row r="251" spans="3:6" ht="15.75">
      <c r="C251" s="50"/>
      <c r="D251" s="1"/>
      <c r="E251" s="1"/>
      <c r="F251" s="1"/>
    </row>
    <row r="252" spans="3:6" ht="15.75">
      <c r="C252" s="50"/>
      <c r="D252" s="1"/>
      <c r="E252" s="1"/>
      <c r="F252" s="1"/>
    </row>
    <row r="253" spans="3:6" ht="15.75">
      <c r="C253" s="50"/>
      <c r="D253" s="1"/>
      <c r="E253" s="1"/>
      <c r="F253" s="1"/>
    </row>
    <row r="254" spans="3:6" ht="15.75">
      <c r="C254" s="50"/>
      <c r="D254" s="1"/>
      <c r="E254" s="1"/>
      <c r="F254" s="1"/>
    </row>
    <row r="255" spans="3:6" ht="15.75">
      <c r="C255" s="50"/>
      <c r="D255" s="1"/>
      <c r="E255" s="1"/>
      <c r="F255" s="1"/>
    </row>
    <row r="256" spans="3:6" ht="15.75">
      <c r="C256" s="50"/>
      <c r="D256" s="1"/>
      <c r="E256" s="1"/>
      <c r="F256" s="1"/>
    </row>
    <row r="257" spans="3:6" ht="15.75">
      <c r="C257" s="50"/>
      <c r="D257" s="1"/>
      <c r="E257" s="1"/>
      <c r="F257" s="1"/>
    </row>
    <row r="258" spans="3:6" ht="15.75">
      <c r="C258" s="50"/>
      <c r="D258" s="1"/>
      <c r="E258" s="1"/>
      <c r="F258" s="1"/>
    </row>
    <row r="259" spans="3:6" ht="15.75">
      <c r="C259" s="50"/>
      <c r="D259" s="1"/>
      <c r="E259" s="1"/>
      <c r="F259" s="1"/>
    </row>
    <row r="260" spans="3:6" ht="15.75">
      <c r="C260" s="50"/>
      <c r="D260" s="1"/>
      <c r="E260" s="1"/>
      <c r="F260" s="1"/>
    </row>
    <row r="261" spans="3:6" ht="15.75">
      <c r="C261" s="50"/>
      <c r="D261" s="1"/>
      <c r="E261" s="1"/>
      <c r="F261" s="1"/>
    </row>
    <row r="262" spans="3:6" ht="15.75">
      <c r="C262" s="50"/>
      <c r="D262" s="1"/>
      <c r="E262" s="1"/>
      <c r="F262" s="1"/>
    </row>
    <row r="263" spans="3:6" ht="15.75">
      <c r="C263" s="50"/>
      <c r="D263" s="1"/>
      <c r="E263" s="1"/>
      <c r="F263" s="1"/>
    </row>
    <row r="264" spans="3:6" ht="15.75">
      <c r="C264" s="50"/>
      <c r="D264" s="1"/>
      <c r="E264" s="1"/>
      <c r="F264" s="1"/>
    </row>
    <row r="265" spans="3:6" ht="15.75">
      <c r="C265" s="50"/>
      <c r="D265" s="1"/>
      <c r="E265" s="1"/>
      <c r="F265" s="1"/>
    </row>
    <row r="266" spans="3:6" ht="15.75">
      <c r="C266" s="50"/>
      <c r="D266" s="1"/>
      <c r="E266" s="1"/>
      <c r="F266" s="1"/>
    </row>
    <row r="267" spans="3:6" ht="15.75">
      <c r="C267" s="50"/>
      <c r="D267" s="1"/>
      <c r="E267" s="1"/>
      <c r="F267" s="1"/>
    </row>
    <row r="268" spans="3:6" ht="15.75">
      <c r="C268" s="50"/>
      <c r="D268" s="1"/>
      <c r="E268" s="1"/>
      <c r="F268" s="1"/>
    </row>
    <row r="269" spans="3:6" ht="15.75">
      <c r="C269" s="50"/>
      <c r="D269" s="1"/>
      <c r="E269" s="1"/>
      <c r="F269" s="1"/>
    </row>
    <row r="270" spans="3:6" ht="15.75">
      <c r="C270" s="50"/>
      <c r="D270" s="1"/>
      <c r="E270" s="1"/>
      <c r="F270" s="1"/>
    </row>
    <row r="271" spans="3:6" ht="15.75">
      <c r="C271" s="50"/>
      <c r="D271" s="1"/>
      <c r="E271" s="1"/>
      <c r="F271" s="1"/>
    </row>
    <row r="272" spans="3:6" ht="15.75">
      <c r="C272" s="50"/>
      <c r="D272" s="1"/>
      <c r="E272" s="1"/>
      <c r="F272" s="1"/>
    </row>
    <row r="273" spans="3:6" ht="15.75">
      <c r="C273" s="50"/>
      <c r="D273" s="1"/>
      <c r="E273" s="1"/>
      <c r="F273" s="1"/>
    </row>
    <row r="274" spans="3:6" ht="15.75">
      <c r="C274" s="50"/>
      <c r="D274" s="1"/>
      <c r="E274" s="1"/>
      <c r="F274" s="1"/>
    </row>
    <row r="275" spans="3:6" ht="15.75">
      <c r="C275" s="50"/>
      <c r="D275" s="1"/>
      <c r="E275" s="1"/>
      <c r="F275" s="1"/>
    </row>
    <row r="276" spans="3:6" ht="15.75">
      <c r="C276" s="50"/>
      <c r="D276" s="1"/>
      <c r="E276" s="1"/>
      <c r="F276" s="1"/>
    </row>
    <row r="277" spans="3:6" ht="15.75">
      <c r="C277" s="50"/>
      <c r="D277" s="1"/>
      <c r="E277" s="1"/>
      <c r="F277" s="1"/>
    </row>
    <row r="278" spans="3:6" ht="15.75">
      <c r="C278" s="50"/>
      <c r="D278" s="1"/>
      <c r="E278" s="1"/>
      <c r="F278" s="1"/>
    </row>
    <row r="279" spans="3:6" ht="15.75">
      <c r="C279" s="50"/>
      <c r="D279" s="1"/>
      <c r="E279" s="1"/>
      <c r="F279" s="1"/>
    </row>
    <row r="280" spans="3:6" ht="15.75">
      <c r="C280" s="50"/>
      <c r="D280" s="1"/>
      <c r="E280" s="1"/>
      <c r="F280" s="1"/>
    </row>
    <row r="281" spans="3:6" ht="15.75">
      <c r="C281" s="50"/>
      <c r="D281" s="1"/>
      <c r="E281" s="1"/>
      <c r="F281" s="1"/>
    </row>
    <row r="282" spans="3:6" ht="15.75">
      <c r="C282" s="50"/>
      <c r="D282" s="1"/>
      <c r="E282" s="1"/>
      <c r="F282" s="1"/>
    </row>
    <row r="283" spans="3:6" ht="15.75">
      <c r="C283" s="50"/>
      <c r="D283" s="1"/>
      <c r="E283" s="1"/>
      <c r="F283" s="1"/>
    </row>
    <row r="284" spans="3:6" ht="15.75">
      <c r="C284" s="50"/>
      <c r="D284" s="1"/>
      <c r="E284" s="1"/>
      <c r="F284" s="1"/>
    </row>
    <row r="285" spans="3:6" ht="15.75">
      <c r="C285" s="50"/>
      <c r="D285" s="1"/>
      <c r="E285" s="1"/>
      <c r="F285" s="1"/>
    </row>
    <row r="286" spans="3:6" ht="15.75">
      <c r="C286" s="50"/>
      <c r="D286" s="1"/>
      <c r="E286" s="1"/>
      <c r="F286" s="1"/>
    </row>
    <row r="287" spans="3:6" ht="15.75">
      <c r="C287" s="50"/>
      <c r="D287" s="1"/>
      <c r="E287" s="1"/>
      <c r="F287" s="1"/>
    </row>
    <row r="288" spans="3:6" ht="15.75">
      <c r="C288" s="50"/>
      <c r="D288" s="1"/>
      <c r="E288" s="1"/>
      <c r="F288" s="1"/>
    </row>
    <row r="289" spans="3:6" ht="15.75">
      <c r="C289" s="50"/>
      <c r="D289" s="1"/>
      <c r="E289" s="1"/>
      <c r="F289" s="1"/>
    </row>
    <row r="290" spans="3:6" ht="15.75">
      <c r="C290" s="50"/>
      <c r="D290" s="1"/>
      <c r="E290" s="1"/>
      <c r="F290" s="1"/>
    </row>
    <row r="291" spans="3:6" ht="15.75">
      <c r="C291" s="50"/>
      <c r="D291" s="1"/>
      <c r="E291" s="1"/>
      <c r="F291" s="1"/>
    </row>
    <row r="292" spans="3:6" ht="15.75">
      <c r="C292" s="50"/>
      <c r="D292" s="1"/>
      <c r="E292" s="1"/>
      <c r="F292" s="1"/>
    </row>
    <row r="293" spans="3:6" ht="15.75">
      <c r="C293" s="50"/>
      <c r="D293" s="1"/>
      <c r="E293" s="1"/>
      <c r="F293" s="1"/>
    </row>
    <row r="294" spans="3:6" ht="15.75">
      <c r="C294" s="50"/>
      <c r="D294" s="1"/>
      <c r="E294" s="1"/>
      <c r="F294" s="1"/>
    </row>
    <row r="295" spans="3:6" ht="15.75">
      <c r="C295" s="50"/>
      <c r="D295" s="1"/>
      <c r="E295" s="1"/>
      <c r="F295" s="1"/>
    </row>
    <row r="296" spans="3:6" ht="15.75">
      <c r="C296" s="50"/>
      <c r="D296" s="1"/>
      <c r="E296" s="1"/>
      <c r="F296" s="1"/>
    </row>
    <row r="297" spans="3:6" ht="15.75">
      <c r="C297" s="50"/>
      <c r="D297" s="1"/>
      <c r="E297" s="1"/>
      <c r="F297" s="1"/>
    </row>
    <row r="298" spans="3:6" ht="15.75">
      <c r="C298" s="50"/>
      <c r="D298" s="1"/>
      <c r="E298" s="1"/>
      <c r="F298" s="1"/>
    </row>
    <row r="299" spans="3:6" ht="15.75">
      <c r="C299" s="50"/>
      <c r="D299" s="1"/>
      <c r="E299" s="1"/>
      <c r="F299" s="1"/>
    </row>
    <row r="300" spans="3:6" ht="15.75">
      <c r="C300" s="50"/>
      <c r="D300" s="1"/>
      <c r="E300" s="1"/>
      <c r="F300" s="1"/>
    </row>
    <row r="301" spans="3:6" ht="15.75">
      <c r="C301" s="50"/>
      <c r="D301" s="1"/>
      <c r="E301" s="1"/>
      <c r="F301" s="1"/>
    </row>
    <row r="302" spans="3:6" ht="15.75">
      <c r="C302" s="50"/>
      <c r="D302" s="1"/>
      <c r="E302" s="1"/>
      <c r="F302" s="1"/>
    </row>
    <row r="303" spans="3:6" ht="15.75">
      <c r="C303" s="50"/>
      <c r="D303" s="1"/>
      <c r="E303" s="1"/>
      <c r="F303" s="1"/>
    </row>
    <row r="304" spans="3:6" ht="15.75">
      <c r="C304" s="50"/>
      <c r="D304" s="1"/>
      <c r="E304" s="1"/>
      <c r="F304" s="1"/>
    </row>
    <row r="305" spans="3:6" ht="15.75">
      <c r="C305" s="50"/>
      <c r="D305" s="1"/>
      <c r="E305" s="1"/>
      <c r="F305" s="1"/>
    </row>
    <row r="306" spans="3:6" ht="15.75">
      <c r="C306" s="50"/>
      <c r="D306" s="1"/>
      <c r="E306" s="1"/>
      <c r="F306" s="1"/>
    </row>
  </sheetData>
  <mergeCells count="23">
    <mergeCell ref="C14:C16"/>
    <mergeCell ref="E14:E16"/>
    <mergeCell ref="F14:F16"/>
    <mergeCell ref="C17:C18"/>
    <mergeCell ref="E17:E18"/>
    <mergeCell ref="F17:F18"/>
    <mergeCell ref="C1:F1"/>
    <mergeCell ref="A17:A18"/>
    <mergeCell ref="B17:B18"/>
    <mergeCell ref="A24:A25"/>
    <mergeCell ref="B24:B25"/>
    <mergeCell ref="A14:A16"/>
    <mergeCell ref="B14:B16"/>
    <mergeCell ref="C24:C25"/>
    <mergeCell ref="E24:E25"/>
    <mergeCell ref="F24:F25"/>
    <mergeCell ref="H24:H25"/>
    <mergeCell ref="J24:J25"/>
    <mergeCell ref="H1:J1"/>
    <mergeCell ref="H14:H16"/>
    <mergeCell ref="J14:J16"/>
    <mergeCell ref="H17:H18"/>
    <mergeCell ref="J17:J18"/>
  </mergeCells>
  <printOptions/>
  <pageMargins left="0.75" right="0.75" top="1" bottom="1" header="0" footer="0"/>
  <pageSetup horizontalDpi="600" verticalDpi="600" orientation="portrait" paperSize="9" scale="80" r:id="rId1"/>
  <headerFooter alignWithMargins="0">
    <oddHeader>&amp;L
&amp;"Arial CE,Krepko"&amp;14PREDLOG CEN - POGREBNE STORITVE&amp;RPRILOGA 1
</oddHeader>
    <oddFooter>&amp;C 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MVucinic</cp:lastModifiedBy>
  <cp:lastPrinted>2009-05-06T08:29:21Z</cp:lastPrinted>
  <dcterms:created xsi:type="dcterms:W3CDTF">2003-10-06T11:59:22Z</dcterms:created>
  <dcterms:modified xsi:type="dcterms:W3CDTF">2009-05-06T08:32:01Z</dcterms:modified>
  <cp:category/>
  <cp:version/>
  <cp:contentType/>
  <cp:contentStatus/>
</cp:coreProperties>
</file>