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'List1'!$B:$E</definedName>
  </definedNames>
  <calcPr fullCalcOnLoad="1"/>
</workbook>
</file>

<file path=xl/sharedStrings.xml><?xml version="1.0" encoding="utf-8"?>
<sst xmlns="http://schemas.openxmlformats.org/spreadsheetml/2006/main" count="162" uniqueCount="158">
  <si>
    <t>MESTNA OBČINA PTUJ</t>
  </si>
  <si>
    <t>I.</t>
  </si>
  <si>
    <t>II.</t>
  </si>
  <si>
    <t>1.</t>
  </si>
  <si>
    <t>714100N</t>
  </si>
  <si>
    <t>S k u p a j</t>
  </si>
  <si>
    <t>III.</t>
  </si>
  <si>
    <t>IV.</t>
  </si>
  <si>
    <t>Odškodnine za zmanjš.kakovosti bival.okolja - Gajke</t>
  </si>
  <si>
    <t>Odvoz odpadkov po pogodbi MOP - MČ Jezero</t>
  </si>
  <si>
    <t>Manipulativni stroški Čistega mesta d.o.o.</t>
  </si>
  <si>
    <t>Odškodnine za zmanjš.kakovosti bival.okolja-Brstje</t>
  </si>
  <si>
    <t>Odvoz odpadkov iz naselja Brstje</t>
  </si>
  <si>
    <t>V.</t>
  </si>
  <si>
    <t>Občinska uprava</t>
  </si>
  <si>
    <t>8</t>
  </si>
  <si>
    <t>9</t>
  </si>
  <si>
    <t>7</t>
  </si>
  <si>
    <t>10</t>
  </si>
  <si>
    <t>11</t>
  </si>
  <si>
    <t>12</t>
  </si>
  <si>
    <t>Stroški oglaševalskih storitev</t>
  </si>
  <si>
    <t>Drugi operativni odhodki</t>
  </si>
  <si>
    <t>REALIZACIJA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</si>
  <si>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</si>
  <si>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</si>
  <si>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</si>
  <si>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</si>
  <si>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</si>
  <si>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</si>
  <si>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</si>
  <si>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</si>
  <si>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</si>
  <si>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</si>
  <si>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</si>
  <si>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</si>
  <si>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13</t>
  </si>
  <si>
    <t>14</t>
  </si>
  <si>
    <t>15</t>
  </si>
  <si>
    <t>16</t>
  </si>
  <si>
    <t>17</t>
  </si>
  <si>
    <t xml:space="preserve"> ZAČETNO STANJE NAMENSKIH SREDSTEV </t>
  </si>
  <si>
    <t xml:space="preserve"> MESEČNI REZULTAT (II.-III.)</t>
  </si>
  <si>
    <t>B E S E D I L O</t>
  </si>
  <si>
    <t xml:space="preserve"> STANJE NAMENSKIH SREDSTEV (I.+II.-III.)</t>
  </si>
  <si>
    <t>Nadzor investicije in drugo</t>
  </si>
  <si>
    <t>Raziskave in projekt.dokum.za novo odlagališče</t>
  </si>
  <si>
    <t>Prenos iz l.2004 + prihodki 2005</t>
  </si>
  <si>
    <t>Stroški 2005</t>
  </si>
  <si>
    <t>Razlika (ostanek za prenos v l.2006)</t>
  </si>
  <si>
    <t xml:space="preserve"> P  R  E  J  E  M  K  I </t>
  </si>
  <si>
    <t xml:space="preserve"> I  Z  D  A  T  K  I</t>
  </si>
  <si>
    <t>Okolj.dajatev za onesnaž.okolja zaradi odlag.odpadkov - MO Ptuj</t>
  </si>
  <si>
    <t>Pokritje z likvidnostnim kreditom</t>
  </si>
  <si>
    <t>52111</t>
  </si>
  <si>
    <t>52112</t>
  </si>
  <si>
    <t>52121</t>
  </si>
  <si>
    <t>52123</t>
  </si>
  <si>
    <t>5213</t>
  </si>
  <si>
    <t>Odkup zemljišč za novo deponijo</t>
  </si>
  <si>
    <t>5214</t>
  </si>
  <si>
    <t>52153</t>
  </si>
  <si>
    <t>52154</t>
  </si>
  <si>
    <t>52155</t>
  </si>
  <si>
    <t>5225</t>
  </si>
  <si>
    <t>9057</t>
  </si>
  <si>
    <t>9058</t>
  </si>
  <si>
    <t>9059</t>
  </si>
  <si>
    <t>9054</t>
  </si>
  <si>
    <t>9060</t>
  </si>
  <si>
    <t>25.</t>
  </si>
  <si>
    <t>POKRITJE Z LIKVIDNOSTNIM KREDITOM</t>
  </si>
  <si>
    <t>740101B</t>
  </si>
  <si>
    <t>Okolj.dajatev zaradi odlag.odpadkov-druge občine</t>
  </si>
  <si>
    <t>521511</t>
  </si>
  <si>
    <t>521521</t>
  </si>
  <si>
    <t>521522</t>
  </si>
  <si>
    <t>ZAP.ŠT.</t>
  </si>
  <si>
    <t xml:space="preserve">KONTO, PP  </t>
  </si>
  <si>
    <t>Odplačila kreditov</t>
  </si>
  <si>
    <t>Poraba odškodnine PMČ Spuhlja - drugi operat.odhodki</t>
  </si>
  <si>
    <t>90631</t>
  </si>
  <si>
    <t>90871</t>
  </si>
  <si>
    <t>90641</t>
  </si>
  <si>
    <t>90601</t>
  </si>
  <si>
    <t>714199S</t>
  </si>
  <si>
    <t>Drugi prihodki PS deponija</t>
  </si>
  <si>
    <t>Oddelek za finance in analitiko</t>
  </si>
  <si>
    <t>521523</t>
  </si>
  <si>
    <t>521524</t>
  </si>
  <si>
    <t>740001CC</t>
  </si>
  <si>
    <t>Nep.spodb.-Sofinanc.izgrad.infrastr.ob deponiji</t>
  </si>
  <si>
    <t>Prihodki drugih občin</t>
  </si>
  <si>
    <t>740001C2</t>
  </si>
  <si>
    <t>Min.za okolje-nep.sredst.za kanalizacijo</t>
  </si>
  <si>
    <t>740101A</t>
  </si>
  <si>
    <t>Drugi prihodki od premoženja-stavb.pravica za dvor.Spuhlja</t>
  </si>
  <si>
    <t>710399S</t>
  </si>
  <si>
    <t>52151</t>
  </si>
  <si>
    <t>Novogradnja - investicija CERO Gajke</t>
  </si>
  <si>
    <t>521526</t>
  </si>
  <si>
    <t>Športno igrišče Spuhlja</t>
  </si>
  <si>
    <t>Odkup zemljišč in odškodnine-pog. MO Ptuj-MČ Jezero</t>
  </si>
  <si>
    <t>9052</t>
  </si>
  <si>
    <t>9053</t>
  </si>
  <si>
    <t>9042</t>
  </si>
  <si>
    <t>90501</t>
  </si>
  <si>
    <t>90611</t>
  </si>
  <si>
    <t>90614</t>
  </si>
  <si>
    <t>90613</t>
  </si>
  <si>
    <t xml:space="preserve">Poraba odškodnine Četrt Jezero - drugi operat.odh. </t>
  </si>
  <si>
    <t>Poraba odškodnine Četrt Jezero - invest.vzdrž.in izboljšave</t>
  </si>
  <si>
    <t>Poraba odškodnine Četrt Jezero - dom krajanov Budina-Brstje</t>
  </si>
  <si>
    <t>Poraba odškodnine Četrt Jezero - dom krajanov Tone Žnidarič</t>
  </si>
  <si>
    <t>Poraba odškodnine Četrt Jezero - materialni stroški</t>
  </si>
  <si>
    <t>Poraba odškodnine Četrt Jezero - prireditve v četrti</t>
  </si>
  <si>
    <t>Poraba odškodnine Četrt Jezero - Dedek Mraz</t>
  </si>
  <si>
    <t>Poraba odškodnine Četrt Jezero - prireditve za starejše krajane</t>
  </si>
  <si>
    <t>Poraba odškodnine Četrt Spuhlja - materialni stroški</t>
  </si>
  <si>
    <t>Poraba odškodnine Četrt Spuhlja - prireditve za starejše krajane</t>
  </si>
  <si>
    <t>Poraba odškodnine Četrt Spuhlja - prireditve v četrti</t>
  </si>
  <si>
    <t>Poraba odškodnine Četrt Spuhlja - investicijsko vzdrževanje in obnove</t>
  </si>
  <si>
    <t>Poraba odškodnine Četrt Spuhlja - nakup opreme</t>
  </si>
  <si>
    <t>Poraba odškodnine Četrt Spuhlja - tekoči transferi neprofit.org.in ustanovam</t>
  </si>
  <si>
    <t>521529</t>
  </si>
  <si>
    <t>Izgradnja kanalizacije Spuhlja - 4.etapa (pog.obv.iz l.2007)</t>
  </si>
  <si>
    <t>Rekonstruk.ceste Spuhlja-Zabovci s spremlj.infrastrukturo (pog.obv.iz l.2007)</t>
  </si>
  <si>
    <t>521527</t>
  </si>
  <si>
    <t>521528</t>
  </si>
  <si>
    <t>5228</t>
  </si>
  <si>
    <t>Odškodnina MČ Jezero skupaj (zap.št. 19 do 32)</t>
  </si>
  <si>
    <t>rebalans 2</t>
  </si>
  <si>
    <t>2008</t>
  </si>
  <si>
    <t>Rekonstruk.cest v predelu Koče-Spuhlja (pog.obv. Iz leta 2008)</t>
  </si>
  <si>
    <t>521525</t>
  </si>
  <si>
    <t>Športni park Budina</t>
  </si>
  <si>
    <t>Izgradnja infrastrukture ob deponiji in položitev zračnih vodov v zemljo</t>
  </si>
  <si>
    <t xml:space="preserve">Izgradnja pločnika Spuhlja </t>
  </si>
  <si>
    <t>521512</t>
  </si>
  <si>
    <t>Izgradnja fekalne kanalizacije - Štrk</t>
  </si>
  <si>
    <t>52156</t>
  </si>
  <si>
    <t>52157</t>
  </si>
  <si>
    <t>Rekonstrukcija cete Budina - Brstje</t>
  </si>
  <si>
    <t>52158</t>
  </si>
  <si>
    <t>Dokončanje odvodnih jarkov Spuhlja</t>
  </si>
  <si>
    <t>Izgradnja kompostarne  - anaerobna digestija</t>
  </si>
  <si>
    <t>521513</t>
  </si>
  <si>
    <t>Odplinjevanje odlagališča I. faze</t>
  </si>
  <si>
    <t>Rekonstrukcija cetse Ribiška pot</t>
  </si>
  <si>
    <t>Najemnina večnamenske dvorane v Spuhlji-pog.obv.</t>
  </si>
  <si>
    <t>PLAN 1010</t>
  </si>
  <si>
    <r>
      <t xml:space="preserve">PRORAČUNSKI SKLAD: </t>
    </r>
    <r>
      <rPr>
        <b/>
        <u val="single"/>
        <sz val="10"/>
        <rFont val="Arial CE"/>
        <family val="0"/>
      </rPr>
      <t>CERO GAJKE  -  LETO  2 0 1 0</t>
    </r>
  </si>
  <si>
    <t xml:space="preserve">                                                                                           </t>
  </si>
  <si>
    <t xml:space="preserve"> </t>
  </si>
  <si>
    <t>Izgradnja pločnika Spuhlja (do konca Spuhlje) STARO</t>
  </si>
  <si>
    <t>Odkup zemljišč in odškodnine-pog. MO Ptuj-MČ Jezero STARO</t>
  </si>
  <si>
    <t>Sredstva iz cene odvoza odpad.za novo dep. ("najemnina")</t>
  </si>
  <si>
    <t>SPREMEMBE 2010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</si>
</sst>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0.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11"/>
      <name val="Arial CE"/>
      <family val="0"/>
    </font>
    <font>
      <b/>
      <sz val="7"/>
      <name val="Arial CE"/>
      <family val="0"/>
    </font>
    <font>
      <b/>
      <u val="single"/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 indent="1"/>
    </xf>
    <xf numFmtId="17" fontId="0" fillId="0" borderId="0" xfId="0" applyNumberFormat="1" applyAlignment="1">
      <alignment horizontal="left" inden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4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9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 horizontal="left" indent="9"/>
    </xf>
    <xf numFmtId="49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4" fontId="6" fillId="0" borderId="8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9" fillId="0" borderId="9" xfId="0" applyFont="1" applyBorder="1" applyAlignment="1">
      <alignment/>
    </xf>
    <xf numFmtId="4" fontId="9" fillId="2" borderId="8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9" fontId="9" fillId="2" borderId="11" xfId="0" applyNumberFormat="1" applyFont="1" applyFill="1" applyBorder="1" applyAlignment="1">
      <alignment horizontal="left"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49" fontId="9" fillId="2" borderId="14" xfId="0" applyNumberFormat="1" applyFont="1" applyFill="1" applyBorder="1" applyAlignment="1">
      <alignment horizontal="left"/>
    </xf>
    <xf numFmtId="0" fontId="9" fillId="2" borderId="15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49" fontId="9" fillId="2" borderId="17" xfId="0" applyNumberFormat="1" applyFont="1" applyFill="1" applyBorder="1" applyAlignment="1">
      <alignment horizontal="left"/>
    </xf>
    <xf numFmtId="0" fontId="9" fillId="2" borderId="18" xfId="0" applyFont="1" applyFill="1" applyBorder="1" applyAlignment="1">
      <alignment/>
    </xf>
    <xf numFmtId="4" fontId="6" fillId="2" borderId="17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4" fontId="5" fillId="4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5" borderId="9" xfId="0" applyFont="1" applyFill="1" applyBorder="1" applyAlignment="1">
      <alignment/>
    </xf>
    <xf numFmtId="4" fontId="6" fillId="5" borderId="8" xfId="0" applyNumberFormat="1" applyFont="1" applyFill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4" fontId="6" fillId="0" borderId="8" xfId="0" applyNumberFormat="1" applyFont="1" applyFill="1" applyBorder="1" applyAlignment="1">
      <alignment/>
    </xf>
    <xf numFmtId="0" fontId="9" fillId="0" borderId="20" xfId="0" applyFont="1" applyBorder="1" applyAlignment="1">
      <alignment horizontal="center" wrapText="1"/>
    </xf>
    <xf numFmtId="4" fontId="9" fillId="2" borderId="8" xfId="0" applyNumberFormat="1" applyFont="1" applyFill="1" applyBorder="1" applyAlignment="1">
      <alignment/>
    </xf>
    <xf numFmtId="4" fontId="9" fillId="0" borderId="8" xfId="0" applyNumberFormat="1" applyFont="1" applyFill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2" fillId="2" borderId="8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12" fillId="0" borderId="8" xfId="0" applyNumberFormat="1" applyFont="1" applyFill="1" applyBorder="1" applyAlignment="1">
      <alignment horizontal="right"/>
    </xf>
    <xf numFmtId="4" fontId="9" fillId="2" borderId="17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11" fillId="0" borderId="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8" xfId="0" applyFont="1" applyBorder="1" applyAlignment="1">
      <alignment/>
    </xf>
    <xf numFmtId="4" fontId="13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9"/>
    </xf>
    <xf numFmtId="0" fontId="6" fillId="0" borderId="0" xfId="0" applyFont="1" applyAlignment="1">
      <alignment horizontal="left" indent="9"/>
    </xf>
    <xf numFmtId="4" fontId="6" fillId="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7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2" fontId="6" fillId="0" borderId="8" xfId="0" applyNumberFormat="1" applyFont="1" applyBorder="1" applyAlignment="1">
      <alignment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57150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5"/>
  <sheetViews>
    <sheetView tabSelected="1" workbookViewId="0" topLeftCell="B22">
      <selection activeCell="E85" sqref="E85"/>
    </sheetView>
  </sheetViews>
  <sheetFormatPr defaultColWidth="9.00390625" defaultRowHeight="12.75"/>
  <cols>
    <col min="1" max="1" width="1.00390625" style="0" customWidth="1"/>
    <col min="2" max="2" width="2.25390625" style="0" customWidth="1"/>
    <col min="3" max="3" width="2.375" style="0" customWidth="1"/>
    <col min="4" max="4" width="6.75390625" style="0" customWidth="1"/>
    <col min="5" max="5" width="39.00390625" style="0" customWidth="1"/>
    <col min="7" max="7" width="11.875" style="50" customWidth="1"/>
    <col min="8" max="8" width="9.375" style="0" hidden="1" customWidth="1"/>
    <col min="9" max="12" width="7.875" style="0" hidden="1" customWidth="1"/>
    <col min="13" max="13" width="9.875" style="0" hidden="1" customWidth="1"/>
    <col min="14" max="14" width="9.625" style="0" hidden="1" customWidth="1"/>
    <col min="15" max="15" width="10.875" style="0" hidden="1" customWidth="1"/>
    <col min="16" max="17" width="9.625" style="0" hidden="1" customWidth="1"/>
    <col min="18" max="18" width="9.125" style="0" hidden="1" customWidth="1"/>
    <col min="19" max="19" width="10.00390625" style="0" hidden="1" customWidth="1"/>
    <col min="20" max="20" width="8.375" style="0" hidden="1" customWidth="1"/>
    <col min="21" max="21" width="0" style="0" hidden="1" customWidth="1"/>
  </cols>
  <sheetData>
    <row r="1" ht="1.5" customHeight="1"/>
    <row r="2" spans="3:4" ht="12.75">
      <c r="C2" s="1"/>
      <c r="D2" s="22" t="s">
        <v>0</v>
      </c>
    </row>
    <row r="3" spans="3:7" ht="11.25" customHeight="1">
      <c r="C3" s="16"/>
      <c r="D3" s="23" t="s">
        <v>14</v>
      </c>
      <c r="E3" s="12"/>
      <c r="F3" s="12"/>
      <c r="G3" s="98"/>
    </row>
    <row r="4" spans="3:7" ht="12" customHeight="1">
      <c r="C4" s="16"/>
      <c r="D4" s="23" t="s">
        <v>87</v>
      </c>
      <c r="E4" s="12"/>
      <c r="F4" s="12"/>
      <c r="G4" s="98"/>
    </row>
    <row r="5" ht="12.75" customHeight="1"/>
    <row r="6" ht="0.75" customHeight="1" hidden="1"/>
    <row r="7" spans="2:19" s="34" customFormat="1" ht="17.25" customHeight="1">
      <c r="B7" s="71" t="s">
        <v>151</v>
      </c>
      <c r="C7" s="72"/>
      <c r="D7" s="72"/>
      <c r="E7" s="72"/>
      <c r="F7" s="72" t="s">
        <v>153</v>
      </c>
      <c r="G7" s="99"/>
      <c r="H7" s="72"/>
      <c r="I7" s="72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2:19" ht="12" customHeight="1" thickBot="1">
      <c r="B8" s="15"/>
      <c r="C8" s="11"/>
      <c r="D8" s="15"/>
      <c r="E8" s="11"/>
      <c r="F8" s="11"/>
      <c r="G8" s="10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7"/>
    </row>
    <row r="9" spans="1:20" s="20" customFormat="1" ht="10.5" customHeight="1">
      <c r="A9" s="21"/>
      <c r="B9" s="114" t="s">
        <v>77</v>
      </c>
      <c r="C9" s="115"/>
      <c r="D9" s="118" t="s">
        <v>78</v>
      </c>
      <c r="E9" s="120" t="s">
        <v>43</v>
      </c>
      <c r="F9" s="83"/>
      <c r="G9" s="112" t="s">
        <v>157</v>
      </c>
      <c r="H9" s="123" t="s">
        <v>23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2" t="s">
        <v>131</v>
      </c>
    </row>
    <row r="10" spans="1:24" s="20" customFormat="1" ht="13.5" customHeight="1" thickBot="1">
      <c r="A10" s="21"/>
      <c r="B10" s="116"/>
      <c r="C10" s="117"/>
      <c r="D10" s="119"/>
      <c r="E10" s="121"/>
      <c r="F10" s="88" t="s">
        <v>150</v>
      </c>
      <c r="G10" s="113"/>
      <c r="H10" s="89" t="s">
        <v>24</v>
      </c>
      <c r="I10" s="90" t="s">
        <v>25</v>
      </c>
      <c r="J10" s="90" t="s">
        <v>26</v>
      </c>
      <c r="K10" s="93" t="s">
        <v>27</v>
      </c>
      <c r="L10" s="93" t="s">
        <v>28</v>
      </c>
      <c r="M10" s="93" t="s">
        <v>29</v>
      </c>
      <c r="N10" s="93" t="s">
        <v>30</v>
      </c>
      <c r="O10" s="93" t="s">
        <v>31</v>
      </c>
      <c r="P10" s="93" t="s">
        <v>32</v>
      </c>
      <c r="Q10" s="93" t="s">
        <v>33</v>
      </c>
      <c r="R10" s="93" t="s">
        <v>34</v>
      </c>
      <c r="S10" s="94" t="s">
        <v>35</v>
      </c>
      <c r="T10" s="122"/>
      <c r="U10" s="28"/>
      <c r="V10" s="28"/>
      <c r="W10" s="28"/>
      <c r="X10" s="28"/>
    </row>
    <row r="11" spans="1:20" s="33" customFormat="1" ht="11.25" customHeight="1" thickBot="1">
      <c r="A11" s="32"/>
      <c r="B11" s="18">
        <v>1</v>
      </c>
      <c r="C11" s="19">
        <v>2</v>
      </c>
      <c r="D11" s="19">
        <v>3</v>
      </c>
      <c r="E11" s="19">
        <v>4</v>
      </c>
      <c r="F11" s="95"/>
      <c r="G11" s="95"/>
      <c r="H11" s="95" t="s">
        <v>17</v>
      </c>
      <c r="I11" s="95" t="s">
        <v>15</v>
      </c>
      <c r="J11" s="95" t="s">
        <v>16</v>
      </c>
      <c r="K11" s="95" t="s">
        <v>18</v>
      </c>
      <c r="L11" s="95" t="s">
        <v>19</v>
      </c>
      <c r="M11" s="95" t="s">
        <v>20</v>
      </c>
      <c r="N11" s="95" t="s">
        <v>36</v>
      </c>
      <c r="O11" s="95" t="s">
        <v>37</v>
      </c>
      <c r="P11" s="95" t="s">
        <v>38</v>
      </c>
      <c r="Q11" s="95" t="s">
        <v>39</v>
      </c>
      <c r="R11" s="95" t="s">
        <v>40</v>
      </c>
      <c r="S11" s="96">
        <v>18</v>
      </c>
      <c r="T11" s="95" t="s">
        <v>132</v>
      </c>
    </row>
    <row r="12" spans="2:20" s="20" customFormat="1" ht="11.25" customHeight="1" thickTop="1">
      <c r="B12" s="36" t="s">
        <v>1</v>
      </c>
      <c r="C12" s="37" t="s">
        <v>41</v>
      </c>
      <c r="D12" s="37"/>
      <c r="E12" s="38"/>
      <c r="F12" s="84">
        <v>0</v>
      </c>
      <c r="G12" s="87">
        <v>1223482.93</v>
      </c>
      <c r="H12" s="84">
        <v>310177.22</v>
      </c>
      <c r="I12" s="84">
        <f aca="true" t="shared" si="0" ref="I12:S12">H73</f>
        <v>303524.39999999997</v>
      </c>
      <c r="J12" s="84">
        <f t="shared" si="0"/>
        <v>324865.92</v>
      </c>
      <c r="K12" s="84">
        <f t="shared" si="0"/>
        <v>399993.13</v>
      </c>
      <c r="L12" s="84">
        <f t="shared" si="0"/>
        <v>665325.05</v>
      </c>
      <c r="M12" s="52">
        <f t="shared" si="0"/>
        <v>742977.1000000001</v>
      </c>
      <c r="N12" s="52">
        <f t="shared" si="0"/>
        <v>840312.05</v>
      </c>
      <c r="O12" s="52">
        <f t="shared" si="0"/>
        <v>922199.3600000001</v>
      </c>
      <c r="P12" s="52">
        <f t="shared" si="0"/>
        <v>910978.9200000002</v>
      </c>
      <c r="Q12" s="52">
        <f t="shared" si="0"/>
        <v>854568.1900000002</v>
      </c>
      <c r="R12" s="52">
        <f t="shared" si="0"/>
        <v>798157.4600000002</v>
      </c>
      <c r="S12" s="52">
        <f t="shared" si="0"/>
        <v>741746.7300000002</v>
      </c>
      <c r="T12" s="84">
        <v>310177.22</v>
      </c>
    </row>
    <row r="13" spans="2:20" s="20" customFormat="1" ht="9.75" customHeight="1">
      <c r="B13" s="39" t="s">
        <v>2</v>
      </c>
      <c r="C13" s="40" t="s">
        <v>50</v>
      </c>
      <c r="D13" s="40"/>
      <c r="E13" s="41"/>
      <c r="F13" s="85"/>
      <c r="G13" s="101"/>
      <c r="H13" s="85"/>
      <c r="I13" s="42"/>
      <c r="J13" s="42"/>
      <c r="K13" s="42"/>
      <c r="L13" s="43"/>
      <c r="M13" s="42"/>
      <c r="N13" s="42"/>
      <c r="O13" s="42"/>
      <c r="P13" s="42"/>
      <c r="Q13" s="42"/>
      <c r="R13" s="42"/>
      <c r="S13" s="42"/>
      <c r="T13" s="79"/>
    </row>
    <row r="14" spans="2:20" s="20" customFormat="1" ht="11.25">
      <c r="B14" s="45"/>
      <c r="C14" s="47">
        <v>1</v>
      </c>
      <c r="D14" s="47">
        <v>704719</v>
      </c>
      <c r="E14" s="48" t="s">
        <v>52</v>
      </c>
      <c r="F14" s="42">
        <v>115500</v>
      </c>
      <c r="G14" s="86">
        <v>115500</v>
      </c>
      <c r="H14" s="80">
        <v>1859.51</v>
      </c>
      <c r="I14" s="42">
        <v>10826.27</v>
      </c>
      <c r="J14" s="42">
        <v>9101.54</v>
      </c>
      <c r="K14" s="42">
        <v>10375.82</v>
      </c>
      <c r="L14" s="43">
        <v>10912.98</v>
      </c>
      <c r="M14" s="42">
        <v>10072.28</v>
      </c>
      <c r="N14" s="42">
        <v>10872.63</v>
      </c>
      <c r="O14" s="42">
        <v>9384.99</v>
      </c>
      <c r="P14" s="42"/>
      <c r="Q14" s="42"/>
      <c r="R14" s="42"/>
      <c r="S14" s="42"/>
      <c r="T14" s="42">
        <v>115500</v>
      </c>
    </row>
    <row r="15" spans="2:20" s="20" customFormat="1" ht="11.25">
      <c r="B15" s="44"/>
      <c r="C15" s="47">
        <v>2</v>
      </c>
      <c r="D15" s="47" t="s">
        <v>4</v>
      </c>
      <c r="E15" s="49" t="s">
        <v>156</v>
      </c>
      <c r="F15" s="42">
        <v>1900000</v>
      </c>
      <c r="G15" s="102">
        <v>1842960</v>
      </c>
      <c r="H15" s="80">
        <v>152113.85</v>
      </c>
      <c r="I15" s="42">
        <v>138472.01</v>
      </c>
      <c r="J15" s="42">
        <v>126784.89</v>
      </c>
      <c r="K15" s="42">
        <v>138675.3</v>
      </c>
      <c r="L15" s="43">
        <v>146963.51</v>
      </c>
      <c r="M15" s="42">
        <v>138396.11</v>
      </c>
      <c r="N15" s="42">
        <v>140691.84</v>
      </c>
      <c r="O15" s="42">
        <v>145571.04</v>
      </c>
      <c r="P15" s="42"/>
      <c r="Q15" s="42"/>
      <c r="R15" s="42"/>
      <c r="S15" s="42"/>
      <c r="T15" s="42">
        <v>1650000</v>
      </c>
    </row>
    <row r="16" spans="2:20" s="20" customFormat="1" ht="11.25">
      <c r="B16" s="44"/>
      <c r="C16" s="47">
        <v>3</v>
      </c>
      <c r="D16" s="47" t="s">
        <v>93</v>
      </c>
      <c r="E16" s="49" t="s">
        <v>94</v>
      </c>
      <c r="F16" s="42">
        <v>0</v>
      </c>
      <c r="G16" s="97">
        <v>0</v>
      </c>
      <c r="H16" s="80">
        <v>0</v>
      </c>
      <c r="I16" s="42">
        <v>0</v>
      </c>
      <c r="J16" s="42">
        <v>0</v>
      </c>
      <c r="K16" s="42">
        <v>0</v>
      </c>
      <c r="L16" s="43">
        <v>0</v>
      </c>
      <c r="M16" s="42">
        <v>0</v>
      </c>
      <c r="N16" s="42">
        <v>0</v>
      </c>
      <c r="O16" s="42">
        <v>0</v>
      </c>
      <c r="P16" s="42"/>
      <c r="Q16" s="42"/>
      <c r="R16" s="42"/>
      <c r="S16" s="42"/>
      <c r="T16" s="42">
        <v>0</v>
      </c>
    </row>
    <row r="17" spans="2:20" s="20" customFormat="1" ht="11.25" hidden="1">
      <c r="B17" s="44"/>
      <c r="C17" s="74">
        <v>4</v>
      </c>
      <c r="D17" s="47" t="s">
        <v>90</v>
      </c>
      <c r="E17" s="49" t="s">
        <v>91</v>
      </c>
      <c r="F17" s="42"/>
      <c r="G17" s="102" t="s">
        <v>152</v>
      </c>
      <c r="H17" s="80">
        <v>0</v>
      </c>
      <c r="I17" s="42">
        <v>0</v>
      </c>
      <c r="J17" s="42">
        <v>0</v>
      </c>
      <c r="K17" s="42">
        <v>98097.05</v>
      </c>
      <c r="L17" s="43">
        <v>0</v>
      </c>
      <c r="M17" s="42">
        <v>0</v>
      </c>
      <c r="N17" s="42">
        <v>0</v>
      </c>
      <c r="O17" s="42">
        <v>0</v>
      </c>
      <c r="P17" s="42"/>
      <c r="Q17" s="42"/>
      <c r="R17" s="42"/>
      <c r="S17" s="42"/>
      <c r="T17" s="42">
        <v>98097.05</v>
      </c>
    </row>
    <row r="18" spans="2:20" s="20" customFormat="1" ht="11.25" hidden="1">
      <c r="B18" s="44"/>
      <c r="C18" s="47">
        <v>5</v>
      </c>
      <c r="D18" s="47" t="s">
        <v>95</v>
      </c>
      <c r="E18" s="49" t="s">
        <v>92</v>
      </c>
      <c r="F18" s="42"/>
      <c r="G18" s="42"/>
      <c r="H18" s="80">
        <v>0</v>
      </c>
      <c r="I18" s="42">
        <v>0</v>
      </c>
      <c r="J18" s="42">
        <v>0</v>
      </c>
      <c r="K18" s="42">
        <v>0</v>
      </c>
      <c r="L18" s="43">
        <v>0</v>
      </c>
      <c r="M18" s="42">
        <v>0</v>
      </c>
      <c r="N18" s="42">
        <v>0</v>
      </c>
      <c r="O18" s="42">
        <v>0</v>
      </c>
      <c r="P18" s="42"/>
      <c r="Q18" s="42"/>
      <c r="R18" s="42"/>
      <c r="S18" s="42"/>
      <c r="T18" s="42">
        <v>0</v>
      </c>
    </row>
    <row r="19" spans="2:20" s="20" customFormat="1" ht="11.25">
      <c r="B19" s="44"/>
      <c r="C19" s="75">
        <v>6</v>
      </c>
      <c r="D19" s="47" t="s">
        <v>72</v>
      </c>
      <c r="E19" s="49" t="s">
        <v>73</v>
      </c>
      <c r="F19" s="42">
        <v>151215</v>
      </c>
      <c r="G19" s="42">
        <v>177815</v>
      </c>
      <c r="H19" s="80">
        <v>551.98</v>
      </c>
      <c r="I19" s="42">
        <v>12421.16</v>
      </c>
      <c r="J19" s="42">
        <v>6259.72</v>
      </c>
      <c r="K19" s="42">
        <v>13219.14</v>
      </c>
      <c r="L19" s="43">
        <v>14642.4</v>
      </c>
      <c r="M19" s="42">
        <v>14797.9</v>
      </c>
      <c r="N19" s="42">
        <v>9900.96</v>
      </c>
      <c r="O19" s="42">
        <v>7770.17</v>
      </c>
      <c r="P19" s="42"/>
      <c r="Q19" s="42"/>
      <c r="R19" s="42"/>
      <c r="S19" s="42"/>
      <c r="T19" s="42">
        <v>151215</v>
      </c>
    </row>
    <row r="20" spans="2:20" s="20" customFormat="1" ht="11.25" hidden="1">
      <c r="B20" s="44"/>
      <c r="C20" s="75">
        <v>7</v>
      </c>
      <c r="D20" s="47" t="s">
        <v>97</v>
      </c>
      <c r="E20" s="49" t="s">
        <v>96</v>
      </c>
      <c r="F20" s="42"/>
      <c r="G20" s="42"/>
      <c r="H20" s="80">
        <v>51860</v>
      </c>
      <c r="I20" s="42">
        <v>0</v>
      </c>
      <c r="J20" s="42">
        <v>0</v>
      </c>
      <c r="K20" s="42">
        <v>0</v>
      </c>
      <c r="L20" s="43">
        <v>0</v>
      </c>
      <c r="M20" s="42">
        <v>0</v>
      </c>
      <c r="N20" s="42">
        <v>0</v>
      </c>
      <c r="O20" s="42">
        <v>0</v>
      </c>
      <c r="P20" s="42"/>
      <c r="Q20" s="42"/>
      <c r="R20" s="42"/>
      <c r="S20" s="42"/>
      <c r="T20" s="80">
        <v>51860</v>
      </c>
    </row>
    <row r="21" spans="2:20" s="20" customFormat="1" ht="11.25">
      <c r="B21" s="44"/>
      <c r="C21" s="47">
        <v>8</v>
      </c>
      <c r="D21" s="47" t="s">
        <v>85</v>
      </c>
      <c r="E21" s="49" t="s">
        <v>86</v>
      </c>
      <c r="F21" s="42">
        <v>100000</v>
      </c>
      <c r="G21" s="42">
        <v>220000</v>
      </c>
      <c r="H21" s="80">
        <v>37526.92</v>
      </c>
      <c r="I21" s="42">
        <v>3042.42</v>
      </c>
      <c r="J21" s="42">
        <v>80774.57</v>
      </c>
      <c r="K21" s="42">
        <v>70917.96</v>
      </c>
      <c r="L21" s="43">
        <v>39880.11</v>
      </c>
      <c r="M21" s="42">
        <v>4913.08</v>
      </c>
      <c r="N21" s="42">
        <v>13651.61</v>
      </c>
      <c r="O21" s="42">
        <v>1160.39</v>
      </c>
      <c r="P21" s="42"/>
      <c r="Q21" s="42"/>
      <c r="R21" s="42"/>
      <c r="S21" s="42"/>
      <c r="T21" s="42">
        <v>251867.08</v>
      </c>
    </row>
    <row r="22" spans="2:20" s="20" customFormat="1" ht="11.25">
      <c r="B22" s="44"/>
      <c r="C22" s="47"/>
      <c r="D22" s="47"/>
      <c r="E22" s="51" t="s">
        <v>5</v>
      </c>
      <c r="F22" s="52">
        <f>SUM(F14:F21)</f>
        <v>2266715</v>
      </c>
      <c r="G22" s="52">
        <f>SUM(G14:G21)</f>
        <v>2356275</v>
      </c>
      <c r="H22" s="52">
        <f aca="true" t="shared" si="1" ref="H22:S22">SUM(H14:H21)</f>
        <v>243912.26</v>
      </c>
      <c r="I22" s="52">
        <f t="shared" si="1"/>
        <v>164761.86000000002</v>
      </c>
      <c r="J22" s="52">
        <f t="shared" si="1"/>
        <v>222920.72</v>
      </c>
      <c r="K22" s="52">
        <f t="shared" si="1"/>
        <v>331285.27</v>
      </c>
      <c r="L22" s="52">
        <f t="shared" si="1"/>
        <v>212399</v>
      </c>
      <c r="M22" s="52">
        <f t="shared" si="1"/>
        <v>168179.36999999997</v>
      </c>
      <c r="N22" s="52">
        <f t="shared" si="1"/>
        <v>175117.03999999998</v>
      </c>
      <c r="O22" s="52">
        <f t="shared" si="1"/>
        <v>163886.59000000003</v>
      </c>
      <c r="P22" s="52">
        <f t="shared" si="1"/>
        <v>0</v>
      </c>
      <c r="Q22" s="52">
        <f t="shared" si="1"/>
        <v>0</v>
      </c>
      <c r="R22" s="52">
        <f t="shared" si="1"/>
        <v>0</v>
      </c>
      <c r="S22" s="52">
        <f t="shared" si="1"/>
        <v>0</v>
      </c>
      <c r="T22" s="52">
        <f>SUM(T14:T21)</f>
        <v>2318539.13</v>
      </c>
    </row>
    <row r="23" spans="2:20" s="20" customFormat="1" ht="9.75" customHeight="1">
      <c r="B23" s="39" t="s">
        <v>6</v>
      </c>
      <c r="C23" s="40" t="s">
        <v>51</v>
      </c>
      <c r="D23" s="53"/>
      <c r="E23" s="41"/>
      <c r="F23" s="85"/>
      <c r="G23" s="85"/>
      <c r="H23" s="85"/>
      <c r="I23" s="42"/>
      <c r="J23" s="42"/>
      <c r="K23" s="42"/>
      <c r="L23" s="43"/>
      <c r="M23" s="42"/>
      <c r="N23" s="42"/>
      <c r="O23" s="42"/>
      <c r="P23" s="42"/>
      <c r="Q23" s="42"/>
      <c r="R23" s="42"/>
      <c r="S23" s="42"/>
      <c r="T23" s="79"/>
    </row>
    <row r="24" spans="2:20" s="20" customFormat="1" ht="11.25" customHeight="1" hidden="1">
      <c r="B24" s="44"/>
      <c r="C24" s="46" t="s">
        <v>3</v>
      </c>
      <c r="D24" s="54" t="s">
        <v>54</v>
      </c>
      <c r="E24" s="49" t="s">
        <v>11</v>
      </c>
      <c r="F24" s="42"/>
      <c r="G24" s="42"/>
      <c r="H24" s="80"/>
      <c r="I24" s="42"/>
      <c r="J24" s="42"/>
      <c r="K24" s="42"/>
      <c r="L24" s="43"/>
      <c r="M24" s="42"/>
      <c r="N24" s="42"/>
      <c r="O24" s="42"/>
      <c r="P24" s="42"/>
      <c r="Q24" s="42"/>
      <c r="R24" s="42"/>
      <c r="S24" s="42"/>
      <c r="T24" s="42"/>
    </row>
    <row r="25" spans="2:20" s="20" customFormat="1" ht="12" customHeight="1">
      <c r="B25" s="44"/>
      <c r="C25" s="47">
        <v>1</v>
      </c>
      <c r="D25" s="54" t="s">
        <v>55</v>
      </c>
      <c r="E25" s="49" t="s">
        <v>12</v>
      </c>
      <c r="F25" s="80">
        <v>13560</v>
      </c>
      <c r="G25" s="80">
        <v>12000</v>
      </c>
      <c r="H25" s="80">
        <v>1519.46</v>
      </c>
      <c r="I25" s="42">
        <v>0</v>
      </c>
      <c r="J25" s="42">
        <v>759.73</v>
      </c>
      <c r="K25" s="42">
        <v>759.72</v>
      </c>
      <c r="L25" s="43">
        <v>759.72</v>
      </c>
      <c r="M25" s="42">
        <v>759.72</v>
      </c>
      <c r="N25" s="42">
        <v>1519.44</v>
      </c>
      <c r="O25" s="42">
        <v>0</v>
      </c>
      <c r="P25" s="42"/>
      <c r="Q25" s="42"/>
      <c r="R25" s="42"/>
      <c r="S25" s="42"/>
      <c r="T25" s="42">
        <v>10600</v>
      </c>
    </row>
    <row r="26" spans="2:20" s="20" customFormat="1" ht="11.25">
      <c r="B26" s="44"/>
      <c r="C26" s="75">
        <v>2</v>
      </c>
      <c r="D26" s="55" t="s">
        <v>56</v>
      </c>
      <c r="E26" s="49" t="s">
        <v>8</v>
      </c>
      <c r="F26" s="80">
        <v>34000</v>
      </c>
      <c r="G26" s="80">
        <v>35000</v>
      </c>
      <c r="H26" s="80">
        <v>2720</v>
      </c>
      <c r="I26" s="42">
        <v>2720</v>
      </c>
      <c r="J26" s="42">
        <v>2680</v>
      </c>
      <c r="K26" s="42">
        <v>2640</v>
      </c>
      <c r="L26" s="43">
        <v>2640</v>
      </c>
      <c r="M26" s="42">
        <v>2690.1</v>
      </c>
      <c r="N26" s="42">
        <v>2620</v>
      </c>
      <c r="O26" s="42">
        <v>2620</v>
      </c>
      <c r="P26" s="42"/>
      <c r="Q26" s="42"/>
      <c r="R26" s="42"/>
      <c r="S26" s="42"/>
      <c r="T26" s="42">
        <v>33000</v>
      </c>
    </row>
    <row r="27" spans="2:20" s="20" customFormat="1" ht="11.25" customHeight="1" hidden="1">
      <c r="B27" s="44"/>
      <c r="C27" s="47"/>
      <c r="D27" s="54"/>
      <c r="E27" s="49"/>
      <c r="F27" s="80"/>
      <c r="G27" s="80"/>
      <c r="H27" s="80"/>
      <c r="I27" s="42"/>
      <c r="J27" s="42"/>
      <c r="K27" s="42"/>
      <c r="L27" s="43"/>
      <c r="M27" s="42"/>
      <c r="N27" s="42"/>
      <c r="O27" s="42"/>
      <c r="P27" s="42"/>
      <c r="Q27" s="42"/>
      <c r="R27" s="42"/>
      <c r="S27" s="42"/>
      <c r="T27" s="42"/>
    </row>
    <row r="28" spans="2:20" s="20" customFormat="1" ht="11.25">
      <c r="B28" s="44"/>
      <c r="C28" s="76">
        <v>3</v>
      </c>
      <c r="D28" s="54" t="s">
        <v>57</v>
      </c>
      <c r="E28" s="49" t="s">
        <v>9</v>
      </c>
      <c r="F28" s="80">
        <v>63845</v>
      </c>
      <c r="G28" s="80">
        <v>58000</v>
      </c>
      <c r="H28" s="80">
        <v>7550.54</v>
      </c>
      <c r="I28" s="42">
        <v>0</v>
      </c>
      <c r="J28" s="42">
        <v>3775.27</v>
      </c>
      <c r="K28" s="42">
        <v>3775.3</v>
      </c>
      <c r="L28" s="43">
        <v>3775.3</v>
      </c>
      <c r="M28" s="42">
        <v>3775.3</v>
      </c>
      <c r="N28" s="42">
        <v>7599.57</v>
      </c>
      <c r="O28" s="42">
        <v>0</v>
      </c>
      <c r="P28" s="42"/>
      <c r="Q28" s="42"/>
      <c r="R28" s="42"/>
      <c r="S28" s="42"/>
      <c r="T28" s="42">
        <v>50000</v>
      </c>
    </row>
    <row r="29" spans="2:20" s="20" customFormat="1" ht="11.25">
      <c r="B29" s="44"/>
      <c r="C29" s="47">
        <v>4</v>
      </c>
      <c r="D29" s="54" t="s">
        <v>58</v>
      </c>
      <c r="E29" s="49" t="s">
        <v>59</v>
      </c>
      <c r="F29" s="80">
        <v>100000</v>
      </c>
      <c r="G29" s="86">
        <v>350000</v>
      </c>
      <c r="H29" s="80">
        <v>0</v>
      </c>
      <c r="I29" s="42">
        <v>0</v>
      </c>
      <c r="J29" s="42">
        <v>0</v>
      </c>
      <c r="K29" s="42">
        <v>0</v>
      </c>
      <c r="L29" s="43">
        <v>0</v>
      </c>
      <c r="M29" s="42">
        <v>0</v>
      </c>
      <c r="N29" s="42">
        <v>4271.8</v>
      </c>
      <c r="O29" s="42">
        <v>99297.17</v>
      </c>
      <c r="P29" s="42"/>
      <c r="Q29" s="42"/>
      <c r="R29" s="42"/>
      <c r="S29" s="42"/>
      <c r="T29" s="42">
        <v>340000</v>
      </c>
    </row>
    <row r="30" spans="2:20" s="20" customFormat="1" ht="11.25">
      <c r="B30" s="44"/>
      <c r="C30" s="47">
        <v>5</v>
      </c>
      <c r="D30" s="54" t="s">
        <v>60</v>
      </c>
      <c r="E30" s="49" t="s">
        <v>46</v>
      </c>
      <c r="F30" s="80">
        <v>124144.73</v>
      </c>
      <c r="G30" s="86">
        <v>551600</v>
      </c>
      <c r="H30" s="80">
        <v>0</v>
      </c>
      <c r="I30" s="42">
        <v>0</v>
      </c>
      <c r="J30" s="42">
        <v>0</v>
      </c>
      <c r="K30" s="42">
        <v>0</v>
      </c>
      <c r="L30" s="43">
        <v>1728</v>
      </c>
      <c r="M30" s="42">
        <v>4500</v>
      </c>
      <c r="N30" s="42">
        <v>0</v>
      </c>
      <c r="O30" s="42">
        <v>1260</v>
      </c>
      <c r="P30" s="42"/>
      <c r="Q30" s="42"/>
      <c r="R30" s="42"/>
      <c r="S30" s="42"/>
      <c r="T30" s="42">
        <v>95000</v>
      </c>
    </row>
    <row r="31" spans="2:20" s="20" customFormat="1" ht="11.25">
      <c r="B31" s="44"/>
      <c r="C31" s="47">
        <v>6</v>
      </c>
      <c r="D31" s="54" t="s">
        <v>98</v>
      </c>
      <c r="E31" s="49" t="s">
        <v>99</v>
      </c>
      <c r="F31" s="80">
        <v>300000</v>
      </c>
      <c r="G31" s="86">
        <v>96147.2</v>
      </c>
      <c r="H31" s="80">
        <v>0</v>
      </c>
      <c r="I31" s="42">
        <v>0</v>
      </c>
      <c r="J31" s="42">
        <v>0</v>
      </c>
      <c r="K31" s="42">
        <v>0</v>
      </c>
      <c r="L31" s="43">
        <v>0</v>
      </c>
      <c r="M31" s="42">
        <v>0</v>
      </c>
      <c r="N31" s="42">
        <v>0</v>
      </c>
      <c r="O31" s="42">
        <v>0</v>
      </c>
      <c r="P31" s="42"/>
      <c r="Q31" s="42"/>
      <c r="R31" s="42"/>
      <c r="S31" s="42"/>
      <c r="T31" s="80">
        <v>564494.2</v>
      </c>
    </row>
    <row r="32" spans="2:22" s="20" customFormat="1" ht="11.25" hidden="1">
      <c r="B32" s="44"/>
      <c r="C32" s="47">
        <v>7</v>
      </c>
      <c r="D32" s="54" t="s">
        <v>74</v>
      </c>
      <c r="E32" s="49" t="s">
        <v>125</v>
      </c>
      <c r="F32" s="80">
        <v>0</v>
      </c>
      <c r="G32" s="46"/>
      <c r="H32" s="80">
        <v>0</v>
      </c>
      <c r="I32" s="42">
        <v>83677.32</v>
      </c>
      <c r="J32" s="42">
        <v>82639.84</v>
      </c>
      <c r="K32" s="42">
        <v>0</v>
      </c>
      <c r="L32" s="43">
        <v>0</v>
      </c>
      <c r="M32" s="42">
        <v>0</v>
      </c>
      <c r="N32" s="42">
        <v>0</v>
      </c>
      <c r="O32" s="42">
        <v>0</v>
      </c>
      <c r="P32" s="42"/>
      <c r="Q32" s="42"/>
      <c r="R32" s="42"/>
      <c r="S32" s="42"/>
      <c r="T32" s="42">
        <v>166317.16</v>
      </c>
      <c r="V32" s="24">
        <f>F34-963588.74</f>
        <v>-677177.48</v>
      </c>
    </row>
    <row r="33" spans="2:20" s="20" customFormat="1" ht="11.25" customHeight="1" hidden="1">
      <c r="B33" s="44"/>
      <c r="C33" s="47">
        <v>8</v>
      </c>
      <c r="D33" s="54" t="s">
        <v>75</v>
      </c>
      <c r="E33" s="49" t="s">
        <v>154</v>
      </c>
      <c r="F33" s="80"/>
      <c r="G33" s="46"/>
      <c r="H33" s="80">
        <v>0</v>
      </c>
      <c r="I33" s="42">
        <v>0</v>
      </c>
      <c r="J33" s="42">
        <v>0</v>
      </c>
      <c r="K33" s="42"/>
      <c r="L33" s="43"/>
      <c r="M33" s="42"/>
      <c r="N33" s="42"/>
      <c r="O33" s="42"/>
      <c r="P33" s="42"/>
      <c r="Q33" s="42"/>
      <c r="R33" s="42"/>
      <c r="S33" s="42"/>
      <c r="T33" s="42"/>
    </row>
    <row r="34" spans="2:20" s="20" customFormat="1" ht="11.25">
      <c r="B34" s="44"/>
      <c r="C34" s="81"/>
      <c r="D34" s="54" t="s">
        <v>138</v>
      </c>
      <c r="E34" s="50" t="s">
        <v>145</v>
      </c>
      <c r="F34" s="82">
        <v>286411.26</v>
      </c>
      <c r="G34" s="111">
        <v>0</v>
      </c>
      <c r="H34" s="80"/>
      <c r="I34" s="42"/>
      <c r="J34" s="42"/>
      <c r="K34" s="42"/>
      <c r="L34" s="43"/>
      <c r="M34" s="42"/>
      <c r="N34" s="42"/>
      <c r="O34" s="42"/>
      <c r="P34" s="42"/>
      <c r="Q34" s="42"/>
      <c r="R34" s="42"/>
      <c r="S34" s="42"/>
      <c r="T34" s="42"/>
    </row>
    <row r="35" spans="2:20" s="20" customFormat="1" ht="11.25">
      <c r="B35" s="44"/>
      <c r="C35" s="81"/>
      <c r="D35" s="54" t="s">
        <v>146</v>
      </c>
      <c r="E35" s="49" t="s">
        <v>147</v>
      </c>
      <c r="F35" s="82">
        <v>0</v>
      </c>
      <c r="G35" s="43">
        <v>723600</v>
      </c>
      <c r="H35" s="80"/>
      <c r="I35" s="42"/>
      <c r="J35" s="42"/>
      <c r="K35" s="42"/>
      <c r="L35" s="43"/>
      <c r="M35" s="42"/>
      <c r="N35" s="42"/>
      <c r="O35" s="42"/>
      <c r="P35" s="42"/>
      <c r="Q35" s="42"/>
      <c r="R35" s="42"/>
      <c r="S35" s="42"/>
      <c r="T35" s="42"/>
    </row>
    <row r="36" spans="2:20" s="20" customFormat="1" ht="11.25">
      <c r="B36" s="44"/>
      <c r="C36" s="74">
        <v>8</v>
      </c>
      <c r="D36" s="54" t="s">
        <v>76</v>
      </c>
      <c r="E36" s="49" t="s">
        <v>136</v>
      </c>
      <c r="F36" s="80">
        <v>81000</v>
      </c>
      <c r="G36" s="43">
        <v>81000</v>
      </c>
      <c r="H36" s="80">
        <v>0</v>
      </c>
      <c r="I36" s="42">
        <v>0</v>
      </c>
      <c r="J36" s="42">
        <v>60.59</v>
      </c>
      <c r="K36" s="42">
        <v>0</v>
      </c>
      <c r="L36" s="43">
        <v>0</v>
      </c>
      <c r="M36" s="42">
        <v>0</v>
      </c>
      <c r="N36" s="42">
        <v>0</v>
      </c>
      <c r="O36" s="42">
        <v>0</v>
      </c>
      <c r="P36" s="42"/>
      <c r="Q36" s="42"/>
      <c r="R36" s="42"/>
      <c r="S36" s="42"/>
      <c r="T36" s="42">
        <v>8500</v>
      </c>
    </row>
    <row r="37" spans="2:20" s="20" customFormat="1" ht="11.25" hidden="1">
      <c r="B37" s="44"/>
      <c r="C37" s="47">
        <v>9</v>
      </c>
      <c r="D37" s="54" t="s">
        <v>88</v>
      </c>
      <c r="E37" s="49" t="s">
        <v>126</v>
      </c>
      <c r="F37" s="80">
        <v>0</v>
      </c>
      <c r="G37" s="46"/>
      <c r="H37" s="80">
        <v>173754.32</v>
      </c>
      <c r="I37" s="42">
        <v>0</v>
      </c>
      <c r="J37" s="42">
        <v>0</v>
      </c>
      <c r="K37" s="42">
        <v>0</v>
      </c>
      <c r="L37" s="43">
        <v>0</v>
      </c>
      <c r="M37" s="42">
        <v>0</v>
      </c>
      <c r="N37" s="42">
        <v>0</v>
      </c>
      <c r="O37" s="42">
        <v>0</v>
      </c>
      <c r="P37" s="42"/>
      <c r="Q37" s="42"/>
      <c r="R37" s="42"/>
      <c r="S37" s="42"/>
      <c r="T37" s="42">
        <v>173754.32</v>
      </c>
    </row>
    <row r="38" spans="2:20" s="20" customFormat="1" ht="11.25">
      <c r="B38" s="44"/>
      <c r="C38" s="47">
        <v>10</v>
      </c>
      <c r="D38" s="54" t="s">
        <v>89</v>
      </c>
      <c r="E38" s="49" t="s">
        <v>102</v>
      </c>
      <c r="F38" s="80">
        <v>40000</v>
      </c>
      <c r="G38" s="43">
        <v>40000</v>
      </c>
      <c r="H38" s="80">
        <v>0</v>
      </c>
      <c r="I38" s="42">
        <v>0</v>
      </c>
      <c r="J38" s="42">
        <v>0</v>
      </c>
      <c r="K38" s="42">
        <v>1661.6</v>
      </c>
      <c r="L38" s="43">
        <v>0</v>
      </c>
      <c r="M38" s="42">
        <v>1660.48</v>
      </c>
      <c r="N38" s="42">
        <v>689</v>
      </c>
      <c r="O38" s="42">
        <v>0</v>
      </c>
      <c r="P38" s="42"/>
      <c r="Q38" s="42"/>
      <c r="R38" s="42"/>
      <c r="S38" s="42"/>
      <c r="T38" s="42">
        <v>40000</v>
      </c>
    </row>
    <row r="39" spans="2:22" s="20" customFormat="1" ht="11.25">
      <c r="B39" s="44"/>
      <c r="C39" s="47"/>
      <c r="D39" s="54" t="s">
        <v>134</v>
      </c>
      <c r="E39" s="49" t="s">
        <v>135</v>
      </c>
      <c r="F39" s="80">
        <v>222000</v>
      </c>
      <c r="G39" s="82">
        <v>250000</v>
      </c>
      <c r="H39" s="80"/>
      <c r="I39" s="42"/>
      <c r="J39" s="42"/>
      <c r="K39" s="42"/>
      <c r="L39" s="43"/>
      <c r="M39" s="42"/>
      <c r="N39" s="42"/>
      <c r="O39" s="42"/>
      <c r="P39" s="42"/>
      <c r="Q39" s="42"/>
      <c r="R39" s="42"/>
      <c r="S39" s="42"/>
      <c r="T39" s="42"/>
      <c r="V39" s="24"/>
    </row>
    <row r="40" spans="2:20" s="20" customFormat="1" ht="11.25">
      <c r="B40" s="44"/>
      <c r="C40" s="47"/>
      <c r="D40" s="54" t="s">
        <v>100</v>
      </c>
      <c r="E40" s="49" t="s">
        <v>148</v>
      </c>
      <c r="F40" s="80">
        <v>467906</v>
      </c>
      <c r="G40" s="43">
        <v>630000</v>
      </c>
      <c r="H40" s="80"/>
      <c r="I40" s="42"/>
      <c r="J40" s="42"/>
      <c r="K40" s="42"/>
      <c r="L40" s="43"/>
      <c r="M40" s="42"/>
      <c r="N40" s="42"/>
      <c r="O40" s="42"/>
      <c r="P40" s="42"/>
      <c r="Q40" s="42"/>
      <c r="R40" s="42"/>
      <c r="S40" s="42"/>
      <c r="T40" s="42"/>
    </row>
    <row r="41" spans="2:20" s="20" customFormat="1" ht="11.25">
      <c r="B41" s="44"/>
      <c r="C41" s="47">
        <v>11</v>
      </c>
      <c r="D41" s="54" t="s">
        <v>127</v>
      </c>
      <c r="E41" s="49" t="s">
        <v>137</v>
      </c>
      <c r="F41" s="80">
        <v>50000</v>
      </c>
      <c r="G41" s="43">
        <v>50000</v>
      </c>
      <c r="H41" s="80">
        <v>0</v>
      </c>
      <c r="I41" s="42">
        <v>0</v>
      </c>
      <c r="J41" s="42">
        <v>0</v>
      </c>
      <c r="K41" s="42">
        <v>0</v>
      </c>
      <c r="L41" s="43">
        <v>0</v>
      </c>
      <c r="M41" s="42">
        <v>0</v>
      </c>
      <c r="N41" s="42">
        <v>0</v>
      </c>
      <c r="O41" s="42">
        <v>0</v>
      </c>
      <c r="P41" s="42"/>
      <c r="Q41" s="42"/>
      <c r="R41" s="42"/>
      <c r="S41" s="42"/>
      <c r="T41" s="42">
        <v>47000</v>
      </c>
    </row>
    <row r="42" spans="2:20" s="20" customFormat="1" ht="11.25">
      <c r="B42" s="44"/>
      <c r="C42" s="47">
        <v>12</v>
      </c>
      <c r="D42" s="54" t="s">
        <v>128</v>
      </c>
      <c r="E42" s="49" t="s">
        <v>133</v>
      </c>
      <c r="F42" s="80">
        <v>0</v>
      </c>
      <c r="G42" s="111">
        <v>0</v>
      </c>
      <c r="H42" s="80">
        <v>0</v>
      </c>
      <c r="I42" s="42">
        <v>0</v>
      </c>
      <c r="J42" s="42">
        <v>0</v>
      </c>
      <c r="K42" s="42">
        <v>0</v>
      </c>
      <c r="L42" s="43">
        <v>6328.06</v>
      </c>
      <c r="M42" s="42">
        <v>300</v>
      </c>
      <c r="N42" s="42">
        <v>17446.62</v>
      </c>
      <c r="O42" s="42">
        <v>15147.83</v>
      </c>
      <c r="P42" s="42"/>
      <c r="Q42" s="42"/>
      <c r="R42" s="42"/>
      <c r="S42" s="42"/>
      <c r="T42" s="80">
        <v>840845.92</v>
      </c>
    </row>
    <row r="43" spans="2:20" s="20" customFormat="1" ht="11.25">
      <c r="B43" s="44"/>
      <c r="C43" s="74">
        <v>13</v>
      </c>
      <c r="D43" s="54" t="s">
        <v>124</v>
      </c>
      <c r="E43" s="49" t="s">
        <v>101</v>
      </c>
      <c r="F43" s="80">
        <v>50000</v>
      </c>
      <c r="G43" s="43">
        <v>240000</v>
      </c>
      <c r="H43" s="80">
        <v>0</v>
      </c>
      <c r="I43" s="42">
        <v>0</v>
      </c>
      <c r="J43" s="42">
        <v>460.8</v>
      </c>
      <c r="K43" s="42">
        <v>0</v>
      </c>
      <c r="L43" s="43">
        <v>0</v>
      </c>
      <c r="M43" s="42">
        <v>0</v>
      </c>
      <c r="N43" s="42">
        <v>0</v>
      </c>
      <c r="O43" s="42">
        <v>0</v>
      </c>
      <c r="P43" s="42"/>
      <c r="Q43" s="42"/>
      <c r="R43" s="42"/>
      <c r="S43" s="42"/>
      <c r="T43" s="42">
        <v>460.8</v>
      </c>
    </row>
    <row r="44" spans="2:20" s="20" customFormat="1" ht="11.25" customHeight="1" hidden="1">
      <c r="B44" s="44"/>
      <c r="C44" s="47">
        <v>13</v>
      </c>
      <c r="D44" s="54" t="s">
        <v>100</v>
      </c>
      <c r="E44" s="49" t="s">
        <v>155</v>
      </c>
      <c r="F44" s="80"/>
      <c r="G44" s="46"/>
      <c r="H44" s="80">
        <v>0</v>
      </c>
      <c r="I44" s="42">
        <v>0</v>
      </c>
      <c r="J44" s="42"/>
      <c r="K44" s="42"/>
      <c r="L44" s="43"/>
      <c r="M44" s="42"/>
      <c r="N44" s="42"/>
      <c r="O44" s="42"/>
      <c r="P44" s="42"/>
      <c r="Q44" s="42"/>
      <c r="R44" s="42"/>
      <c r="S44" s="42"/>
      <c r="T44" s="42"/>
    </row>
    <row r="45" spans="2:20" s="20" customFormat="1" ht="11.25">
      <c r="B45" s="44"/>
      <c r="C45" s="47">
        <v>14</v>
      </c>
      <c r="D45" s="54" t="s">
        <v>61</v>
      </c>
      <c r="E45" s="49" t="s">
        <v>45</v>
      </c>
      <c r="F45" s="80">
        <v>10000</v>
      </c>
      <c r="G45" s="43">
        <v>10000</v>
      </c>
      <c r="H45" s="80">
        <v>5784.9</v>
      </c>
      <c r="I45" s="42">
        <v>0</v>
      </c>
      <c r="J45" s="42">
        <v>600.9</v>
      </c>
      <c r="K45" s="42">
        <v>0</v>
      </c>
      <c r="L45" s="43">
        <v>600.9</v>
      </c>
      <c r="M45" s="42">
        <v>0</v>
      </c>
      <c r="N45" s="42">
        <v>2503.75</v>
      </c>
      <c r="O45" s="42">
        <v>0</v>
      </c>
      <c r="P45" s="42"/>
      <c r="Q45" s="42"/>
      <c r="R45" s="42"/>
      <c r="S45" s="42"/>
      <c r="T45" s="42">
        <v>9490.45</v>
      </c>
    </row>
    <row r="46" spans="2:20" s="20" customFormat="1" ht="11.25">
      <c r="B46" s="44"/>
      <c r="C46" s="47">
        <v>15</v>
      </c>
      <c r="D46" s="54" t="s">
        <v>62</v>
      </c>
      <c r="E46" s="49" t="s">
        <v>21</v>
      </c>
      <c r="F46" s="80">
        <v>2000</v>
      </c>
      <c r="G46" s="43">
        <v>2000</v>
      </c>
      <c r="H46" s="80">
        <v>0</v>
      </c>
      <c r="I46" s="42">
        <v>0</v>
      </c>
      <c r="J46" s="42">
        <v>0</v>
      </c>
      <c r="K46" s="42">
        <v>0</v>
      </c>
      <c r="L46" s="43">
        <v>0</v>
      </c>
      <c r="M46" s="42">
        <v>0</v>
      </c>
      <c r="N46" s="42">
        <v>0</v>
      </c>
      <c r="O46" s="42">
        <v>0</v>
      </c>
      <c r="P46" s="42"/>
      <c r="Q46" s="42"/>
      <c r="R46" s="42"/>
      <c r="S46" s="42"/>
      <c r="T46" s="42">
        <v>0</v>
      </c>
    </row>
    <row r="47" spans="2:20" s="20" customFormat="1" ht="11.25">
      <c r="B47" s="44"/>
      <c r="C47" s="76">
        <v>16</v>
      </c>
      <c r="D47" s="54" t="s">
        <v>63</v>
      </c>
      <c r="E47" s="49" t="s">
        <v>22</v>
      </c>
      <c r="F47" s="80">
        <v>2000</v>
      </c>
      <c r="G47" s="43">
        <v>2000</v>
      </c>
      <c r="H47" s="80">
        <v>0</v>
      </c>
      <c r="I47" s="42">
        <v>0</v>
      </c>
      <c r="J47" s="42">
        <v>0</v>
      </c>
      <c r="K47" s="42">
        <v>0</v>
      </c>
      <c r="L47" s="43">
        <v>0</v>
      </c>
      <c r="M47" s="42">
        <v>0</v>
      </c>
      <c r="N47" s="42">
        <v>0</v>
      </c>
      <c r="O47" s="42">
        <v>0</v>
      </c>
      <c r="P47" s="42"/>
      <c r="Q47" s="42"/>
      <c r="R47" s="42"/>
      <c r="S47" s="42"/>
      <c r="T47" s="42">
        <v>0</v>
      </c>
    </row>
    <row r="48" spans="2:20" s="20" customFormat="1" ht="11.25">
      <c r="B48" s="44"/>
      <c r="C48" s="76"/>
      <c r="D48" s="54" t="s">
        <v>140</v>
      </c>
      <c r="E48" s="49" t="s">
        <v>139</v>
      </c>
      <c r="F48" s="80">
        <v>20000</v>
      </c>
      <c r="G48" s="111">
        <v>0</v>
      </c>
      <c r="H48" s="80"/>
      <c r="I48" s="42"/>
      <c r="J48" s="42"/>
      <c r="K48" s="42"/>
      <c r="L48" s="43"/>
      <c r="M48" s="42"/>
      <c r="N48" s="42"/>
      <c r="O48" s="42"/>
      <c r="P48" s="42"/>
      <c r="Q48" s="42"/>
      <c r="R48" s="42"/>
      <c r="S48" s="42"/>
      <c r="T48" s="42"/>
    </row>
    <row r="49" spans="2:20" s="20" customFormat="1" ht="11.25">
      <c r="B49" s="44"/>
      <c r="C49" s="76"/>
      <c r="D49" s="54" t="s">
        <v>141</v>
      </c>
      <c r="E49" s="49" t="s">
        <v>142</v>
      </c>
      <c r="F49" s="80">
        <v>10000</v>
      </c>
      <c r="G49" s="43">
        <v>12000</v>
      </c>
      <c r="H49" s="80"/>
      <c r="I49" s="42"/>
      <c r="J49" s="42"/>
      <c r="K49" s="42"/>
      <c r="L49" s="43"/>
      <c r="M49" s="42"/>
      <c r="N49" s="42"/>
      <c r="O49" s="42"/>
      <c r="P49" s="42"/>
      <c r="Q49" s="42"/>
      <c r="R49" s="42"/>
      <c r="S49" s="42"/>
      <c r="T49" s="42"/>
    </row>
    <row r="50" spans="2:20" s="20" customFormat="1" ht="11.25">
      <c r="B50" s="44"/>
      <c r="C50" s="76"/>
      <c r="D50" s="54" t="s">
        <v>143</v>
      </c>
      <c r="E50" s="49" t="s">
        <v>144</v>
      </c>
      <c r="F50" s="80">
        <v>10000</v>
      </c>
      <c r="G50" s="82">
        <v>0</v>
      </c>
      <c r="H50" s="80"/>
      <c r="I50" s="42"/>
      <c r="J50" s="42"/>
      <c r="K50" s="42"/>
      <c r="L50" s="43"/>
      <c r="M50" s="42"/>
      <c r="N50" s="42"/>
      <c r="O50" s="42"/>
      <c r="P50" s="42"/>
      <c r="Q50" s="42"/>
      <c r="R50" s="42"/>
      <c r="S50" s="42"/>
      <c r="T50" s="42"/>
    </row>
    <row r="51" spans="2:20" s="20" customFormat="1" ht="11.25">
      <c r="B51" s="44"/>
      <c r="C51" s="47">
        <v>17</v>
      </c>
      <c r="D51" s="54" t="s">
        <v>64</v>
      </c>
      <c r="E51" s="49" t="s">
        <v>10</v>
      </c>
      <c r="F51" s="80">
        <v>61882.57</v>
      </c>
      <c r="G51" s="86">
        <v>56410.73</v>
      </c>
      <c r="H51" s="86">
        <v>56410.73</v>
      </c>
      <c r="I51" s="86">
        <v>56410.73</v>
      </c>
      <c r="J51" s="86">
        <v>56410.73</v>
      </c>
      <c r="K51" s="86">
        <v>56410.73</v>
      </c>
      <c r="L51" s="86">
        <v>56410.73</v>
      </c>
      <c r="M51" s="86">
        <v>56410.73</v>
      </c>
      <c r="N51" s="86">
        <v>56410.73</v>
      </c>
      <c r="O51" s="86">
        <v>56410.73</v>
      </c>
      <c r="P51" s="86">
        <v>56410.73</v>
      </c>
      <c r="Q51" s="86">
        <v>56410.73</v>
      </c>
      <c r="R51" s="86">
        <v>56410.73</v>
      </c>
      <c r="S51" s="86">
        <v>56410.73</v>
      </c>
      <c r="T51" s="86">
        <v>56410.73</v>
      </c>
    </row>
    <row r="52" spans="2:20" s="20" customFormat="1" ht="11.25">
      <c r="B52" s="44"/>
      <c r="C52" s="47">
        <v>18</v>
      </c>
      <c r="D52" s="54" t="s">
        <v>129</v>
      </c>
      <c r="E52" s="49" t="s">
        <v>149</v>
      </c>
      <c r="F52" s="80">
        <v>284365.44</v>
      </c>
      <c r="G52" s="91">
        <v>288000</v>
      </c>
      <c r="H52" s="80">
        <v>0</v>
      </c>
      <c r="I52" s="42">
        <v>0</v>
      </c>
      <c r="J52" s="42">
        <v>0</v>
      </c>
      <c r="K52" s="42">
        <v>0</v>
      </c>
      <c r="L52" s="43">
        <v>62232</v>
      </c>
      <c r="M52" s="42">
        <v>0</v>
      </c>
      <c r="N52" s="42">
        <v>0</v>
      </c>
      <c r="O52" s="42">
        <v>0</v>
      </c>
      <c r="P52" s="42"/>
      <c r="Q52" s="42"/>
      <c r="R52" s="42"/>
      <c r="S52" s="42"/>
      <c r="T52" s="42">
        <v>133332</v>
      </c>
    </row>
    <row r="53" spans="2:20" s="20" customFormat="1" ht="11.25">
      <c r="B53" s="44"/>
      <c r="C53" s="47"/>
      <c r="D53" s="54"/>
      <c r="E53" s="77" t="s">
        <v>130</v>
      </c>
      <c r="F53" s="78">
        <v>33600</v>
      </c>
      <c r="G53" s="78">
        <v>92000</v>
      </c>
      <c r="H53" s="78">
        <f aca="true" t="shared" si="2" ref="H53:S53">SUM(H54:H69)</f>
        <v>2825.13</v>
      </c>
      <c r="I53" s="78">
        <f t="shared" si="2"/>
        <v>612.29</v>
      </c>
      <c r="J53" s="78">
        <f t="shared" si="2"/>
        <v>405.65</v>
      </c>
      <c r="K53" s="78">
        <f t="shared" si="2"/>
        <v>706</v>
      </c>
      <c r="L53" s="78">
        <f t="shared" si="2"/>
        <v>272.24</v>
      </c>
      <c r="M53" s="78">
        <f t="shared" si="2"/>
        <v>748.09</v>
      </c>
      <c r="N53" s="78">
        <f t="shared" si="2"/>
        <v>168.82</v>
      </c>
      <c r="O53" s="78">
        <f t="shared" si="2"/>
        <v>371.3</v>
      </c>
      <c r="P53" s="78">
        <f t="shared" si="2"/>
        <v>0</v>
      </c>
      <c r="Q53" s="78">
        <f t="shared" si="2"/>
        <v>0</v>
      </c>
      <c r="R53" s="78">
        <f t="shared" si="2"/>
        <v>0</v>
      </c>
      <c r="S53" s="78">
        <f t="shared" si="2"/>
        <v>0</v>
      </c>
      <c r="T53" s="78">
        <v>66000</v>
      </c>
    </row>
    <row r="54" spans="2:20" s="20" customFormat="1" ht="11.25" customHeight="1" hidden="1">
      <c r="B54" s="44"/>
      <c r="C54" s="47">
        <v>19</v>
      </c>
      <c r="D54" s="54" t="s">
        <v>65</v>
      </c>
      <c r="E54" s="49" t="s">
        <v>110</v>
      </c>
      <c r="F54" s="42"/>
      <c r="G54" s="42"/>
      <c r="H54" s="80">
        <v>0</v>
      </c>
      <c r="I54" s="42">
        <v>0</v>
      </c>
      <c r="J54" s="42">
        <v>0</v>
      </c>
      <c r="K54" s="42">
        <v>0</v>
      </c>
      <c r="L54" s="43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/>
    </row>
    <row r="55" spans="2:20" s="20" customFormat="1" ht="11.25">
      <c r="B55" s="44"/>
      <c r="C55" s="74">
        <v>19</v>
      </c>
      <c r="D55" s="54" t="s">
        <v>66</v>
      </c>
      <c r="E55" s="49" t="s">
        <v>111</v>
      </c>
      <c r="F55" s="42"/>
      <c r="G55" s="42"/>
      <c r="H55" s="80">
        <v>0</v>
      </c>
      <c r="I55" s="42">
        <v>0</v>
      </c>
      <c r="J55" s="42">
        <v>0</v>
      </c>
      <c r="K55" s="42">
        <v>0</v>
      </c>
      <c r="L55" s="43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/>
    </row>
    <row r="56" spans="2:20" s="20" customFormat="1" ht="11.25">
      <c r="B56" s="44"/>
      <c r="C56" s="47">
        <v>20</v>
      </c>
      <c r="D56" s="54" t="s">
        <v>103</v>
      </c>
      <c r="E56" s="49" t="s">
        <v>112</v>
      </c>
      <c r="F56" s="42"/>
      <c r="G56" s="42"/>
      <c r="H56" s="80">
        <v>0</v>
      </c>
      <c r="I56" s="42">
        <v>400</v>
      </c>
      <c r="J56" s="42">
        <v>0</v>
      </c>
      <c r="K56" s="42">
        <v>600</v>
      </c>
      <c r="L56" s="43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/>
    </row>
    <row r="57" spans="2:20" s="20" customFormat="1" ht="11.25">
      <c r="B57" s="44"/>
      <c r="C57" s="47">
        <v>21</v>
      </c>
      <c r="D57" s="54" t="s">
        <v>104</v>
      </c>
      <c r="E57" s="49" t="s">
        <v>113</v>
      </c>
      <c r="F57" s="42"/>
      <c r="G57" s="42"/>
      <c r="H57" s="80">
        <v>0</v>
      </c>
      <c r="I57" s="42">
        <v>0</v>
      </c>
      <c r="J57" s="42">
        <v>0</v>
      </c>
      <c r="K57" s="42">
        <v>0</v>
      </c>
      <c r="L57" s="43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/>
    </row>
    <row r="58" spans="2:20" s="20" customFormat="1" ht="11.25">
      <c r="B58" s="44"/>
      <c r="C58" s="47">
        <v>22</v>
      </c>
      <c r="D58" s="54" t="s">
        <v>105</v>
      </c>
      <c r="E58" s="49" t="s">
        <v>114</v>
      </c>
      <c r="F58" s="42"/>
      <c r="G58" s="42"/>
      <c r="H58" s="80">
        <v>0</v>
      </c>
      <c r="I58" s="42">
        <v>80.53</v>
      </c>
      <c r="J58" s="42">
        <v>0</v>
      </c>
      <c r="K58" s="42">
        <v>0</v>
      </c>
      <c r="L58" s="43">
        <v>72.24</v>
      </c>
      <c r="M58" s="42">
        <v>86.4</v>
      </c>
      <c r="N58" s="42">
        <v>168.82</v>
      </c>
      <c r="O58" s="42">
        <v>175.06</v>
      </c>
      <c r="P58" s="42">
        <v>0</v>
      </c>
      <c r="Q58" s="42">
        <v>0</v>
      </c>
      <c r="R58" s="42">
        <v>0</v>
      </c>
      <c r="S58" s="42">
        <v>0</v>
      </c>
      <c r="T58" s="42"/>
    </row>
    <row r="59" spans="2:20" s="20" customFormat="1" ht="11.25">
      <c r="B59" s="44"/>
      <c r="C59" s="47">
        <v>23</v>
      </c>
      <c r="D59" s="54" t="s">
        <v>106</v>
      </c>
      <c r="E59" s="49" t="s">
        <v>115</v>
      </c>
      <c r="F59" s="42"/>
      <c r="G59" s="42"/>
      <c r="H59" s="80">
        <v>0</v>
      </c>
      <c r="I59" s="42">
        <v>0</v>
      </c>
      <c r="J59" s="42">
        <v>0</v>
      </c>
      <c r="K59" s="42">
        <v>106</v>
      </c>
      <c r="L59" s="43">
        <v>200</v>
      </c>
      <c r="M59" s="42">
        <v>661.69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/>
    </row>
    <row r="60" spans="2:20" s="20" customFormat="1" ht="11.25">
      <c r="B60" s="44"/>
      <c r="C60" s="47">
        <v>24</v>
      </c>
      <c r="D60" s="54" t="s">
        <v>67</v>
      </c>
      <c r="E60" s="49" t="s">
        <v>116</v>
      </c>
      <c r="F60" s="42"/>
      <c r="G60" s="42"/>
      <c r="H60" s="80">
        <v>0</v>
      </c>
      <c r="I60" s="42">
        <v>131.76</v>
      </c>
      <c r="J60" s="42">
        <v>0</v>
      </c>
      <c r="K60" s="42">
        <v>0</v>
      </c>
      <c r="L60" s="43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/>
    </row>
    <row r="61" spans="2:20" s="20" customFormat="1" ht="11.25">
      <c r="B61" s="44"/>
      <c r="C61" s="47">
        <v>25</v>
      </c>
      <c r="D61" s="54" t="s">
        <v>68</v>
      </c>
      <c r="E61" s="49" t="s">
        <v>117</v>
      </c>
      <c r="F61" s="42"/>
      <c r="G61" s="42"/>
      <c r="H61" s="80">
        <v>1247.96</v>
      </c>
      <c r="I61" s="42">
        <v>0</v>
      </c>
      <c r="J61" s="42">
        <v>0</v>
      </c>
      <c r="K61" s="42">
        <v>0</v>
      </c>
      <c r="L61" s="43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/>
    </row>
    <row r="62" spans="2:20" s="20" customFormat="1" ht="11.25">
      <c r="B62" s="44"/>
      <c r="C62" s="47">
        <v>26</v>
      </c>
      <c r="D62" s="54" t="s">
        <v>107</v>
      </c>
      <c r="E62" s="49" t="s">
        <v>118</v>
      </c>
      <c r="F62" s="42"/>
      <c r="G62" s="42"/>
      <c r="H62" s="80">
        <v>0</v>
      </c>
      <c r="I62" s="42">
        <v>0</v>
      </c>
      <c r="J62" s="42">
        <v>0</v>
      </c>
      <c r="K62" s="42">
        <v>0</v>
      </c>
      <c r="L62" s="43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/>
    </row>
    <row r="63" spans="2:20" s="20" customFormat="1" ht="11.25">
      <c r="B63" s="44"/>
      <c r="C63" s="47">
        <v>27</v>
      </c>
      <c r="D63" s="54" t="s">
        <v>84</v>
      </c>
      <c r="E63" s="49" t="s">
        <v>119</v>
      </c>
      <c r="F63" s="42"/>
      <c r="G63" s="42"/>
      <c r="H63" s="80">
        <v>1577.17</v>
      </c>
      <c r="I63" s="42">
        <v>0</v>
      </c>
      <c r="J63" s="42">
        <v>285.65</v>
      </c>
      <c r="K63" s="42">
        <v>0</v>
      </c>
      <c r="L63" s="43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/>
    </row>
    <row r="64" spans="2:20" s="20" customFormat="1" ht="11.25">
      <c r="B64" s="44"/>
      <c r="C64" s="47">
        <v>28</v>
      </c>
      <c r="D64" s="54" t="s">
        <v>108</v>
      </c>
      <c r="E64" s="49" t="s">
        <v>120</v>
      </c>
      <c r="F64" s="42"/>
      <c r="G64" s="42"/>
      <c r="H64" s="80">
        <v>0</v>
      </c>
      <c r="I64" s="42">
        <v>0</v>
      </c>
      <c r="J64" s="42">
        <v>120</v>
      </c>
      <c r="K64" s="42">
        <v>0</v>
      </c>
      <c r="L64" s="43">
        <v>0</v>
      </c>
      <c r="M64" s="42">
        <v>0</v>
      </c>
      <c r="N64" s="42">
        <v>0</v>
      </c>
      <c r="O64" s="42">
        <v>196.24</v>
      </c>
      <c r="P64" s="42">
        <v>0</v>
      </c>
      <c r="Q64" s="42">
        <v>0</v>
      </c>
      <c r="R64" s="42">
        <v>0</v>
      </c>
      <c r="S64" s="42">
        <v>0</v>
      </c>
      <c r="T64" s="42"/>
    </row>
    <row r="65" spans="2:20" s="20" customFormat="1" ht="11.25">
      <c r="B65" s="44"/>
      <c r="C65" s="47">
        <v>29</v>
      </c>
      <c r="D65" s="54" t="s">
        <v>81</v>
      </c>
      <c r="E65" s="49" t="s">
        <v>121</v>
      </c>
      <c r="F65" s="42"/>
      <c r="G65" s="42"/>
      <c r="H65" s="80">
        <v>0</v>
      </c>
      <c r="I65" s="42">
        <v>0</v>
      </c>
      <c r="J65" s="42">
        <v>0</v>
      </c>
      <c r="K65" s="42">
        <v>0</v>
      </c>
      <c r="L65" s="43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/>
    </row>
    <row r="66" spans="2:20" s="20" customFormat="1" ht="11.25">
      <c r="B66" s="44"/>
      <c r="C66" s="47">
        <v>30</v>
      </c>
      <c r="D66" s="54" t="s">
        <v>109</v>
      </c>
      <c r="E66" s="49" t="s">
        <v>122</v>
      </c>
      <c r="F66" s="42"/>
      <c r="G66" s="42"/>
      <c r="H66" s="80">
        <v>0</v>
      </c>
      <c r="I66" s="42">
        <v>0</v>
      </c>
      <c r="J66" s="42">
        <v>0</v>
      </c>
      <c r="K66" s="42">
        <v>0</v>
      </c>
      <c r="L66" s="43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/>
    </row>
    <row r="67" spans="2:20" s="20" customFormat="1" ht="11.25">
      <c r="B67" s="44"/>
      <c r="C67" s="47">
        <v>31</v>
      </c>
      <c r="D67" s="54" t="s">
        <v>82</v>
      </c>
      <c r="E67" s="49" t="s">
        <v>123</v>
      </c>
      <c r="F67" s="42"/>
      <c r="G67" s="42"/>
      <c r="H67" s="80">
        <v>0</v>
      </c>
      <c r="I67" s="42">
        <v>0</v>
      </c>
      <c r="J67" s="42">
        <v>0</v>
      </c>
      <c r="K67" s="42">
        <v>0</v>
      </c>
      <c r="L67" s="43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/>
    </row>
    <row r="68" spans="2:20" s="20" customFormat="1" ht="10.5" customHeight="1">
      <c r="B68" s="44"/>
      <c r="C68" s="47">
        <v>32</v>
      </c>
      <c r="D68" s="54" t="s">
        <v>83</v>
      </c>
      <c r="E68" s="49" t="s">
        <v>119</v>
      </c>
      <c r="F68" s="42"/>
      <c r="G68" s="42"/>
      <c r="H68" s="80">
        <v>0</v>
      </c>
      <c r="I68" s="42">
        <v>0</v>
      </c>
      <c r="J68" s="42">
        <v>0</v>
      </c>
      <c r="K68" s="42">
        <v>0</v>
      </c>
      <c r="L68" s="43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/>
    </row>
    <row r="69" spans="2:20" s="20" customFormat="1" ht="11.25" customHeight="1" hidden="1">
      <c r="B69" s="44"/>
      <c r="C69" s="47" t="s">
        <v>70</v>
      </c>
      <c r="D69" s="54" t="s">
        <v>69</v>
      </c>
      <c r="E69" s="49" t="s">
        <v>80</v>
      </c>
      <c r="F69" s="42"/>
      <c r="G69" s="42"/>
      <c r="H69" s="80">
        <v>0</v>
      </c>
      <c r="I69" s="42">
        <v>0</v>
      </c>
      <c r="J69" s="42">
        <v>0</v>
      </c>
      <c r="K69" s="42"/>
      <c r="L69" s="43"/>
      <c r="M69" s="42"/>
      <c r="N69" s="42"/>
      <c r="O69" s="42"/>
      <c r="P69" s="42"/>
      <c r="Q69" s="42"/>
      <c r="R69" s="42"/>
      <c r="S69" s="42"/>
      <c r="T69" s="42"/>
    </row>
    <row r="70" spans="2:20" s="20" customFormat="1" ht="11.25" customHeight="1" hidden="1">
      <c r="B70" s="44"/>
      <c r="C70" s="47" t="s">
        <v>70</v>
      </c>
      <c r="D70" s="54"/>
      <c r="E70" s="49" t="s">
        <v>79</v>
      </c>
      <c r="F70" s="42"/>
      <c r="G70" s="42"/>
      <c r="H70" s="80">
        <v>0</v>
      </c>
      <c r="I70" s="42">
        <v>0</v>
      </c>
      <c r="J70" s="42">
        <v>0</v>
      </c>
      <c r="K70" s="42"/>
      <c r="L70" s="43"/>
      <c r="M70" s="42"/>
      <c r="N70" s="42"/>
      <c r="O70" s="42"/>
      <c r="P70" s="42"/>
      <c r="Q70" s="42">
        <v>0</v>
      </c>
      <c r="R70" s="42"/>
      <c r="S70" s="42"/>
      <c r="T70" s="42"/>
    </row>
    <row r="71" spans="2:20" s="20" customFormat="1" ht="10.5" customHeight="1">
      <c r="B71" s="44"/>
      <c r="C71" s="47"/>
      <c r="D71" s="54"/>
      <c r="E71" s="51" t="s">
        <v>5</v>
      </c>
      <c r="F71" s="52">
        <f aca="true" t="shared" si="3" ref="F71:S71">SUM(F24:F53)+F70</f>
        <v>2266715</v>
      </c>
      <c r="G71" s="52">
        <f t="shared" si="3"/>
        <v>3579757.93</v>
      </c>
      <c r="H71" s="52">
        <f t="shared" si="3"/>
        <v>250565.08000000002</v>
      </c>
      <c r="I71" s="52">
        <f t="shared" si="3"/>
        <v>143420.34000000003</v>
      </c>
      <c r="J71" s="52">
        <f t="shared" si="3"/>
        <v>147793.50999999998</v>
      </c>
      <c r="K71" s="52">
        <f t="shared" si="3"/>
        <v>65953.35</v>
      </c>
      <c r="L71" s="52">
        <f t="shared" si="3"/>
        <v>134746.95</v>
      </c>
      <c r="M71" s="52">
        <f t="shared" si="3"/>
        <v>70844.42</v>
      </c>
      <c r="N71" s="52">
        <f t="shared" si="3"/>
        <v>93229.73000000001</v>
      </c>
      <c r="O71" s="52">
        <f t="shared" si="3"/>
        <v>175107.03</v>
      </c>
      <c r="P71" s="52">
        <f t="shared" si="3"/>
        <v>56410.73</v>
      </c>
      <c r="Q71" s="52">
        <f t="shared" si="3"/>
        <v>56410.73</v>
      </c>
      <c r="R71" s="52">
        <f t="shared" si="3"/>
        <v>56410.73</v>
      </c>
      <c r="S71" s="52">
        <f t="shared" si="3"/>
        <v>56410.73</v>
      </c>
      <c r="T71" s="52">
        <f>SUM(T25:T70)</f>
        <v>2635205.58</v>
      </c>
    </row>
    <row r="72" spans="2:20" s="20" customFormat="1" ht="11.25" customHeight="1" hidden="1">
      <c r="B72" s="56"/>
      <c r="C72" s="57"/>
      <c r="D72" s="58" t="s">
        <v>53</v>
      </c>
      <c r="E72" s="59"/>
      <c r="F72" s="52"/>
      <c r="G72" s="52"/>
      <c r="H72" s="52">
        <v>0</v>
      </c>
      <c r="I72" s="52"/>
      <c r="J72" s="52"/>
      <c r="K72" s="52"/>
      <c r="L72" s="84"/>
      <c r="M72" s="84"/>
      <c r="N72" s="84"/>
      <c r="O72" s="84"/>
      <c r="P72" s="84"/>
      <c r="Q72" s="84"/>
      <c r="R72" s="84"/>
      <c r="S72" s="84"/>
      <c r="T72" s="84"/>
    </row>
    <row r="73" spans="2:20" s="20" customFormat="1" ht="11.25" customHeight="1" thickBot="1">
      <c r="B73" s="60" t="s">
        <v>7</v>
      </c>
      <c r="C73" s="61" t="s">
        <v>44</v>
      </c>
      <c r="D73" s="62"/>
      <c r="E73" s="63"/>
      <c r="F73" s="52">
        <f>F12+F22-F71</f>
        <v>0</v>
      </c>
      <c r="G73" s="52">
        <f>G12+G22-G71</f>
        <v>0</v>
      </c>
      <c r="H73" s="52">
        <f>+H12+H22-H71+H72</f>
        <v>303524.39999999997</v>
      </c>
      <c r="I73" s="52">
        <f aca="true" t="shared" si="4" ref="I73:S73">+I12+I22-I71</f>
        <v>324865.92</v>
      </c>
      <c r="J73" s="52">
        <f t="shared" si="4"/>
        <v>399993.13</v>
      </c>
      <c r="K73" s="52">
        <f t="shared" si="4"/>
        <v>665325.05</v>
      </c>
      <c r="L73" s="52">
        <f t="shared" si="4"/>
        <v>742977.1000000001</v>
      </c>
      <c r="M73" s="52">
        <f t="shared" si="4"/>
        <v>840312.05</v>
      </c>
      <c r="N73" s="52">
        <f t="shared" si="4"/>
        <v>922199.3600000001</v>
      </c>
      <c r="O73" s="52">
        <f t="shared" si="4"/>
        <v>910978.9200000002</v>
      </c>
      <c r="P73" s="52">
        <f t="shared" si="4"/>
        <v>854568.1900000002</v>
      </c>
      <c r="Q73" s="52">
        <f t="shared" si="4"/>
        <v>798157.4600000002</v>
      </c>
      <c r="R73" s="52">
        <f t="shared" si="4"/>
        <v>741746.7300000002</v>
      </c>
      <c r="S73" s="52">
        <f t="shared" si="4"/>
        <v>685336.0000000002</v>
      </c>
      <c r="T73" s="52">
        <f>T22+T12-T71</f>
        <v>-6489.230000000447</v>
      </c>
    </row>
    <row r="74" spans="2:20" s="20" customFormat="1" ht="10.5" customHeight="1" thickBot="1">
      <c r="B74" s="64" t="s">
        <v>13</v>
      </c>
      <c r="C74" s="65" t="s">
        <v>42</v>
      </c>
      <c r="D74" s="66"/>
      <c r="E74" s="67"/>
      <c r="F74" s="92"/>
      <c r="G74" s="92"/>
      <c r="H74" s="68">
        <f aca="true" t="shared" si="5" ref="H74:S74">+H22-H71</f>
        <v>-6652.820000000007</v>
      </c>
      <c r="I74" s="68">
        <f t="shared" si="5"/>
        <v>21341.51999999999</v>
      </c>
      <c r="J74" s="68">
        <f t="shared" si="5"/>
        <v>75127.21000000002</v>
      </c>
      <c r="K74" s="68">
        <f t="shared" si="5"/>
        <v>265331.92000000004</v>
      </c>
      <c r="L74" s="68">
        <f t="shared" si="5"/>
        <v>77652.04999999999</v>
      </c>
      <c r="M74" s="68">
        <f t="shared" si="5"/>
        <v>97334.94999999997</v>
      </c>
      <c r="N74" s="68">
        <f t="shared" si="5"/>
        <v>81887.30999999997</v>
      </c>
      <c r="O74" s="68">
        <f t="shared" si="5"/>
        <v>-11220.439999999973</v>
      </c>
      <c r="P74" s="68">
        <f t="shared" si="5"/>
        <v>-56410.73</v>
      </c>
      <c r="Q74" s="68">
        <f t="shared" si="5"/>
        <v>-56410.73</v>
      </c>
      <c r="R74" s="68">
        <f t="shared" si="5"/>
        <v>-56410.73</v>
      </c>
      <c r="S74" s="68">
        <f t="shared" si="5"/>
        <v>-56410.73</v>
      </c>
      <c r="T74" s="92"/>
    </row>
    <row r="75" spans="1:19" s="20" customFormat="1" ht="11.25" customHeight="1" hidden="1">
      <c r="A75" s="21"/>
      <c r="B75" s="21"/>
      <c r="C75" s="21"/>
      <c r="D75" s="25"/>
      <c r="E75" s="21"/>
      <c r="F75" s="21"/>
      <c r="G75" s="103"/>
      <c r="H75" s="21"/>
      <c r="I75" s="26"/>
      <c r="J75" s="26"/>
      <c r="K75" s="21"/>
      <c r="L75" s="21"/>
      <c r="M75" s="21"/>
      <c r="N75" s="21"/>
      <c r="O75" s="21"/>
      <c r="P75" s="21"/>
      <c r="Q75" s="21"/>
      <c r="R75" s="21"/>
      <c r="S75" s="21"/>
    </row>
    <row r="76" spans="2:20" s="20" customFormat="1" ht="11.25" customHeight="1" hidden="1">
      <c r="B76" s="21"/>
      <c r="C76" s="21"/>
      <c r="D76" s="25"/>
      <c r="E76" s="27" t="s">
        <v>47</v>
      </c>
      <c r="F76" s="27"/>
      <c r="G76" s="104"/>
      <c r="H76" s="21"/>
      <c r="I76" s="26"/>
      <c r="J76" s="26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2:20" s="20" customFormat="1" ht="11.25" customHeight="1" hidden="1">
      <c r="B77" s="28"/>
      <c r="C77" s="28"/>
      <c r="D77" s="29"/>
      <c r="E77" s="30" t="s">
        <v>48</v>
      </c>
      <c r="F77" s="30"/>
      <c r="G77" s="105"/>
      <c r="H77" s="28"/>
      <c r="I77" s="24"/>
      <c r="J77" s="24"/>
      <c r="T77" s="24"/>
    </row>
    <row r="78" spans="4:10" s="20" customFormat="1" ht="11.25" customHeight="1" hidden="1">
      <c r="D78" s="31"/>
      <c r="E78" s="30" t="s">
        <v>49</v>
      </c>
      <c r="F78" s="30"/>
      <c r="G78" s="105"/>
      <c r="I78" s="24"/>
      <c r="J78" s="24"/>
    </row>
    <row r="79" spans="4:20" s="50" customFormat="1" ht="9.75" customHeight="1" hidden="1">
      <c r="D79" s="69"/>
      <c r="E79" s="50" t="s">
        <v>71</v>
      </c>
      <c r="H79" s="70"/>
      <c r="I79" s="70"/>
      <c r="J79" s="70"/>
      <c r="K79" s="70">
        <v>395000</v>
      </c>
      <c r="L79" s="70">
        <v>145000</v>
      </c>
      <c r="M79" s="70">
        <v>0</v>
      </c>
      <c r="N79" s="70">
        <v>0</v>
      </c>
      <c r="O79" s="70">
        <v>0</v>
      </c>
      <c r="P79" s="70"/>
      <c r="Q79" s="70"/>
      <c r="R79" s="70"/>
      <c r="S79" s="70"/>
      <c r="T79" s="70"/>
    </row>
    <row r="80" spans="4:10" ht="12.75">
      <c r="D80" s="4"/>
      <c r="F80" s="70"/>
      <c r="G80" s="70"/>
      <c r="H80" s="2"/>
      <c r="I80" s="5"/>
      <c r="J80" s="5"/>
    </row>
    <row r="81" spans="4:10" ht="12.75" customHeight="1" hidden="1">
      <c r="D81" s="4"/>
      <c r="F81" s="73"/>
      <c r="G81" s="106"/>
      <c r="I81" s="2"/>
      <c r="J81" s="2"/>
    </row>
    <row r="82" spans="2:10" ht="12.75">
      <c r="B82" s="1"/>
      <c r="C82" s="1"/>
      <c r="D82" s="7"/>
      <c r="E82" s="1"/>
      <c r="F82" s="1"/>
      <c r="G82" s="107"/>
      <c r="H82" s="1"/>
      <c r="I82" s="2"/>
      <c r="J82" s="2"/>
    </row>
    <row r="83" spans="4:10" ht="12.75">
      <c r="D83" s="4"/>
      <c r="I83" s="2"/>
      <c r="J83" s="2"/>
    </row>
    <row r="84" spans="4:10" ht="12.75">
      <c r="D84" s="4"/>
      <c r="I84" s="2"/>
      <c r="J84" s="2"/>
    </row>
    <row r="85" spans="4:10" ht="12.75">
      <c r="D85" s="4"/>
      <c r="F85" s="24"/>
      <c r="G85" s="70"/>
      <c r="I85" s="8"/>
      <c r="J85" s="8"/>
    </row>
    <row r="86" spans="4:10" ht="12.75">
      <c r="D86" s="4"/>
      <c r="I86" s="8"/>
      <c r="J86" s="8"/>
    </row>
    <row r="87" spans="4:10" ht="12.75">
      <c r="D87" s="4"/>
      <c r="I87" s="2"/>
      <c r="J87" s="2"/>
    </row>
    <row r="88" spans="2:10" ht="12.75">
      <c r="B88" s="13"/>
      <c r="C88" s="13"/>
      <c r="D88" s="14"/>
      <c r="E88" s="13"/>
      <c r="F88" s="13"/>
      <c r="G88" s="108"/>
      <c r="H88" s="13"/>
      <c r="I88" s="2"/>
      <c r="J88" s="2"/>
    </row>
    <row r="89" spans="9:10" ht="12.75">
      <c r="I89" s="2"/>
      <c r="J89" s="2"/>
    </row>
    <row r="90" spans="9:10" ht="12.75">
      <c r="I90" s="2"/>
      <c r="J90" s="2"/>
    </row>
    <row r="91" spans="2:10" ht="12.75">
      <c r="B91" s="1"/>
      <c r="C91" s="1"/>
      <c r="D91" s="1"/>
      <c r="E91" s="1"/>
      <c r="F91" s="1"/>
      <c r="G91" s="107"/>
      <c r="H91" s="1"/>
      <c r="I91" s="5"/>
      <c r="J91" s="5"/>
    </row>
    <row r="92" spans="9:10" ht="12.75">
      <c r="I92" s="2"/>
      <c r="J92" s="2"/>
    </row>
    <row r="93" spans="9:10" ht="12.75">
      <c r="I93" s="2"/>
      <c r="J93" s="2"/>
    </row>
    <row r="94" spans="2:10" ht="12.75">
      <c r="B94" s="1"/>
      <c r="C94" s="1"/>
      <c r="D94" s="1"/>
      <c r="E94" s="1"/>
      <c r="F94" s="1"/>
      <c r="G94" s="107"/>
      <c r="H94" s="1"/>
      <c r="I94" s="2"/>
      <c r="J94" s="2"/>
    </row>
    <row r="95" spans="4:10" ht="12.75">
      <c r="D95" s="3"/>
      <c r="I95" s="2"/>
      <c r="J95" s="2"/>
    </row>
    <row r="96" spans="4:10" ht="12.75">
      <c r="D96" s="3"/>
      <c r="I96" s="2"/>
      <c r="J96" s="2"/>
    </row>
    <row r="97" spans="4:10" ht="12.75">
      <c r="D97" s="3"/>
      <c r="I97" s="2"/>
      <c r="J97" s="2"/>
    </row>
    <row r="98" spans="4:10" ht="12.75">
      <c r="D98" s="3"/>
      <c r="I98" s="2"/>
      <c r="J98" s="2"/>
    </row>
    <row r="99" spans="4:10" ht="12.75">
      <c r="D99" s="3"/>
      <c r="I99" s="2"/>
      <c r="J99" s="2"/>
    </row>
    <row r="100" spans="4:10" ht="12.75">
      <c r="D100" s="3"/>
      <c r="E100" s="10"/>
      <c r="F100" s="10"/>
      <c r="G100" s="109"/>
      <c r="H100" s="10"/>
      <c r="I100" s="2"/>
      <c r="J100" s="2"/>
    </row>
    <row r="101" spans="4:10" ht="12.75">
      <c r="D101" s="3"/>
      <c r="E101" s="10"/>
      <c r="F101" s="10"/>
      <c r="G101" s="109"/>
      <c r="H101" s="10"/>
      <c r="I101" s="2"/>
      <c r="J101" s="2"/>
    </row>
    <row r="102" spans="4:10" ht="12.75">
      <c r="D102" s="3"/>
      <c r="I102" s="2"/>
      <c r="J102" s="2"/>
    </row>
    <row r="103" spans="4:10" ht="12.75">
      <c r="D103" s="3"/>
      <c r="E103" s="10"/>
      <c r="F103" s="10"/>
      <c r="G103" s="109"/>
      <c r="H103" s="10"/>
      <c r="I103" s="2"/>
      <c r="J103" s="2"/>
    </row>
    <row r="104" spans="4:10" ht="12.75">
      <c r="D104" s="3"/>
      <c r="E104" s="10"/>
      <c r="F104" s="10"/>
      <c r="G104" s="109"/>
      <c r="H104" s="10"/>
      <c r="I104" s="2"/>
      <c r="J104" s="2"/>
    </row>
    <row r="105" spans="4:10" ht="12.75">
      <c r="D105" s="3"/>
      <c r="I105" s="2"/>
      <c r="J105" s="2"/>
    </row>
    <row r="106" spans="4:10" ht="12.75">
      <c r="D106" s="3"/>
      <c r="I106" s="2"/>
      <c r="J106" s="2"/>
    </row>
    <row r="107" spans="4:10" ht="12.75">
      <c r="D107" s="3"/>
      <c r="E107" s="9"/>
      <c r="F107" s="9"/>
      <c r="G107" s="110"/>
      <c r="H107" s="9"/>
      <c r="I107" s="2"/>
      <c r="J107" s="2"/>
    </row>
    <row r="108" spans="4:10" ht="12.75">
      <c r="D108" s="3"/>
      <c r="E108" s="9"/>
      <c r="F108" s="9"/>
      <c r="G108" s="110"/>
      <c r="H108" s="9"/>
      <c r="I108" s="2"/>
      <c r="J108" s="2"/>
    </row>
    <row r="109" spans="4:10" ht="12.75">
      <c r="D109" s="3"/>
      <c r="E109" s="9"/>
      <c r="F109" s="9"/>
      <c r="G109" s="110"/>
      <c r="H109" s="9"/>
      <c r="I109" s="2"/>
      <c r="J109" s="2"/>
    </row>
    <row r="110" spans="4:10" ht="12.75">
      <c r="D110" s="3"/>
      <c r="I110" s="2"/>
      <c r="J110" s="2"/>
    </row>
    <row r="111" spans="4:10" ht="12.75">
      <c r="D111" s="3"/>
      <c r="I111" s="5"/>
      <c r="J111" s="5"/>
    </row>
    <row r="112" spans="4:10" ht="12.75">
      <c r="D112" s="3"/>
      <c r="I112" s="2"/>
      <c r="J112" s="2"/>
    </row>
    <row r="113" spans="4:10" ht="12.75">
      <c r="D113" s="3"/>
      <c r="I113" s="2"/>
      <c r="J113" s="2"/>
    </row>
    <row r="114" spans="2:10" ht="12.75">
      <c r="B114" s="1"/>
      <c r="C114" s="1"/>
      <c r="D114" s="6"/>
      <c r="E114" s="1"/>
      <c r="F114" s="1"/>
      <c r="G114" s="107"/>
      <c r="H114" s="1"/>
      <c r="I114" s="2"/>
      <c r="J114" s="2"/>
    </row>
    <row r="115" spans="4:10" ht="12.75">
      <c r="D115" s="3"/>
      <c r="I115" s="2"/>
      <c r="J115" s="2"/>
    </row>
    <row r="116" spans="4:10" ht="12.75">
      <c r="D116" s="3"/>
      <c r="I116" s="2"/>
      <c r="J116" s="2"/>
    </row>
    <row r="117" spans="4:10" ht="12.75">
      <c r="D117" s="3"/>
      <c r="E117" s="9"/>
      <c r="F117" s="9"/>
      <c r="G117" s="110"/>
      <c r="H117" s="9"/>
      <c r="I117" s="2"/>
      <c r="J117" s="2"/>
    </row>
    <row r="118" spans="4:10" ht="12.75">
      <c r="D118" s="3"/>
      <c r="E118" s="9"/>
      <c r="F118" s="9"/>
      <c r="G118" s="110"/>
      <c r="H118" s="9"/>
      <c r="I118" s="2"/>
      <c r="J118" s="2"/>
    </row>
    <row r="119" spans="4:10" ht="12.75">
      <c r="D119" s="3"/>
      <c r="I119" s="2"/>
      <c r="J119" s="2"/>
    </row>
    <row r="120" spans="4:10" ht="12.75">
      <c r="D120" s="3"/>
      <c r="I120" s="2"/>
      <c r="J120" s="2"/>
    </row>
    <row r="121" spans="4:10" ht="12.75">
      <c r="D121" s="3"/>
      <c r="I121" s="2"/>
      <c r="J121" s="2"/>
    </row>
    <row r="122" spans="4:10" ht="12.75">
      <c r="D122" s="3"/>
      <c r="E122" s="9"/>
      <c r="F122" s="9"/>
      <c r="G122" s="110"/>
      <c r="H122" s="9"/>
      <c r="I122" s="2"/>
      <c r="J122" s="2"/>
    </row>
    <row r="123" spans="4:10" ht="12.75">
      <c r="D123" s="3"/>
      <c r="E123" s="9"/>
      <c r="F123" s="9"/>
      <c r="G123" s="110"/>
      <c r="H123" s="9"/>
      <c r="I123" s="2"/>
      <c r="J123" s="2"/>
    </row>
    <row r="124" spans="4:10" ht="12.75">
      <c r="D124" s="3"/>
      <c r="I124" s="2"/>
      <c r="J124" s="2"/>
    </row>
    <row r="125" spans="4:10" ht="12.75">
      <c r="D125" s="3"/>
      <c r="E125" s="9"/>
      <c r="F125" s="9"/>
      <c r="G125" s="110"/>
      <c r="H125" s="9"/>
      <c r="I125" s="2"/>
      <c r="J125" s="2"/>
    </row>
    <row r="126" spans="4:10" ht="12.75">
      <c r="D126" s="3"/>
      <c r="E126" s="9"/>
      <c r="F126" s="9"/>
      <c r="G126" s="110"/>
      <c r="H126" s="9"/>
      <c r="I126" s="2"/>
      <c r="J126" s="2"/>
    </row>
    <row r="127" spans="4:10" ht="12.75">
      <c r="D127" s="3"/>
      <c r="I127" s="2"/>
      <c r="J127" s="2"/>
    </row>
    <row r="128" spans="4:10" ht="12.75">
      <c r="D128" s="3"/>
      <c r="I128" s="2"/>
      <c r="J128" s="2"/>
    </row>
    <row r="129" spans="4:10" ht="12.75">
      <c r="D129" s="3"/>
      <c r="I129" s="2"/>
      <c r="J129" s="2"/>
    </row>
    <row r="130" spans="4:10" ht="12.75">
      <c r="D130" s="3"/>
      <c r="I130" s="5"/>
      <c r="J130" s="5"/>
    </row>
    <row r="131" spans="4:10" ht="12.75">
      <c r="D131" s="3"/>
      <c r="I131" s="2"/>
      <c r="J131" s="2"/>
    </row>
    <row r="132" spans="4:10" ht="12.75">
      <c r="D132" s="3"/>
      <c r="I132" s="2"/>
      <c r="J132" s="2"/>
    </row>
    <row r="133" spans="2:10" ht="12.75">
      <c r="B133" s="1"/>
      <c r="C133" s="1"/>
      <c r="D133" s="6"/>
      <c r="E133" s="1"/>
      <c r="F133" s="1"/>
      <c r="G133" s="107"/>
      <c r="H133" s="1"/>
      <c r="I133" s="5"/>
      <c r="J133" s="5"/>
    </row>
    <row r="134" ht="12.75">
      <c r="D134" s="3"/>
    </row>
    <row r="135" ht="12.75">
      <c r="D135" s="3"/>
    </row>
  </sheetData>
  <mergeCells count="6">
    <mergeCell ref="T9:T10"/>
    <mergeCell ref="H9:S9"/>
    <mergeCell ref="G9:G10"/>
    <mergeCell ref="B9:C10"/>
    <mergeCell ref="D9:D10"/>
    <mergeCell ref="E9:E10"/>
  </mergeCells>
  <printOptions/>
  <pageMargins left="0.75" right="0.75" top="0.5905511811023623" bottom="0.1968503937007874" header="0" footer="0"/>
  <pageSetup horizontalDpi="600" verticalDpi="600" orientation="portrait" paperSize="9" r:id="rId2"/>
  <headerFooter alignWithMargins="0">
    <oddHeader>&amp;CStran &amp;P od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</dc:creator>
  <cp:keywords/>
  <dc:description/>
  <cp:lastModifiedBy>TFaric</cp:lastModifiedBy>
  <cp:lastPrinted>2009-11-20T10:53:41Z</cp:lastPrinted>
  <dcterms:created xsi:type="dcterms:W3CDTF">2003-11-17T08:55:02Z</dcterms:created>
  <dcterms:modified xsi:type="dcterms:W3CDTF">2009-12-03T12:24:45Z</dcterms:modified>
  <cp:category/>
  <cp:version/>
  <cp:contentType/>
  <cp:contentStatus/>
</cp:coreProperties>
</file>