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Organizacija oddelkov 2020-21" sheetId="1" r:id="rId1"/>
    <sheet name="Sistemizacija 2020-21-normativ" sheetId="2" r:id="rId2"/>
    <sheet name="Sistemizacija 2020-21-odobrena" sheetId="3" r:id="rId3"/>
  </sheets>
  <definedNames>
    <definedName name="_xlnm.Print_Area" localSheetId="2">#N/A</definedName>
  </definedNames>
  <calcPr fullCalcOnLoad="1"/>
</workbook>
</file>

<file path=xl/sharedStrings.xml><?xml version="1.0" encoding="utf-8"?>
<sst xmlns="http://schemas.openxmlformats.org/spreadsheetml/2006/main" count="248" uniqueCount="129">
  <si>
    <t xml:space="preserve">ŠTEVILO OTROK </t>
  </si>
  <si>
    <t xml:space="preserve">ŠTEVILO SKUPIN </t>
  </si>
  <si>
    <t>Delovno mesto</t>
  </si>
  <si>
    <t>Zakonski normativ</t>
  </si>
  <si>
    <t>Vzgojitelj</t>
  </si>
  <si>
    <t>Svetovalni delavec</t>
  </si>
  <si>
    <t>Računovodja VI</t>
  </si>
  <si>
    <t>Organizator prehrane</t>
  </si>
  <si>
    <t>Organizator zdravstveno-higienskega režima</t>
  </si>
  <si>
    <t>Čistilka</t>
  </si>
  <si>
    <t>Hišnik-vzdrževalec</t>
  </si>
  <si>
    <t>Perica</t>
  </si>
  <si>
    <t>6. čl. Pravilnika</t>
  </si>
  <si>
    <t>1/oddelek</t>
  </si>
  <si>
    <t>Skupaj:</t>
  </si>
  <si>
    <t>1/oddelek+sočasnost</t>
  </si>
  <si>
    <t>1/30 oddelkov</t>
  </si>
  <si>
    <t>1/15 oddelkov</t>
  </si>
  <si>
    <t>Izračun spodaj</t>
  </si>
  <si>
    <t>1/60 oddelkov</t>
  </si>
  <si>
    <t>1/18 oddelkov</t>
  </si>
  <si>
    <t>1/60 kg suhega preila na dan</t>
  </si>
  <si>
    <t>1/600m²</t>
  </si>
  <si>
    <t>OTROCI DO 2 LET (1. STAROSTNO OBDOBJE)</t>
  </si>
  <si>
    <t>Skupaj na dan (min)</t>
  </si>
  <si>
    <t>Skupaj na dan (ure)</t>
  </si>
  <si>
    <t>Št. otrok za zajtrk</t>
  </si>
  <si>
    <t xml:space="preserve">Št. otrok za kosilo </t>
  </si>
  <si>
    <t xml:space="preserve">Št. otrok za malico </t>
  </si>
  <si>
    <t>Delež delovnega časa</t>
  </si>
  <si>
    <t>OTROCI 2 DO 6 LET (2. STAROSTNO OBDOBJE)</t>
  </si>
  <si>
    <t>Čas za pripravo 1 obroka (min)</t>
  </si>
  <si>
    <t>Čas za pripravo vseh obrokov (min)</t>
  </si>
  <si>
    <t>Zap. št.</t>
  </si>
  <si>
    <t>Šifra DM</t>
  </si>
  <si>
    <t>Naziv delovnega mesta</t>
  </si>
  <si>
    <t>Št. delovnih mest</t>
  </si>
  <si>
    <t>Zaposleni v zavodu z zakonskimi normativi</t>
  </si>
  <si>
    <t>1.</t>
  </si>
  <si>
    <t>D037005</t>
  </si>
  <si>
    <t>2.</t>
  </si>
  <si>
    <t>D037007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</si>
  <si>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</si>
  <si>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</si>
  <si>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</si>
  <si>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</si>
  <si>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</si>
  <si>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</si>
  <si>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</si>
  <si>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</si>
  <si>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</si>
  <si>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J032001</t>
  </si>
  <si>
    <t>12.</t>
  </si>
  <si>
    <t>J034020</t>
  </si>
  <si>
    <t>13.</t>
  </si>
  <si>
    <t>14.</t>
  </si>
  <si>
    <t>SKUPAJ ZAPOSLENI V KUHINJI</t>
  </si>
  <si>
    <t>I.</t>
  </si>
  <si>
    <t xml:space="preserve">Predlog </t>
  </si>
  <si>
    <t>IZRAČUNI (zakonski normativ)</t>
  </si>
  <si>
    <t>Odobreno</t>
  </si>
  <si>
    <t>Računalničar</t>
  </si>
  <si>
    <t>predlog 1 DU/7 oddelkov</t>
  </si>
  <si>
    <t>Vodja enote Rogoza</t>
  </si>
  <si>
    <t>Vodja enote</t>
  </si>
  <si>
    <t xml:space="preserve">2. odstavek 6. člena </t>
  </si>
  <si>
    <t>Št. otrok za zajtrk - diete</t>
  </si>
  <si>
    <t>Št. otrok za kosilo - diete</t>
  </si>
  <si>
    <t>Št. otrok za malico -diete</t>
  </si>
  <si>
    <t>VRTEC HOČE IN ROGOZA</t>
  </si>
  <si>
    <t>ZAPOSLENI V KUHINJI - Vrtec Hoče</t>
  </si>
  <si>
    <t>ZAPOSLENI V KUHINJI - Vrtec Rogoza</t>
  </si>
  <si>
    <t>D027026</t>
  </si>
  <si>
    <t>J016027</t>
  </si>
  <si>
    <t>D027022</t>
  </si>
  <si>
    <t>II.</t>
  </si>
  <si>
    <t xml:space="preserve">SKUPAJ </t>
  </si>
  <si>
    <t>(I. Zaposleni v zavodu z zakonskimi normativi in II. Zaposleni - financiranje izven ekonomske cene programov):</t>
  </si>
  <si>
    <t>Zaposleni - financiranje izven ekonomske cene programov</t>
  </si>
  <si>
    <t>VRTEC HOČE</t>
  </si>
  <si>
    <t>Ime oddelka</t>
  </si>
  <si>
    <t>Vrsta oddelka (homogen, heterogen, kombiniran +I. ali II. starostno obdobje</t>
  </si>
  <si>
    <t>Normativ</t>
  </si>
  <si>
    <t>Povečan/Znižan normativ</t>
  </si>
  <si>
    <r>
      <t>Notranja igralna površina (m</t>
    </r>
    <r>
      <rPr>
        <b/>
        <sz val="11"/>
        <rFont val="Sylfaen"/>
        <family val="1"/>
      </rPr>
      <t>²)</t>
    </r>
  </si>
  <si>
    <t>Prvo starostno obdobje (homogen)</t>
  </si>
  <si>
    <t>RAČKE</t>
  </si>
  <si>
    <t>MEDVEDKI</t>
  </si>
  <si>
    <t>Drugo starostno obdobje (homogen)</t>
  </si>
  <si>
    <t>VEVERIČKE</t>
  </si>
  <si>
    <t>ČEBELICE</t>
  </si>
  <si>
    <t>ZAJČKI</t>
  </si>
  <si>
    <t>SRNICE</t>
  </si>
  <si>
    <t>MUCE</t>
  </si>
  <si>
    <t>PIKAPOLONICE</t>
  </si>
  <si>
    <t>SKUPAJ:</t>
  </si>
  <si>
    <t>VRTEC ROGOZA</t>
  </si>
  <si>
    <t>NAVIHANCI</t>
  </si>
  <si>
    <t>COFKI</t>
  </si>
  <si>
    <t>MEHURČKI</t>
  </si>
  <si>
    <t>RAZISKOVALCI</t>
  </si>
  <si>
    <t>USTVARJALCI</t>
  </si>
  <si>
    <t>5 oddelkov</t>
  </si>
  <si>
    <t>SKUPAJ VRTEC HOČE IN ROGOZA</t>
  </si>
  <si>
    <t>1. starostno obdobje</t>
  </si>
  <si>
    <t>2. starostno obdobje</t>
  </si>
  <si>
    <t>Povečan +2</t>
  </si>
  <si>
    <t>Odobreno število otrok</t>
  </si>
  <si>
    <t>Drugo starostno obdobje (kombiniran)</t>
  </si>
  <si>
    <t>Pomočnik ravnatelja vrtca</t>
  </si>
  <si>
    <t>Vzg. pred. otr. - pomočnik vzgojitelja</t>
  </si>
  <si>
    <t>Tajnik VI</t>
  </si>
  <si>
    <t>Kuhar IV/Kuharski pomočnik III</t>
  </si>
  <si>
    <t>D035002</t>
  </si>
  <si>
    <t>J026026</t>
  </si>
  <si>
    <t>J034030/J033008</t>
  </si>
  <si>
    <t>D037002</t>
  </si>
  <si>
    <t>D037004</t>
  </si>
  <si>
    <t>ORGANIZACIJA ODDELKOV V VRTCU HOČE IN ROGOZA - ŠOLSKO LETO 2020/2021</t>
  </si>
  <si>
    <t>BIBE</t>
  </si>
  <si>
    <t>JEŽEKI</t>
  </si>
  <si>
    <t>MIŠKE</t>
  </si>
  <si>
    <t>METULJČKI</t>
  </si>
  <si>
    <t>SOVICE</t>
  </si>
  <si>
    <t>Drugo starostno obdobje (heterogen)</t>
  </si>
  <si>
    <t>Povečan +1</t>
  </si>
  <si>
    <t>13 oddelkov</t>
  </si>
  <si>
    <t xml:space="preserve">SISTEMATIZACIJA DELOVNIH MEST V VRTCU HOČE IN ROGOZA ZA LETO 2020/2021 </t>
  </si>
  <si>
    <t>SISTEMATIZACIJA DELOVNIH MEST V VRTCU HOČE IN ROGOZA ZA LETO 2020/2021 (odobrena)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</si>
</sst>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\ [$€-407]"/>
    <numFmt numFmtId="189" formatCode="#,##0.00\ [$€-1]"/>
    <numFmt numFmtId="190" formatCode="#,##0.00\ [$€-1];\-#,##0.00\ [$€-1]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u val="single"/>
      <sz val="11"/>
      <name val="Tahoma"/>
      <family val="2"/>
    </font>
    <font>
      <u val="single"/>
      <sz val="10"/>
      <name val="Arial CE"/>
      <family val="0"/>
    </font>
    <font>
      <sz val="10"/>
      <name val="Tahoma"/>
      <family val="2"/>
    </font>
    <font>
      <b/>
      <sz val="11"/>
      <name val="Sylfaen"/>
      <family val="1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22"/>
      <name val="Cambri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0"/>
      <color indexed="10"/>
      <name val="Arial CE"/>
      <family val="0"/>
    </font>
    <font>
      <b/>
      <u val="single"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sz val="10"/>
      <color rgb="FFFF0000"/>
      <name val="Arial CE"/>
      <family val="0"/>
    </font>
    <font>
      <b/>
      <u val="single"/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0" fillId="0" borderId="6" applyNumberFormat="0" applyFill="0" applyAlignment="0" applyProtection="0"/>
    <xf numFmtId="0" fontId="51" fillId="30" borderId="7" applyNumberFormat="0" applyAlignment="0" applyProtection="0"/>
    <xf numFmtId="0" fontId="52" fillId="21" borderId="8" applyNumberFormat="0" applyAlignment="0" applyProtection="0"/>
    <xf numFmtId="0" fontId="53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32" borderId="8" applyNumberFormat="0" applyAlignment="0" applyProtection="0"/>
    <xf numFmtId="0" fontId="55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18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9" borderId="10" xfId="0" applyFont="1" applyFill="1" applyBorder="1" applyAlignment="1">
      <alignment horizontal="justify" vertical="center" wrapText="1"/>
    </xf>
    <xf numFmtId="0" fontId="4" fillId="15" borderId="10" xfId="0" applyFont="1" applyFill="1" applyBorder="1" applyAlignment="1">
      <alignment/>
    </xf>
    <xf numFmtId="0" fontId="4" fillId="15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4" fontId="56" fillId="0" borderId="10" xfId="0" applyNumberFormat="1" applyFont="1" applyBorder="1" applyAlignment="1">
      <alignment horizontal="center"/>
    </xf>
    <xf numFmtId="4" fontId="57" fillId="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3" fillId="9" borderId="10" xfId="0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>
      <alignment/>
    </xf>
    <xf numFmtId="0" fontId="57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8" fillId="35" borderId="0" xfId="0" applyFont="1" applyFill="1" applyAlignment="1">
      <alignment/>
    </xf>
    <xf numFmtId="0" fontId="4" fillId="15" borderId="10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13" borderId="11" xfId="0" applyFont="1" applyFill="1" applyBorder="1" applyAlignment="1">
      <alignment/>
    </xf>
    <xf numFmtId="4" fontId="4" fillId="13" borderId="13" xfId="0" applyNumberFormat="1" applyFont="1" applyFill="1" applyBorder="1" applyAlignment="1">
      <alignment/>
    </xf>
    <xf numFmtId="0" fontId="3" fillId="9" borderId="10" xfId="0" applyFont="1" applyFill="1" applyBorder="1" applyAlignment="1">
      <alignment horizontal="left" vertical="center" wrapText="1"/>
    </xf>
    <xf numFmtId="4" fontId="3" fillId="9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3" fillId="3" borderId="10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vertical="top"/>
    </xf>
    <xf numFmtId="0" fontId="10" fillId="3" borderId="10" xfId="0" applyFont="1" applyFill="1" applyBorder="1" applyAlignment="1">
      <alignment vertical="top"/>
    </xf>
    <xf numFmtId="4" fontId="3" fillId="3" borderId="10" xfId="0" applyNumberFormat="1" applyFont="1" applyFill="1" applyBorder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Alignment="1">
      <alignment vertical="top"/>
    </xf>
    <xf numFmtId="0" fontId="60" fillId="0" borderId="0" xfId="0" applyFont="1" applyAlignment="1">
      <alignment vertical="top"/>
    </xf>
    <xf numFmtId="4" fontId="60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7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3" borderId="11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4" fillId="0" borderId="11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13" borderId="14" xfId="0" applyFont="1" applyFill="1" applyBorder="1" applyAlignment="1">
      <alignment horizontal="center" wrapText="1"/>
    </xf>
    <xf numFmtId="0" fontId="0" fillId="13" borderId="15" xfId="0" applyFill="1" applyBorder="1" applyAlignment="1">
      <alignment horizont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9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5"/>
  <sheetViews>
    <sheetView tabSelected="1" zoomScale="140" zoomScaleNormal="140" zoomScalePageLayoutView="0" workbookViewId="0" topLeftCell="A16">
      <selection activeCell="E31" sqref="E31"/>
    </sheetView>
  </sheetViews>
  <sheetFormatPr defaultColWidth="9.00390625" defaultRowHeight="12.75"/>
  <cols>
    <col min="1" max="1" width="10.375" style="80" bestFit="1" customWidth="1"/>
    <col min="2" max="2" width="15.75390625" style="80" bestFit="1" customWidth="1"/>
    <col min="3" max="3" width="37.75390625" style="80" customWidth="1"/>
    <col min="4" max="4" width="11.25390625" style="80" bestFit="1" customWidth="1"/>
    <col min="5" max="5" width="18.875" style="80" bestFit="1" customWidth="1"/>
    <col min="6" max="6" width="9.00390625" style="80" bestFit="1" customWidth="1"/>
    <col min="7" max="7" width="12.375" style="80" customWidth="1"/>
  </cols>
  <sheetData>
    <row r="1" spans="1:7" ht="14.25">
      <c r="A1" s="88" t="s">
        <v>118</v>
      </c>
      <c r="B1" s="88"/>
      <c r="C1" s="89"/>
      <c r="D1" s="89"/>
      <c r="E1" s="89"/>
      <c r="F1" s="68"/>
      <c r="G1" s="68"/>
    </row>
    <row r="2" spans="1:7" ht="14.25">
      <c r="A2" s="69"/>
      <c r="B2" s="69"/>
      <c r="C2" s="68"/>
      <c r="D2" s="68"/>
      <c r="E2" s="68"/>
      <c r="F2" s="68"/>
      <c r="G2" s="68"/>
    </row>
    <row r="3" spans="1:7" ht="14.25">
      <c r="A3" s="90" t="s">
        <v>79</v>
      </c>
      <c r="B3" s="90"/>
      <c r="C3" s="70"/>
      <c r="D3" s="70"/>
      <c r="E3" s="70"/>
      <c r="F3" s="70"/>
      <c r="G3" s="70"/>
    </row>
    <row r="4" spans="1:7" ht="57.75">
      <c r="A4" s="71" t="s">
        <v>33</v>
      </c>
      <c r="B4" s="71" t="s">
        <v>80</v>
      </c>
      <c r="C4" s="72" t="s">
        <v>81</v>
      </c>
      <c r="D4" s="71" t="s">
        <v>82</v>
      </c>
      <c r="E4" s="72" t="s">
        <v>83</v>
      </c>
      <c r="F4" s="72" t="s">
        <v>107</v>
      </c>
      <c r="G4" s="72" t="s">
        <v>84</v>
      </c>
    </row>
    <row r="5" spans="1:7" ht="14.25">
      <c r="A5" s="73" t="s">
        <v>38</v>
      </c>
      <c r="B5" s="73" t="s">
        <v>119</v>
      </c>
      <c r="C5" s="73" t="s">
        <v>85</v>
      </c>
      <c r="D5" s="84">
        <v>12</v>
      </c>
      <c r="E5" s="73" t="s">
        <v>106</v>
      </c>
      <c r="F5" s="73">
        <v>14</v>
      </c>
      <c r="G5" s="74"/>
    </row>
    <row r="6" spans="1:7" ht="14.25">
      <c r="A6" s="73" t="s">
        <v>40</v>
      </c>
      <c r="B6" s="73" t="s">
        <v>91</v>
      </c>
      <c r="C6" s="73" t="s">
        <v>85</v>
      </c>
      <c r="D6" s="84">
        <v>12</v>
      </c>
      <c r="E6" s="73" t="s">
        <v>106</v>
      </c>
      <c r="F6" s="73">
        <v>14</v>
      </c>
      <c r="G6" s="74"/>
    </row>
    <row r="7" spans="1:7" ht="14.25">
      <c r="A7" s="73" t="s">
        <v>42</v>
      </c>
      <c r="B7" s="73" t="s">
        <v>86</v>
      </c>
      <c r="C7" s="73" t="s">
        <v>85</v>
      </c>
      <c r="D7" s="84">
        <v>12</v>
      </c>
      <c r="E7" s="73" t="s">
        <v>106</v>
      </c>
      <c r="F7" s="73">
        <v>14</v>
      </c>
      <c r="G7" s="74"/>
    </row>
    <row r="8" spans="1:7" ht="14.25">
      <c r="A8" s="73" t="s">
        <v>43</v>
      </c>
      <c r="B8" s="73" t="s">
        <v>120</v>
      </c>
      <c r="C8" s="73" t="s">
        <v>85</v>
      </c>
      <c r="D8" s="84">
        <v>12</v>
      </c>
      <c r="E8" s="73" t="s">
        <v>106</v>
      </c>
      <c r="F8" s="73">
        <v>14</v>
      </c>
      <c r="G8" s="74"/>
    </row>
    <row r="9" spans="1:7" ht="14.25">
      <c r="A9" s="73" t="s">
        <v>44</v>
      </c>
      <c r="B9" s="73" t="s">
        <v>121</v>
      </c>
      <c r="C9" s="73" t="s">
        <v>85</v>
      </c>
      <c r="D9" s="84">
        <v>12</v>
      </c>
      <c r="E9" s="73" t="s">
        <v>106</v>
      </c>
      <c r="F9" s="73">
        <v>14</v>
      </c>
      <c r="G9" s="74"/>
    </row>
    <row r="10" spans="1:7" ht="14.25">
      <c r="A10" s="73" t="s">
        <v>45</v>
      </c>
      <c r="B10" s="73" t="s">
        <v>87</v>
      </c>
      <c r="C10" s="73" t="s">
        <v>85</v>
      </c>
      <c r="D10" s="84">
        <v>12</v>
      </c>
      <c r="E10" s="73" t="s">
        <v>106</v>
      </c>
      <c r="F10" s="73">
        <v>14</v>
      </c>
      <c r="G10" s="74"/>
    </row>
    <row r="11" spans="1:7" ht="14.25">
      <c r="A11" s="73" t="s">
        <v>46</v>
      </c>
      <c r="B11" s="73" t="s">
        <v>90</v>
      </c>
      <c r="C11" s="73" t="s">
        <v>88</v>
      </c>
      <c r="D11" s="84">
        <v>17</v>
      </c>
      <c r="E11" s="73" t="s">
        <v>106</v>
      </c>
      <c r="F11" s="73">
        <v>19</v>
      </c>
      <c r="G11" s="74"/>
    </row>
    <row r="12" spans="1:7" ht="14.25">
      <c r="A12" s="73" t="s">
        <v>47</v>
      </c>
      <c r="B12" s="73" t="s">
        <v>89</v>
      </c>
      <c r="C12" s="73" t="s">
        <v>108</v>
      </c>
      <c r="D12" s="84">
        <v>17</v>
      </c>
      <c r="E12" s="73" t="s">
        <v>106</v>
      </c>
      <c r="F12" s="73">
        <v>19</v>
      </c>
      <c r="G12" s="74"/>
    </row>
    <row r="13" spans="1:7" ht="14.25">
      <c r="A13" s="73" t="s">
        <v>48</v>
      </c>
      <c r="B13" s="73" t="s">
        <v>122</v>
      </c>
      <c r="C13" s="73" t="s">
        <v>124</v>
      </c>
      <c r="D13" s="84">
        <v>19</v>
      </c>
      <c r="E13" s="73" t="s">
        <v>106</v>
      </c>
      <c r="F13" s="73">
        <v>21</v>
      </c>
      <c r="G13" s="74"/>
    </row>
    <row r="14" spans="1:7" ht="14.25">
      <c r="A14" s="73" t="s">
        <v>49</v>
      </c>
      <c r="B14" s="73" t="s">
        <v>123</v>
      </c>
      <c r="C14" s="73" t="s">
        <v>88</v>
      </c>
      <c r="D14" s="84">
        <v>22</v>
      </c>
      <c r="E14" s="73" t="s">
        <v>106</v>
      </c>
      <c r="F14" s="73">
        <v>24</v>
      </c>
      <c r="G14" s="74"/>
    </row>
    <row r="15" spans="1:7" ht="14.25">
      <c r="A15" s="73" t="s">
        <v>50</v>
      </c>
      <c r="B15" s="73" t="s">
        <v>92</v>
      </c>
      <c r="C15" s="73" t="s">
        <v>88</v>
      </c>
      <c r="D15" s="84">
        <v>22</v>
      </c>
      <c r="E15" s="73" t="s">
        <v>106</v>
      </c>
      <c r="F15" s="73">
        <v>24</v>
      </c>
      <c r="G15" s="74"/>
    </row>
    <row r="16" spans="1:7" ht="14.25">
      <c r="A16" s="73" t="s">
        <v>52</v>
      </c>
      <c r="B16" s="73" t="s">
        <v>93</v>
      </c>
      <c r="C16" s="73" t="s">
        <v>88</v>
      </c>
      <c r="D16" s="84">
        <v>22</v>
      </c>
      <c r="E16" s="73" t="s">
        <v>106</v>
      </c>
      <c r="F16" s="73">
        <v>24</v>
      </c>
      <c r="G16" s="74"/>
    </row>
    <row r="17" spans="1:7" ht="14.25">
      <c r="A17" s="73" t="s">
        <v>54</v>
      </c>
      <c r="B17" s="73" t="s">
        <v>94</v>
      </c>
      <c r="C17" s="73" t="s">
        <v>88</v>
      </c>
      <c r="D17" s="84">
        <v>22</v>
      </c>
      <c r="E17" s="73" t="s">
        <v>125</v>
      </c>
      <c r="F17" s="73">
        <v>23</v>
      </c>
      <c r="G17" s="74"/>
    </row>
    <row r="18" spans="1:7" ht="14.25">
      <c r="A18" s="75" t="s">
        <v>95</v>
      </c>
      <c r="B18" s="76" t="s">
        <v>126</v>
      </c>
      <c r="C18" s="77"/>
      <c r="D18" s="77"/>
      <c r="E18" s="77"/>
      <c r="F18" s="76">
        <f>SUM(F5:F17)</f>
        <v>238</v>
      </c>
      <c r="G18" s="78">
        <f>SUM(G5:G17)</f>
        <v>0</v>
      </c>
    </row>
    <row r="19" spans="1:7" ht="14.25">
      <c r="A19" s="79"/>
      <c r="B19" s="79"/>
      <c r="C19" s="79"/>
      <c r="D19" s="79"/>
      <c r="E19" s="79"/>
      <c r="F19" s="79"/>
      <c r="G19" s="79"/>
    </row>
    <row r="20" spans="1:7" ht="14.25">
      <c r="A20" s="91" t="s">
        <v>96</v>
      </c>
      <c r="B20" s="91"/>
      <c r="C20" s="70"/>
      <c r="D20" s="70"/>
      <c r="E20" s="70"/>
      <c r="F20" s="70"/>
      <c r="G20" s="70"/>
    </row>
    <row r="21" spans="1:7" ht="57.75">
      <c r="A21" s="71" t="s">
        <v>33</v>
      </c>
      <c r="B21" s="71" t="s">
        <v>80</v>
      </c>
      <c r="C21" s="72" t="s">
        <v>81</v>
      </c>
      <c r="D21" s="71" t="s">
        <v>82</v>
      </c>
      <c r="E21" s="72" t="s">
        <v>83</v>
      </c>
      <c r="F21" s="72" t="s">
        <v>107</v>
      </c>
      <c r="G21" s="72" t="s">
        <v>84</v>
      </c>
    </row>
    <row r="22" spans="1:7" ht="14.25">
      <c r="A22" s="73" t="s">
        <v>38</v>
      </c>
      <c r="B22" s="73" t="s">
        <v>97</v>
      </c>
      <c r="C22" s="73" t="s">
        <v>85</v>
      </c>
      <c r="D22" s="84">
        <v>12</v>
      </c>
      <c r="E22" s="73" t="s">
        <v>106</v>
      </c>
      <c r="F22" s="73">
        <v>14</v>
      </c>
      <c r="G22" s="74">
        <v>44.06</v>
      </c>
    </row>
    <row r="23" spans="1:7" ht="14.25">
      <c r="A23" s="73" t="s">
        <v>40</v>
      </c>
      <c r="B23" s="73" t="s">
        <v>98</v>
      </c>
      <c r="C23" s="73" t="s">
        <v>85</v>
      </c>
      <c r="D23" s="84">
        <v>12</v>
      </c>
      <c r="E23" s="73" t="s">
        <v>106</v>
      </c>
      <c r="F23" s="73">
        <v>14</v>
      </c>
      <c r="G23" s="74">
        <v>43.9</v>
      </c>
    </row>
    <row r="24" spans="1:7" ht="14.25">
      <c r="A24" s="73" t="s">
        <v>42</v>
      </c>
      <c r="B24" s="73" t="s">
        <v>99</v>
      </c>
      <c r="C24" s="29" t="s">
        <v>88</v>
      </c>
      <c r="D24" s="84">
        <v>17</v>
      </c>
      <c r="E24" s="73" t="s">
        <v>106</v>
      </c>
      <c r="F24" s="73">
        <v>19</v>
      </c>
      <c r="G24" s="74">
        <v>45</v>
      </c>
    </row>
    <row r="25" spans="1:7" ht="14.25">
      <c r="A25" s="73" t="s">
        <v>43</v>
      </c>
      <c r="B25" s="73" t="s">
        <v>100</v>
      </c>
      <c r="C25" s="29" t="s">
        <v>88</v>
      </c>
      <c r="D25" s="84">
        <v>22</v>
      </c>
      <c r="E25" s="73" t="s">
        <v>106</v>
      </c>
      <c r="F25" s="73">
        <v>24</v>
      </c>
      <c r="G25" s="74">
        <v>44.06</v>
      </c>
    </row>
    <row r="26" spans="1:7" ht="14.25">
      <c r="A26" s="73" t="s">
        <v>44</v>
      </c>
      <c r="B26" s="73" t="s">
        <v>101</v>
      </c>
      <c r="C26" s="29" t="s">
        <v>88</v>
      </c>
      <c r="D26" s="84">
        <v>22</v>
      </c>
      <c r="E26" s="73" t="s">
        <v>106</v>
      </c>
      <c r="F26" s="73">
        <v>24</v>
      </c>
      <c r="G26" s="74">
        <v>44.06</v>
      </c>
    </row>
    <row r="27" spans="1:7" ht="14.25">
      <c r="A27" s="75" t="s">
        <v>95</v>
      </c>
      <c r="B27" s="76" t="s">
        <v>102</v>
      </c>
      <c r="C27" s="77"/>
      <c r="D27" s="77"/>
      <c r="E27" s="77"/>
      <c r="F27" s="76">
        <f>SUM(F22:F26)</f>
        <v>95</v>
      </c>
      <c r="G27" s="78">
        <f>SUM(G22:G26)</f>
        <v>221.08</v>
      </c>
    </row>
    <row r="29" spans="1:7" ht="12.75">
      <c r="A29" s="81"/>
      <c r="B29" s="81"/>
      <c r="C29" s="81"/>
      <c r="D29" s="81"/>
      <c r="E29" s="81"/>
      <c r="F29" s="81"/>
      <c r="G29" s="81"/>
    </row>
    <row r="30" spans="5:7" ht="12.75">
      <c r="E30" s="81"/>
      <c r="F30" s="81"/>
      <c r="G30" s="81"/>
    </row>
    <row r="31" spans="1:7" ht="14.25">
      <c r="A31" s="92" t="s">
        <v>103</v>
      </c>
      <c r="B31" s="93"/>
      <c r="C31" s="94"/>
      <c r="E31" s="81"/>
      <c r="F31" s="81"/>
      <c r="G31" s="82"/>
    </row>
    <row r="32" spans="1:7" ht="14.25">
      <c r="A32" s="95" t="s">
        <v>0</v>
      </c>
      <c r="B32" s="96"/>
      <c r="C32" s="83">
        <f>F18+F27</f>
        <v>333</v>
      </c>
      <c r="E32" s="81"/>
      <c r="F32" s="81"/>
      <c r="G32" s="81"/>
    </row>
    <row r="33" spans="1:7" ht="14.25">
      <c r="A33" s="97" t="s">
        <v>104</v>
      </c>
      <c r="B33" s="98"/>
      <c r="C33" s="73">
        <f>F5+F6+F7+F8+F9+F10+F22+F23</f>
        <v>112</v>
      </c>
      <c r="E33" s="81"/>
      <c r="F33" s="81"/>
      <c r="G33" s="81"/>
    </row>
    <row r="34" spans="1:7" ht="14.25">
      <c r="A34" s="97" t="s">
        <v>105</v>
      </c>
      <c r="B34" s="98"/>
      <c r="C34" s="73">
        <f>F11+F12+F13+F14+F15+F16+F17+F24+F25+F26</f>
        <v>221</v>
      </c>
      <c r="E34" s="81"/>
      <c r="F34" s="81"/>
      <c r="G34" s="81"/>
    </row>
    <row r="35" spans="1:7" ht="14.25">
      <c r="A35" s="95" t="s">
        <v>1</v>
      </c>
      <c r="B35" s="96"/>
      <c r="C35" s="83">
        <v>18</v>
      </c>
      <c r="E35" s="81"/>
      <c r="F35" s="81"/>
      <c r="G35" s="81"/>
    </row>
  </sheetData>
  <sheetProtection/>
  <mergeCells count="8">
    <mergeCell ref="A1:E1"/>
    <mergeCell ref="A3:B3"/>
    <mergeCell ref="A20:B20"/>
    <mergeCell ref="A31:C31"/>
    <mergeCell ref="A32:B32"/>
    <mergeCell ref="A35:B35"/>
    <mergeCell ref="A33:B33"/>
    <mergeCell ref="A34:B3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86"/>
  <sheetViews>
    <sheetView view="pageBreakPreview" zoomScale="150" zoomScaleSheetLayoutView="150" zoomScalePageLayoutView="0" workbookViewId="0" topLeftCell="A16">
      <selection activeCell="C86" sqref="C86"/>
    </sheetView>
  </sheetViews>
  <sheetFormatPr defaultColWidth="9.00390625" defaultRowHeight="12.75"/>
  <cols>
    <col min="1" max="1" width="41.375" style="3" customWidth="1"/>
    <col min="2" max="3" width="22.75390625" style="4" customWidth="1"/>
    <col min="4" max="4" width="22.75390625" style="1" customWidth="1"/>
    <col min="5" max="5" width="23.00390625" style="1" customWidth="1"/>
    <col min="6" max="8" width="15.00390625" style="1" customWidth="1"/>
    <col min="9" max="9" width="21.625" style="2" customWidth="1"/>
    <col min="10" max="16384" width="9.125" style="3" customWidth="1"/>
  </cols>
  <sheetData>
    <row r="1" spans="1:7" ht="24.75" customHeight="1">
      <c r="A1" s="45" t="s">
        <v>127</v>
      </c>
      <c r="B1" s="46"/>
      <c r="C1" s="46"/>
      <c r="D1" s="47"/>
      <c r="E1" s="14"/>
      <c r="F1" s="14"/>
      <c r="G1" s="10"/>
    </row>
    <row r="2" spans="1:10" ht="15.75">
      <c r="A2" s="11"/>
      <c r="B2" s="14"/>
      <c r="C2" s="14"/>
      <c r="D2" s="14"/>
      <c r="E2" s="14"/>
      <c r="F2" s="15"/>
      <c r="G2" s="5"/>
      <c r="H2" s="5"/>
      <c r="I2" s="6"/>
      <c r="J2" s="7"/>
    </row>
    <row r="3" spans="1:10" ht="15.75">
      <c r="A3" s="59" t="s">
        <v>69</v>
      </c>
      <c r="B3" s="14"/>
      <c r="C3" s="14"/>
      <c r="D3" s="14"/>
      <c r="E3" s="14"/>
      <c r="F3" s="15"/>
      <c r="G3" s="5"/>
      <c r="H3" s="5"/>
      <c r="I3" s="6"/>
      <c r="J3" s="7"/>
    </row>
    <row r="4" spans="1:10" ht="15.75">
      <c r="A4" s="16" t="s">
        <v>0</v>
      </c>
      <c r="B4" s="17">
        <v>333</v>
      </c>
      <c r="C4" s="14"/>
      <c r="D4" s="14"/>
      <c r="E4" s="14"/>
      <c r="F4" s="15"/>
      <c r="G4" s="5"/>
      <c r="H4" s="5"/>
      <c r="I4" s="6"/>
      <c r="J4" s="7"/>
    </row>
    <row r="5" spans="1:10" ht="15.75">
      <c r="A5" s="16" t="s">
        <v>1</v>
      </c>
      <c r="B5" s="17">
        <v>18</v>
      </c>
      <c r="C5" s="14"/>
      <c r="D5" s="14"/>
      <c r="E5" s="14"/>
      <c r="F5" s="15"/>
      <c r="G5" s="5"/>
      <c r="H5" s="5"/>
      <c r="I5" s="6"/>
      <c r="J5" s="7"/>
    </row>
    <row r="6" spans="1:10" ht="15.75">
      <c r="A6" s="18"/>
      <c r="B6" s="19"/>
      <c r="C6" s="14"/>
      <c r="D6" s="14"/>
      <c r="E6" s="14"/>
      <c r="F6" s="15"/>
      <c r="G6" s="5"/>
      <c r="H6" s="5"/>
      <c r="I6" s="6"/>
      <c r="J6" s="7"/>
    </row>
    <row r="7" spans="1:10" ht="15.75">
      <c r="A7" s="56" t="s">
        <v>2</v>
      </c>
      <c r="B7" s="57" t="s">
        <v>3</v>
      </c>
      <c r="C7" s="58" t="s">
        <v>58</v>
      </c>
      <c r="D7" s="58" t="s">
        <v>60</v>
      </c>
      <c r="E7" s="14"/>
      <c r="F7" s="15"/>
      <c r="G7" s="5"/>
      <c r="H7" s="5"/>
      <c r="I7" s="6"/>
      <c r="J7" s="7"/>
    </row>
    <row r="8" spans="1:10" ht="15.75">
      <c r="A8" s="20" t="s">
        <v>109</v>
      </c>
      <c r="B8" s="50">
        <v>1</v>
      </c>
      <c r="C8" s="51">
        <v>1</v>
      </c>
      <c r="D8" s="51">
        <v>1</v>
      </c>
      <c r="E8" s="14"/>
      <c r="F8" s="15"/>
      <c r="G8" s="5"/>
      <c r="H8" s="5"/>
      <c r="I8" s="6"/>
      <c r="J8" s="7"/>
    </row>
    <row r="9" spans="1:10" ht="15.75">
      <c r="A9" s="20" t="s">
        <v>63</v>
      </c>
      <c r="B9" s="50">
        <v>1</v>
      </c>
      <c r="C9" s="51">
        <v>1</v>
      </c>
      <c r="D9" s="51">
        <v>1</v>
      </c>
      <c r="E9" s="14"/>
      <c r="F9" s="15"/>
      <c r="G9" s="5"/>
      <c r="H9" s="5"/>
      <c r="I9" s="6"/>
      <c r="J9" s="7"/>
    </row>
    <row r="10" spans="1:10" ht="15.75" customHeight="1">
      <c r="A10" s="20" t="s">
        <v>4</v>
      </c>
      <c r="B10" s="50">
        <v>17</v>
      </c>
      <c r="C10" s="51">
        <v>17</v>
      </c>
      <c r="D10" s="51">
        <v>17</v>
      </c>
      <c r="E10" s="14"/>
      <c r="F10" s="15"/>
      <c r="G10" s="5"/>
      <c r="H10" s="5"/>
      <c r="I10" s="6"/>
      <c r="J10" s="7"/>
    </row>
    <row r="11" spans="1:10" ht="15.75">
      <c r="A11" s="20" t="s">
        <v>110</v>
      </c>
      <c r="B11" s="50">
        <v>20</v>
      </c>
      <c r="C11" s="51">
        <v>20</v>
      </c>
      <c r="D11" s="51">
        <v>20</v>
      </c>
      <c r="E11" s="14"/>
      <c r="F11" s="15"/>
      <c r="G11" s="5"/>
      <c r="H11" s="5"/>
      <c r="I11" s="6"/>
      <c r="J11" s="7"/>
    </row>
    <row r="12" spans="1:10" ht="15.75">
      <c r="A12" s="22" t="s">
        <v>5</v>
      </c>
      <c r="B12" s="50">
        <v>0.6</v>
      </c>
      <c r="C12" s="51">
        <v>0.6</v>
      </c>
      <c r="D12" s="51">
        <v>0.6</v>
      </c>
      <c r="E12" s="14"/>
      <c r="F12" s="15"/>
      <c r="G12" s="5"/>
      <c r="H12" s="5"/>
      <c r="I12" s="6"/>
      <c r="J12" s="7"/>
    </row>
    <row r="13" spans="1:10" ht="15.75">
      <c r="A13" s="22" t="s">
        <v>6</v>
      </c>
      <c r="B13" s="50">
        <v>1</v>
      </c>
      <c r="C13" s="51">
        <v>1</v>
      </c>
      <c r="D13" s="51">
        <v>1</v>
      </c>
      <c r="E13" s="14"/>
      <c r="F13" s="15"/>
      <c r="G13" s="5"/>
      <c r="H13" s="5"/>
      <c r="I13" s="6"/>
      <c r="J13" s="7"/>
    </row>
    <row r="14" spans="1:10" ht="15.75">
      <c r="A14" s="22" t="s">
        <v>111</v>
      </c>
      <c r="B14" s="50">
        <v>1</v>
      </c>
      <c r="C14" s="51">
        <v>1</v>
      </c>
      <c r="D14" s="51">
        <v>1</v>
      </c>
      <c r="E14" s="14"/>
      <c r="F14" s="15"/>
      <c r="G14" s="5"/>
      <c r="H14" s="5"/>
      <c r="I14" s="6"/>
      <c r="J14" s="7"/>
    </row>
    <row r="15" spans="1:10" ht="15.75">
      <c r="A15" s="20" t="s">
        <v>112</v>
      </c>
      <c r="B15" s="50">
        <v>6.37</v>
      </c>
      <c r="C15" s="51">
        <v>6.37</v>
      </c>
      <c r="D15" s="51">
        <v>6.37</v>
      </c>
      <c r="E15" s="14"/>
      <c r="F15" s="15"/>
      <c r="G15" s="5"/>
      <c r="H15" s="5"/>
      <c r="I15" s="6"/>
      <c r="J15" s="7"/>
    </row>
    <row r="16" spans="1:10" ht="15.75">
      <c r="A16" s="22" t="s">
        <v>7</v>
      </c>
      <c r="B16" s="50">
        <v>0.3</v>
      </c>
      <c r="C16" s="51">
        <v>0.3</v>
      </c>
      <c r="D16" s="51">
        <v>0.3</v>
      </c>
      <c r="E16" s="14"/>
      <c r="F16" s="15"/>
      <c r="G16" s="5"/>
      <c r="H16" s="5"/>
      <c r="I16" s="6"/>
      <c r="J16" s="7"/>
    </row>
    <row r="17" spans="1:10" ht="28.5">
      <c r="A17" s="22" t="s">
        <v>8</v>
      </c>
      <c r="B17" s="50">
        <v>0.3</v>
      </c>
      <c r="C17" s="54">
        <v>0.3</v>
      </c>
      <c r="D17" s="54">
        <v>0.3</v>
      </c>
      <c r="E17" s="14"/>
      <c r="F17" s="15"/>
      <c r="G17" s="5"/>
      <c r="H17" s="5"/>
      <c r="I17" s="6"/>
      <c r="J17" s="7"/>
    </row>
    <row r="18" spans="1:10" ht="15.75">
      <c r="A18" s="20" t="s">
        <v>9</v>
      </c>
      <c r="B18" s="50">
        <v>4.67</v>
      </c>
      <c r="C18" s="51">
        <v>4.67</v>
      </c>
      <c r="D18" s="51">
        <v>4.67</v>
      </c>
      <c r="E18" s="14"/>
      <c r="F18" s="15"/>
      <c r="G18" s="5"/>
      <c r="H18" s="5"/>
      <c r="I18" s="6"/>
      <c r="J18" s="7"/>
    </row>
    <row r="19" spans="1:10" ht="15.75">
      <c r="A19" s="22" t="s">
        <v>10</v>
      </c>
      <c r="B19" s="50">
        <v>1.11</v>
      </c>
      <c r="C19" s="51">
        <v>1.11</v>
      </c>
      <c r="D19" s="51">
        <v>1.11</v>
      </c>
      <c r="E19" s="14"/>
      <c r="F19" s="15"/>
      <c r="G19" s="5"/>
      <c r="H19" s="5"/>
      <c r="I19" s="6"/>
      <c r="J19" s="7"/>
    </row>
    <row r="20" spans="1:10" ht="15.75">
      <c r="A20" s="22" t="s">
        <v>11</v>
      </c>
      <c r="B20" s="50">
        <v>1.4</v>
      </c>
      <c r="C20" s="51">
        <v>1.4</v>
      </c>
      <c r="D20" s="51">
        <v>1.4</v>
      </c>
      <c r="E20" s="14"/>
      <c r="F20" s="15"/>
      <c r="G20" s="5"/>
      <c r="H20" s="5"/>
      <c r="I20" s="6"/>
      <c r="J20" s="7"/>
    </row>
    <row r="21" spans="1:10" ht="15.75">
      <c r="A21" s="22" t="s">
        <v>61</v>
      </c>
      <c r="B21" s="50">
        <v>0</v>
      </c>
      <c r="C21" s="51">
        <v>0.26</v>
      </c>
      <c r="D21" s="51">
        <v>0.26</v>
      </c>
      <c r="E21" s="14"/>
      <c r="F21" s="15"/>
      <c r="G21" s="5"/>
      <c r="H21" s="5"/>
      <c r="I21" s="6"/>
      <c r="J21" s="7"/>
    </row>
    <row r="22" spans="1:10" ht="15.75">
      <c r="A22" s="33" t="s">
        <v>14</v>
      </c>
      <c r="B22" s="52">
        <f>SUM(B8:B21)</f>
        <v>55.74999999999999</v>
      </c>
      <c r="C22" s="53">
        <f>SUM(C8:C21)</f>
        <v>56.00999999999999</v>
      </c>
      <c r="D22" s="53">
        <f>SUM(D8:D21)</f>
        <v>56.00999999999999</v>
      </c>
      <c r="E22" s="14"/>
      <c r="F22" s="15"/>
      <c r="G22" s="5"/>
      <c r="H22" s="5"/>
      <c r="I22" s="6"/>
      <c r="J22" s="7"/>
    </row>
    <row r="23" spans="1:10" ht="15.75">
      <c r="A23" s="23"/>
      <c r="B23" s="24"/>
      <c r="C23" s="14"/>
      <c r="D23" s="14"/>
      <c r="E23" s="14"/>
      <c r="F23" s="15"/>
      <c r="G23" s="5"/>
      <c r="H23" s="5"/>
      <c r="I23" s="6"/>
      <c r="J23" s="7"/>
    </row>
    <row r="24" spans="1:10" ht="15.75">
      <c r="A24" s="25" t="s">
        <v>59</v>
      </c>
      <c r="B24" s="24"/>
      <c r="C24" s="14"/>
      <c r="D24" s="14"/>
      <c r="E24" s="14"/>
      <c r="F24" s="15"/>
      <c r="G24" s="5"/>
      <c r="H24" s="5"/>
      <c r="I24" s="6"/>
      <c r="J24" s="7"/>
    </row>
    <row r="25" spans="1:10" ht="15.75" customHeight="1">
      <c r="A25" s="20" t="s">
        <v>109</v>
      </c>
      <c r="B25" s="21" t="s">
        <v>12</v>
      </c>
      <c r="C25" s="51">
        <v>1</v>
      </c>
      <c r="D25" s="14"/>
      <c r="E25" s="14"/>
      <c r="F25" s="15"/>
      <c r="G25" s="5"/>
      <c r="H25" s="5"/>
      <c r="I25" s="6"/>
      <c r="J25" s="7"/>
    </row>
    <row r="26" spans="1:10" ht="15.75" customHeight="1">
      <c r="A26" s="20" t="s">
        <v>63</v>
      </c>
      <c r="B26" s="21" t="s">
        <v>65</v>
      </c>
      <c r="C26" s="51">
        <v>1</v>
      </c>
      <c r="D26" s="14"/>
      <c r="E26" s="14"/>
      <c r="F26" s="15"/>
      <c r="G26" s="5"/>
      <c r="H26" s="5"/>
      <c r="I26" s="6"/>
      <c r="J26" s="7"/>
    </row>
    <row r="27" spans="1:10" ht="15.75">
      <c r="A27" s="20" t="s">
        <v>4</v>
      </c>
      <c r="B27" s="21" t="s">
        <v>13</v>
      </c>
      <c r="C27" s="51">
        <v>17</v>
      </c>
      <c r="D27" s="14"/>
      <c r="E27" s="14"/>
      <c r="F27" s="15"/>
      <c r="G27" s="5"/>
      <c r="H27" s="5"/>
      <c r="I27" s="6"/>
      <c r="J27" s="7"/>
    </row>
    <row r="28" spans="1:10" ht="15.75" customHeight="1">
      <c r="A28" s="20" t="s">
        <v>110</v>
      </c>
      <c r="B28" s="21" t="s">
        <v>15</v>
      </c>
      <c r="C28" s="51">
        <v>20</v>
      </c>
      <c r="D28" s="14"/>
      <c r="E28" s="14"/>
      <c r="F28" s="15"/>
      <c r="G28" s="5"/>
      <c r="H28" s="5"/>
      <c r="I28" s="6"/>
      <c r="J28" s="7"/>
    </row>
    <row r="29" spans="1:10" ht="15.75">
      <c r="A29" s="22" t="s">
        <v>5</v>
      </c>
      <c r="B29" s="21" t="s">
        <v>16</v>
      </c>
      <c r="C29" s="51">
        <v>0.6</v>
      </c>
      <c r="D29" s="14"/>
      <c r="E29" s="14"/>
      <c r="F29" s="15"/>
      <c r="G29" s="5"/>
      <c r="H29" s="5"/>
      <c r="I29" s="6"/>
      <c r="J29" s="7"/>
    </row>
    <row r="30" spans="1:10" ht="15.75">
      <c r="A30" s="22" t="s">
        <v>6</v>
      </c>
      <c r="B30" s="21" t="s">
        <v>17</v>
      </c>
      <c r="C30" s="51">
        <v>1</v>
      </c>
      <c r="D30" s="14"/>
      <c r="E30" s="14"/>
      <c r="F30" s="15"/>
      <c r="G30" s="5"/>
      <c r="H30" s="5"/>
      <c r="I30" s="6"/>
      <c r="J30" s="7"/>
    </row>
    <row r="31" spans="1:10" ht="15.75">
      <c r="A31" s="22" t="s">
        <v>111</v>
      </c>
      <c r="B31" s="21" t="s">
        <v>17</v>
      </c>
      <c r="C31" s="51">
        <v>1</v>
      </c>
      <c r="D31" s="14"/>
      <c r="E31" s="14"/>
      <c r="F31" s="15"/>
      <c r="G31" s="5"/>
      <c r="H31" s="5"/>
      <c r="I31" s="6"/>
      <c r="J31" s="7"/>
    </row>
    <row r="32" spans="1:10" ht="15.75">
      <c r="A32" s="20" t="s">
        <v>112</v>
      </c>
      <c r="B32" s="21" t="s">
        <v>18</v>
      </c>
      <c r="C32" s="51">
        <v>6.37</v>
      </c>
      <c r="D32" s="14"/>
      <c r="E32" s="14"/>
      <c r="F32" s="15"/>
      <c r="G32" s="5"/>
      <c r="H32" s="5"/>
      <c r="I32" s="6"/>
      <c r="J32" s="7"/>
    </row>
    <row r="33" spans="1:10" ht="15.75">
      <c r="A33" s="22" t="s">
        <v>7</v>
      </c>
      <c r="B33" s="21" t="s">
        <v>19</v>
      </c>
      <c r="C33" s="51">
        <v>0.3</v>
      </c>
      <c r="D33" s="14"/>
      <c r="E33" s="14"/>
      <c r="F33" s="15"/>
      <c r="G33" s="5"/>
      <c r="H33" s="5"/>
      <c r="I33" s="6"/>
      <c r="J33" s="7"/>
    </row>
    <row r="34" spans="1:10" ht="28.5">
      <c r="A34" s="22" t="s">
        <v>8</v>
      </c>
      <c r="B34" s="21" t="s">
        <v>19</v>
      </c>
      <c r="C34" s="54">
        <v>0.3</v>
      </c>
      <c r="D34" s="14"/>
      <c r="E34" s="14"/>
      <c r="F34" s="15"/>
      <c r="G34" s="5"/>
      <c r="H34" s="5"/>
      <c r="I34" s="6"/>
      <c r="J34" s="7"/>
    </row>
    <row r="35" spans="1:10" ht="15.75">
      <c r="A35" s="20" t="s">
        <v>9</v>
      </c>
      <c r="B35" s="21" t="s">
        <v>22</v>
      </c>
      <c r="C35" s="51">
        <v>4.67</v>
      </c>
      <c r="D35" s="14"/>
      <c r="E35" s="14"/>
      <c r="F35" s="15"/>
      <c r="G35" s="5"/>
      <c r="H35" s="5"/>
      <c r="I35" s="6"/>
      <c r="J35" s="7"/>
    </row>
    <row r="36" spans="1:10" ht="15.75">
      <c r="A36" s="22" t="s">
        <v>10</v>
      </c>
      <c r="B36" s="21" t="s">
        <v>20</v>
      </c>
      <c r="C36" s="51">
        <v>1.11</v>
      </c>
      <c r="D36" s="14"/>
      <c r="E36" s="14"/>
      <c r="F36" s="15"/>
      <c r="G36" s="5"/>
      <c r="H36" s="5"/>
      <c r="I36" s="6"/>
      <c r="J36" s="7"/>
    </row>
    <row r="37" spans="1:10" ht="28.5">
      <c r="A37" s="22" t="s">
        <v>11</v>
      </c>
      <c r="B37" s="21" t="s">
        <v>21</v>
      </c>
      <c r="C37" s="51">
        <v>1.4</v>
      </c>
      <c r="D37" s="14"/>
      <c r="E37" s="14"/>
      <c r="F37" s="15"/>
      <c r="G37" s="5"/>
      <c r="H37" s="5"/>
      <c r="I37" s="6"/>
      <c r="J37" s="7"/>
    </row>
    <row r="38" spans="1:10" ht="28.5">
      <c r="A38" s="22" t="s">
        <v>61</v>
      </c>
      <c r="B38" s="21" t="s">
        <v>62</v>
      </c>
      <c r="C38" s="51">
        <v>0.26</v>
      </c>
      <c r="D38" s="14"/>
      <c r="E38" s="14"/>
      <c r="F38" s="15"/>
      <c r="G38" s="5"/>
      <c r="H38" s="5"/>
      <c r="I38" s="6"/>
      <c r="J38" s="7"/>
    </row>
    <row r="39" spans="1:10" ht="15.75">
      <c r="A39" s="26"/>
      <c r="B39" s="26"/>
      <c r="C39" s="55"/>
      <c r="D39" s="14"/>
      <c r="E39" s="14"/>
      <c r="F39" s="15"/>
      <c r="G39" s="5"/>
      <c r="H39" s="5"/>
      <c r="I39" s="6"/>
      <c r="J39" s="7"/>
    </row>
    <row r="40" spans="1:10" ht="15.75">
      <c r="A40" s="27" t="s">
        <v>70</v>
      </c>
      <c r="B40" s="14"/>
      <c r="C40" s="14"/>
      <c r="D40" s="14"/>
      <c r="E40" s="14"/>
      <c r="F40" s="15"/>
      <c r="G40" s="5"/>
      <c r="H40" s="5"/>
      <c r="I40" s="6"/>
      <c r="J40" s="7"/>
    </row>
    <row r="41" spans="1:10" ht="15.75">
      <c r="A41" s="34" t="s">
        <v>23</v>
      </c>
      <c r="B41" s="35"/>
      <c r="C41" s="105" t="s">
        <v>31</v>
      </c>
      <c r="D41" s="105" t="s">
        <v>32</v>
      </c>
      <c r="E41" s="14"/>
      <c r="F41" s="15"/>
      <c r="G41" s="5"/>
      <c r="H41" s="5"/>
      <c r="I41" s="6"/>
      <c r="J41" s="7"/>
    </row>
    <row r="42" spans="1:10" ht="15.75">
      <c r="A42" s="28"/>
      <c r="B42" s="14"/>
      <c r="C42" s="106"/>
      <c r="D42" s="106"/>
      <c r="E42" s="14"/>
      <c r="F42" s="15"/>
      <c r="G42" s="5"/>
      <c r="H42" s="5"/>
      <c r="I42" s="6"/>
      <c r="J42" s="7"/>
    </row>
    <row r="43" spans="1:10" ht="15.75">
      <c r="A43" s="29" t="s">
        <v>26</v>
      </c>
      <c r="B43" s="12">
        <v>84</v>
      </c>
      <c r="C43" s="12">
        <v>1.2</v>
      </c>
      <c r="D43" s="30">
        <f>+C43*B43</f>
        <v>100.8</v>
      </c>
      <c r="E43" s="14"/>
      <c r="F43" s="15"/>
      <c r="G43" s="5"/>
      <c r="H43" s="5"/>
      <c r="I43" s="6"/>
      <c r="J43" s="7"/>
    </row>
    <row r="44" spans="1:10" ht="15.75">
      <c r="A44" s="29" t="s">
        <v>27</v>
      </c>
      <c r="B44" s="12">
        <v>84</v>
      </c>
      <c r="C44" s="12">
        <v>4.7</v>
      </c>
      <c r="D44" s="30">
        <f>+C44*B44</f>
        <v>394.8</v>
      </c>
      <c r="E44" s="14"/>
      <c r="F44" s="15"/>
      <c r="G44" s="5"/>
      <c r="H44" s="5"/>
      <c r="I44" s="6"/>
      <c r="J44" s="7"/>
    </row>
    <row r="45" spans="1:10" ht="15.75">
      <c r="A45" s="29" t="s">
        <v>28</v>
      </c>
      <c r="B45" s="12">
        <v>84</v>
      </c>
      <c r="C45" s="12">
        <v>1.07</v>
      </c>
      <c r="D45" s="30">
        <f>+C45*B45</f>
        <v>89.88000000000001</v>
      </c>
      <c r="E45" s="14"/>
      <c r="F45" s="15"/>
      <c r="G45" s="5"/>
      <c r="H45" s="5"/>
      <c r="I45" s="6"/>
      <c r="J45" s="7"/>
    </row>
    <row r="46" spans="1:10" ht="15.75">
      <c r="A46" s="99" t="s">
        <v>24</v>
      </c>
      <c r="B46" s="100"/>
      <c r="C46" s="101"/>
      <c r="D46" s="30">
        <f>SUM(D43:D45)</f>
        <v>585.48</v>
      </c>
      <c r="E46" s="14"/>
      <c r="F46" s="15"/>
      <c r="G46" s="5"/>
      <c r="H46" s="5"/>
      <c r="I46" s="6"/>
      <c r="J46" s="7"/>
    </row>
    <row r="47" spans="1:10" ht="15.75">
      <c r="A47" s="99" t="s">
        <v>25</v>
      </c>
      <c r="B47" s="100"/>
      <c r="C47" s="101"/>
      <c r="D47" s="30">
        <f>+D46/60</f>
        <v>9.758000000000001</v>
      </c>
      <c r="E47" s="14"/>
      <c r="F47" s="15"/>
      <c r="G47" s="5"/>
      <c r="H47" s="5"/>
      <c r="I47" s="6"/>
      <c r="J47" s="7"/>
    </row>
    <row r="48" spans="1:10" ht="15.75">
      <c r="A48" s="102" t="s">
        <v>29</v>
      </c>
      <c r="B48" s="103"/>
      <c r="C48" s="104"/>
      <c r="D48" s="40">
        <f>D47/8</f>
        <v>1.2197500000000001</v>
      </c>
      <c r="E48" s="14"/>
      <c r="F48" s="15"/>
      <c r="G48" s="5"/>
      <c r="H48" s="5"/>
      <c r="I48" s="8"/>
      <c r="J48" s="7"/>
    </row>
    <row r="49" spans="1:10" ht="15.75">
      <c r="A49" s="36"/>
      <c r="B49" s="37"/>
      <c r="C49" s="37"/>
      <c r="D49" s="38"/>
      <c r="E49" s="14"/>
      <c r="F49" s="15"/>
      <c r="G49" s="5"/>
      <c r="H49" s="5"/>
      <c r="I49" s="8"/>
      <c r="J49" s="7"/>
    </row>
    <row r="50" spans="1:10" ht="15.75">
      <c r="A50" s="27"/>
      <c r="B50" s="14"/>
      <c r="C50" s="14"/>
      <c r="D50" s="14"/>
      <c r="E50" s="14"/>
      <c r="F50" s="15"/>
      <c r="G50" s="5"/>
      <c r="H50" s="5"/>
      <c r="I50" s="9"/>
      <c r="J50" s="7"/>
    </row>
    <row r="51" spans="1:10" ht="15.75" customHeight="1">
      <c r="A51" s="60" t="s">
        <v>30</v>
      </c>
      <c r="B51" s="35"/>
      <c r="C51" s="105" t="s">
        <v>31</v>
      </c>
      <c r="D51" s="105" t="s">
        <v>32</v>
      </c>
      <c r="E51" s="14"/>
      <c r="F51" s="15"/>
      <c r="G51" s="5"/>
      <c r="H51" s="5"/>
      <c r="I51" s="6"/>
      <c r="J51" s="7"/>
    </row>
    <row r="52" spans="1:10" ht="15" customHeight="1">
      <c r="A52" s="28"/>
      <c r="B52" s="14"/>
      <c r="C52" s="106"/>
      <c r="D52" s="106"/>
      <c r="E52" s="14"/>
      <c r="F52" s="15"/>
      <c r="G52" s="5"/>
      <c r="H52" s="5"/>
      <c r="I52" s="6"/>
      <c r="J52" s="7"/>
    </row>
    <row r="53" spans="1:10" ht="15.75">
      <c r="A53" s="29" t="s">
        <v>26</v>
      </c>
      <c r="B53" s="12">
        <v>136</v>
      </c>
      <c r="C53" s="12">
        <v>1.65</v>
      </c>
      <c r="D53" s="30">
        <f aca="true" t="shared" si="0" ref="D53:D58">B53*C53</f>
        <v>224.39999999999998</v>
      </c>
      <c r="E53" s="14"/>
      <c r="F53" s="15"/>
      <c r="G53" s="5"/>
      <c r="H53" s="5"/>
      <c r="I53" s="6"/>
      <c r="J53" s="7"/>
    </row>
    <row r="54" spans="1:10" ht="15.75">
      <c r="A54" s="29" t="s">
        <v>27</v>
      </c>
      <c r="B54" s="12">
        <v>136</v>
      </c>
      <c r="C54" s="12">
        <v>6.2</v>
      </c>
      <c r="D54" s="30">
        <f t="shared" si="0"/>
        <v>843.2</v>
      </c>
      <c r="E54" s="14"/>
      <c r="F54" s="15"/>
      <c r="G54" s="5"/>
      <c r="H54" s="5"/>
      <c r="I54" s="9"/>
      <c r="J54" s="7"/>
    </row>
    <row r="55" spans="1:10" ht="15.75">
      <c r="A55" s="29" t="s">
        <v>28</v>
      </c>
      <c r="B55" s="12">
        <v>136</v>
      </c>
      <c r="C55" s="12">
        <v>1.47</v>
      </c>
      <c r="D55" s="30">
        <f t="shared" si="0"/>
        <v>199.92</v>
      </c>
      <c r="E55" s="14"/>
      <c r="F55" s="15"/>
      <c r="G55" s="5"/>
      <c r="H55" s="5"/>
      <c r="I55" s="9"/>
      <c r="J55" s="7"/>
    </row>
    <row r="56" spans="1:10" ht="15.75">
      <c r="A56" s="29" t="s">
        <v>66</v>
      </c>
      <c r="B56" s="12">
        <v>20</v>
      </c>
      <c r="C56" s="12">
        <v>2.89</v>
      </c>
      <c r="D56" s="30">
        <f t="shared" si="0"/>
        <v>57.800000000000004</v>
      </c>
      <c r="E56" s="14"/>
      <c r="F56" s="15"/>
      <c r="G56" s="5"/>
      <c r="H56" s="5"/>
      <c r="I56" s="9"/>
      <c r="J56" s="7"/>
    </row>
    <row r="57" spans="1:10" ht="15.75">
      <c r="A57" s="29" t="s">
        <v>67</v>
      </c>
      <c r="B57" s="12">
        <v>20</v>
      </c>
      <c r="C57" s="12">
        <v>10.85</v>
      </c>
      <c r="D57" s="30">
        <f t="shared" si="0"/>
        <v>217</v>
      </c>
      <c r="E57" s="14"/>
      <c r="F57" s="15"/>
      <c r="G57" s="5"/>
      <c r="H57" s="5"/>
      <c r="I57" s="9"/>
      <c r="J57" s="7"/>
    </row>
    <row r="58" spans="1:10" ht="15.75">
      <c r="A58" s="29" t="s">
        <v>68</v>
      </c>
      <c r="B58" s="12">
        <v>20</v>
      </c>
      <c r="C58" s="12">
        <v>2.57</v>
      </c>
      <c r="D58" s="30">
        <f t="shared" si="0"/>
        <v>51.4</v>
      </c>
      <c r="E58" s="14"/>
      <c r="F58" s="15"/>
      <c r="G58" s="5"/>
      <c r="H58" s="5"/>
      <c r="I58" s="9"/>
      <c r="J58" s="7"/>
    </row>
    <row r="59" spans="1:10" ht="15.75">
      <c r="A59" s="99" t="s">
        <v>24</v>
      </c>
      <c r="B59" s="100"/>
      <c r="C59" s="101"/>
      <c r="D59" s="39">
        <f>SUM(D53:D58)</f>
        <v>1593.72</v>
      </c>
      <c r="E59" s="14"/>
      <c r="F59" s="15"/>
      <c r="G59" s="5"/>
      <c r="H59" s="5"/>
      <c r="I59" s="9"/>
      <c r="J59" s="7"/>
    </row>
    <row r="60" spans="1:10" ht="15.75">
      <c r="A60" s="99" t="s">
        <v>25</v>
      </c>
      <c r="B60" s="100"/>
      <c r="C60" s="101"/>
      <c r="D60" s="39">
        <f>D59/60</f>
        <v>26.562</v>
      </c>
      <c r="E60" s="14"/>
      <c r="F60" s="15"/>
      <c r="G60" s="5"/>
      <c r="H60" s="5"/>
      <c r="I60" s="9"/>
      <c r="J60" s="7"/>
    </row>
    <row r="61" spans="1:10" ht="15.75">
      <c r="A61" s="102" t="s">
        <v>29</v>
      </c>
      <c r="B61" s="103"/>
      <c r="C61" s="104"/>
      <c r="D61" s="40">
        <f>D60/8</f>
        <v>3.32025</v>
      </c>
      <c r="E61" s="14"/>
      <c r="F61" s="15"/>
      <c r="G61" s="5"/>
      <c r="H61" s="5"/>
      <c r="I61" s="9"/>
      <c r="J61" s="7"/>
    </row>
    <row r="62" spans="1:8" ht="15.75">
      <c r="A62" s="32"/>
      <c r="B62" s="28"/>
      <c r="C62" s="14"/>
      <c r="D62" s="31"/>
      <c r="E62" s="14"/>
      <c r="F62" s="15"/>
      <c r="G62" s="5"/>
      <c r="H62" s="5"/>
    </row>
    <row r="63" spans="1:4" ht="15.75">
      <c r="A63" s="27" t="s">
        <v>71</v>
      </c>
      <c r="B63" s="14"/>
      <c r="C63" s="14"/>
      <c r="D63" s="14"/>
    </row>
    <row r="64" spans="1:4" ht="15.75">
      <c r="A64" s="34" t="s">
        <v>23</v>
      </c>
      <c r="B64" s="35"/>
      <c r="C64" s="105" t="s">
        <v>31</v>
      </c>
      <c r="D64" s="105" t="s">
        <v>32</v>
      </c>
    </row>
    <row r="65" spans="1:4" ht="15.75">
      <c r="A65" s="28"/>
      <c r="B65" s="14"/>
      <c r="C65" s="106"/>
      <c r="D65" s="106"/>
    </row>
    <row r="66" spans="1:4" ht="15.75">
      <c r="A66" s="29" t="s">
        <v>26</v>
      </c>
      <c r="B66" s="12">
        <v>28</v>
      </c>
      <c r="C66" s="12">
        <v>1.2</v>
      </c>
      <c r="D66" s="30">
        <f>+C66*B66</f>
        <v>33.6</v>
      </c>
    </row>
    <row r="67" spans="1:4" ht="15.75">
      <c r="A67" s="29" t="s">
        <v>27</v>
      </c>
      <c r="B67" s="12">
        <v>28</v>
      </c>
      <c r="C67" s="12">
        <v>4.7</v>
      </c>
      <c r="D67" s="30">
        <f>+C67*B67</f>
        <v>131.6</v>
      </c>
    </row>
    <row r="68" spans="1:4" ht="15.75">
      <c r="A68" s="29" t="s">
        <v>28</v>
      </c>
      <c r="B68" s="12">
        <v>28</v>
      </c>
      <c r="C68" s="12">
        <v>1.07</v>
      </c>
      <c r="D68" s="30">
        <f>+C68*B68</f>
        <v>29.96</v>
      </c>
    </row>
    <row r="69" spans="1:4" ht="15.75">
      <c r="A69" s="99" t="s">
        <v>24</v>
      </c>
      <c r="B69" s="100"/>
      <c r="C69" s="101"/>
      <c r="D69" s="30">
        <f>SUM(D66:D68)</f>
        <v>195.16</v>
      </c>
    </row>
    <row r="70" spans="1:4" ht="15.75">
      <c r="A70" s="99" t="s">
        <v>25</v>
      </c>
      <c r="B70" s="100"/>
      <c r="C70" s="101"/>
      <c r="D70" s="30">
        <f>+D69/60</f>
        <v>3.252666666666667</v>
      </c>
    </row>
    <row r="71" spans="1:4" ht="15.75">
      <c r="A71" s="102" t="s">
        <v>29</v>
      </c>
      <c r="B71" s="103"/>
      <c r="C71" s="104"/>
      <c r="D71" s="40">
        <f>D70/8</f>
        <v>0.40658333333333335</v>
      </c>
    </row>
    <row r="72" spans="1:4" ht="15.75">
      <c r="A72" s="36"/>
      <c r="B72" s="37"/>
      <c r="C72" s="37"/>
      <c r="D72" s="38"/>
    </row>
    <row r="73" spans="1:4" ht="15.75">
      <c r="A73" s="27"/>
      <c r="B73" s="14"/>
      <c r="C73" s="14"/>
      <c r="D73" s="14"/>
    </row>
    <row r="74" spans="1:4" ht="15.75">
      <c r="A74" s="60" t="s">
        <v>30</v>
      </c>
      <c r="B74" s="35"/>
      <c r="C74" s="105" t="s">
        <v>31</v>
      </c>
      <c r="D74" s="105" t="s">
        <v>32</v>
      </c>
    </row>
    <row r="75" spans="1:4" ht="15.75">
      <c r="A75" s="28"/>
      <c r="B75" s="14"/>
      <c r="C75" s="106"/>
      <c r="D75" s="106"/>
    </row>
    <row r="76" spans="1:4" ht="15.75">
      <c r="A76" s="29" t="s">
        <v>26</v>
      </c>
      <c r="B76" s="12">
        <v>59</v>
      </c>
      <c r="C76" s="12">
        <v>1.65</v>
      </c>
      <c r="D76" s="30">
        <f aca="true" t="shared" si="1" ref="D76:D81">B76*C76</f>
        <v>97.35</v>
      </c>
    </row>
    <row r="77" spans="1:4" ht="15.75">
      <c r="A77" s="29" t="s">
        <v>27</v>
      </c>
      <c r="B77" s="12">
        <v>59</v>
      </c>
      <c r="C77" s="12">
        <v>6.2</v>
      </c>
      <c r="D77" s="30">
        <f t="shared" si="1"/>
        <v>365.8</v>
      </c>
    </row>
    <row r="78" spans="1:4" ht="15.75">
      <c r="A78" s="29" t="s">
        <v>28</v>
      </c>
      <c r="B78" s="12">
        <v>59</v>
      </c>
      <c r="C78" s="12">
        <v>1.47</v>
      </c>
      <c r="D78" s="30">
        <f t="shared" si="1"/>
        <v>86.73</v>
      </c>
    </row>
    <row r="79" spans="1:4" ht="15.75">
      <c r="A79" s="29" t="s">
        <v>66</v>
      </c>
      <c r="B79" s="12">
        <v>8</v>
      </c>
      <c r="C79" s="12">
        <v>2.89</v>
      </c>
      <c r="D79" s="30">
        <f t="shared" si="1"/>
        <v>23.12</v>
      </c>
    </row>
    <row r="80" spans="1:4" ht="15.75">
      <c r="A80" s="29" t="s">
        <v>67</v>
      </c>
      <c r="B80" s="12">
        <v>8</v>
      </c>
      <c r="C80" s="12">
        <v>10.85</v>
      </c>
      <c r="D80" s="30">
        <f t="shared" si="1"/>
        <v>86.8</v>
      </c>
    </row>
    <row r="81" spans="1:4" ht="15.75">
      <c r="A81" s="29" t="s">
        <v>68</v>
      </c>
      <c r="B81" s="12">
        <v>8</v>
      </c>
      <c r="C81" s="12">
        <v>2.57</v>
      </c>
      <c r="D81" s="30">
        <f t="shared" si="1"/>
        <v>20.56</v>
      </c>
    </row>
    <row r="82" spans="1:4" ht="15.75">
      <c r="A82" s="99" t="s">
        <v>24</v>
      </c>
      <c r="B82" s="100"/>
      <c r="C82" s="101"/>
      <c r="D82" s="39">
        <f>SUM(D76:D81)</f>
        <v>680.3599999999999</v>
      </c>
    </row>
    <row r="83" spans="1:4" ht="15.75">
      <c r="A83" s="99" t="s">
        <v>25</v>
      </c>
      <c r="B83" s="100"/>
      <c r="C83" s="101"/>
      <c r="D83" s="39">
        <f>D82/60</f>
        <v>11.339333333333332</v>
      </c>
    </row>
    <row r="84" spans="1:4" ht="15.75">
      <c r="A84" s="102" t="s">
        <v>29</v>
      </c>
      <c r="B84" s="103"/>
      <c r="C84" s="104"/>
      <c r="D84" s="40">
        <f>D83/8</f>
        <v>1.4174166666666665</v>
      </c>
    </row>
    <row r="85" spans="1:4" ht="15.75">
      <c r="A85" s="61"/>
      <c r="B85" s="62"/>
      <c r="C85" s="63"/>
      <c r="D85" s="39"/>
    </row>
    <row r="86" spans="1:4" ht="15.75">
      <c r="A86" s="64" t="s">
        <v>56</v>
      </c>
      <c r="B86" s="65">
        <f>D48+D61+D71+D84</f>
        <v>6.364000000000001</v>
      </c>
      <c r="C86" s="63"/>
      <c r="D86" s="39"/>
    </row>
  </sheetData>
  <sheetProtection/>
  <mergeCells count="20">
    <mergeCell ref="A59:C59"/>
    <mergeCell ref="A60:C60"/>
    <mergeCell ref="A61:C61"/>
    <mergeCell ref="C51:C52"/>
    <mergeCell ref="D41:D42"/>
    <mergeCell ref="D51:D52"/>
    <mergeCell ref="C41:C42"/>
    <mergeCell ref="A46:C46"/>
    <mergeCell ref="A47:C47"/>
    <mergeCell ref="A48:C48"/>
    <mergeCell ref="A82:C82"/>
    <mergeCell ref="A83:C83"/>
    <mergeCell ref="A84:C84"/>
    <mergeCell ref="C64:C65"/>
    <mergeCell ref="D64:D65"/>
    <mergeCell ref="A69:C69"/>
    <mergeCell ref="A70:C70"/>
    <mergeCell ref="A71:C71"/>
    <mergeCell ref="C74:C75"/>
    <mergeCell ref="D74:D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21"/>
  <sheetViews>
    <sheetView zoomScale="150" zoomScaleNormal="150" zoomScalePageLayoutView="0" workbookViewId="0" topLeftCell="A1">
      <selection activeCell="G14" sqref="G14"/>
    </sheetView>
  </sheetViews>
  <sheetFormatPr defaultColWidth="9.00390625" defaultRowHeight="12.75"/>
  <cols>
    <col min="1" max="1" width="10.75390625" style="0" customWidth="1"/>
    <col min="2" max="2" width="21.25390625" style="0" customWidth="1"/>
    <col min="3" max="3" width="31.75390625" style="0" customWidth="1"/>
    <col min="4" max="4" width="16.75390625" style="0" customWidth="1"/>
  </cols>
  <sheetData>
    <row r="1" spans="1:4" ht="14.25">
      <c r="A1" s="28"/>
      <c r="B1" s="28"/>
      <c r="C1" s="28"/>
      <c r="D1" s="28"/>
    </row>
    <row r="2" spans="1:5" ht="14.25">
      <c r="A2" s="45" t="s">
        <v>128</v>
      </c>
      <c r="B2" s="46"/>
      <c r="C2" s="46"/>
      <c r="D2" s="47"/>
      <c r="E2" s="48"/>
    </row>
    <row r="3" spans="1:4" ht="14.25">
      <c r="A3" s="11"/>
      <c r="B3" s="13"/>
      <c r="C3" s="13"/>
      <c r="D3" s="14"/>
    </row>
    <row r="4" spans="1:4" ht="28.5">
      <c r="A4" s="41" t="s">
        <v>33</v>
      </c>
      <c r="B4" s="41" t="s">
        <v>34</v>
      </c>
      <c r="C4" s="41" t="s">
        <v>35</v>
      </c>
      <c r="D4" s="41" t="s">
        <v>36</v>
      </c>
    </row>
    <row r="5" spans="1:4" ht="28.5" customHeight="1">
      <c r="A5" s="44" t="s">
        <v>57</v>
      </c>
      <c r="B5" s="107" t="s">
        <v>37</v>
      </c>
      <c r="C5" s="108"/>
      <c r="D5" s="109"/>
    </row>
    <row r="6" spans="1:4" ht="14.25">
      <c r="A6" s="43" t="s">
        <v>38</v>
      </c>
      <c r="B6" s="85" t="s">
        <v>39</v>
      </c>
      <c r="C6" s="85" t="s">
        <v>109</v>
      </c>
      <c r="D6" s="51">
        <v>1</v>
      </c>
    </row>
    <row r="7" spans="1:4" ht="14.25">
      <c r="A7" s="43" t="s">
        <v>40</v>
      </c>
      <c r="B7" s="85" t="s">
        <v>41</v>
      </c>
      <c r="C7" s="85" t="s">
        <v>64</v>
      </c>
      <c r="D7" s="51">
        <v>1</v>
      </c>
    </row>
    <row r="8" spans="1:4" ht="14.25">
      <c r="A8" s="43" t="s">
        <v>42</v>
      </c>
      <c r="B8" s="85" t="s">
        <v>41</v>
      </c>
      <c r="C8" s="85" t="s">
        <v>4</v>
      </c>
      <c r="D8" s="51">
        <v>17</v>
      </c>
    </row>
    <row r="9" spans="1:4" ht="28.5">
      <c r="A9" s="43" t="s">
        <v>43</v>
      </c>
      <c r="B9" s="85" t="s">
        <v>113</v>
      </c>
      <c r="C9" s="85" t="s">
        <v>110</v>
      </c>
      <c r="D9" s="51">
        <v>20</v>
      </c>
    </row>
    <row r="10" spans="1:4" ht="14.25">
      <c r="A10" s="43" t="s">
        <v>44</v>
      </c>
      <c r="B10" s="85" t="s">
        <v>72</v>
      </c>
      <c r="C10" s="86" t="s">
        <v>5</v>
      </c>
      <c r="D10" s="51">
        <v>0.6</v>
      </c>
    </row>
    <row r="11" spans="1:4" ht="14.25">
      <c r="A11" s="43" t="s">
        <v>45</v>
      </c>
      <c r="B11" s="85" t="s">
        <v>73</v>
      </c>
      <c r="C11" s="87" t="s">
        <v>6</v>
      </c>
      <c r="D11" s="51">
        <v>1</v>
      </c>
    </row>
    <row r="12" spans="1:4" ht="14.25">
      <c r="A12" s="43" t="s">
        <v>46</v>
      </c>
      <c r="B12" s="85" t="s">
        <v>114</v>
      </c>
      <c r="C12" s="87" t="s">
        <v>111</v>
      </c>
      <c r="D12" s="51">
        <v>1</v>
      </c>
    </row>
    <row r="13" spans="1:4" ht="14.25">
      <c r="A13" s="43" t="s">
        <v>47</v>
      </c>
      <c r="B13" s="85" t="s">
        <v>115</v>
      </c>
      <c r="C13" s="85" t="s">
        <v>112</v>
      </c>
      <c r="D13" s="51">
        <v>6.37</v>
      </c>
    </row>
    <row r="14" spans="1:4" ht="14.25">
      <c r="A14" s="43" t="s">
        <v>48</v>
      </c>
      <c r="B14" s="85" t="s">
        <v>116</v>
      </c>
      <c r="C14" s="87" t="s">
        <v>7</v>
      </c>
      <c r="D14" s="51">
        <v>0.3</v>
      </c>
    </row>
    <row r="15" spans="1:4" ht="28.5">
      <c r="A15" s="43" t="s">
        <v>49</v>
      </c>
      <c r="B15" s="85" t="s">
        <v>117</v>
      </c>
      <c r="C15" s="87" t="s">
        <v>8</v>
      </c>
      <c r="D15" s="51">
        <v>0.3</v>
      </c>
    </row>
    <row r="16" spans="1:4" ht="14.25">
      <c r="A16" s="43" t="s">
        <v>50</v>
      </c>
      <c r="B16" s="85" t="s">
        <v>51</v>
      </c>
      <c r="C16" s="85" t="s">
        <v>9</v>
      </c>
      <c r="D16" s="51">
        <v>4.67</v>
      </c>
    </row>
    <row r="17" spans="1:4" ht="14.25">
      <c r="A17" s="43" t="s">
        <v>52</v>
      </c>
      <c r="B17" s="85" t="s">
        <v>53</v>
      </c>
      <c r="C17" s="87" t="s">
        <v>10</v>
      </c>
      <c r="D17" s="51">
        <v>1.11</v>
      </c>
    </row>
    <row r="18" spans="1:4" ht="14.25">
      <c r="A18" s="43" t="s">
        <v>54</v>
      </c>
      <c r="B18" s="85" t="s">
        <v>51</v>
      </c>
      <c r="C18" s="87" t="s">
        <v>11</v>
      </c>
      <c r="D18" s="51">
        <v>1.4</v>
      </c>
    </row>
    <row r="19" spans="1:4" ht="14.25">
      <c r="A19" s="44" t="s">
        <v>75</v>
      </c>
      <c r="B19" s="107" t="s">
        <v>78</v>
      </c>
      <c r="C19" s="108"/>
      <c r="D19" s="109"/>
    </row>
    <row r="20" spans="1:4" ht="14.25">
      <c r="A20" s="43" t="s">
        <v>55</v>
      </c>
      <c r="B20" s="42" t="s">
        <v>74</v>
      </c>
      <c r="C20" s="22" t="s">
        <v>61</v>
      </c>
      <c r="D20" s="51">
        <v>0.26</v>
      </c>
    </row>
    <row r="21" spans="1:4" ht="47.25" customHeight="1">
      <c r="A21" s="66" t="s">
        <v>76</v>
      </c>
      <c r="B21" s="110" t="s">
        <v>77</v>
      </c>
      <c r="C21" s="111"/>
      <c r="D21" s="67">
        <f>SUM(D6:D20)</f>
        <v>56.00999999999999</v>
      </c>
    </row>
    <row r="30" s="49" customFormat="1" ht="19.5" customHeight="1"/>
  </sheetData>
  <sheetProtection/>
  <mergeCells count="3">
    <mergeCell ref="B5:D5"/>
    <mergeCell ref="B19:D19"/>
    <mergeCell ref="B21:C21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Katja Arnšek</cp:lastModifiedBy>
  <cp:lastPrinted>2019-09-09T07:17:10Z</cp:lastPrinted>
  <dcterms:created xsi:type="dcterms:W3CDTF">2000-10-03T07:08:36Z</dcterms:created>
  <dcterms:modified xsi:type="dcterms:W3CDTF">2020-08-18T06:23:52Z</dcterms:modified>
  <cp:category/>
  <cp:version/>
  <cp:contentType/>
  <cp:contentStatus/>
</cp:coreProperties>
</file>