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15480" windowHeight="11640" activeTab="1"/>
  </bookViews>
  <sheets>
    <sheet name="PRODAJE" sheetId="1" r:id="rId1"/>
    <sheet name="NAKUP" sheetId="2" r:id="rId2"/>
    <sheet name="ODDAJA V NAJEM" sheetId="3" r:id="rId3"/>
    <sheet name="NAJEM " sheetId="4" r:id="rId4"/>
  </sheets>
  <definedNames>
    <definedName name="_xlnm.Print_Area" localSheetId="3">'NAJEM '!$A$1:$K$27</definedName>
    <definedName name="_xlnm.Print_Area" localSheetId="1">'NAKUP'!$A$1:$H$431</definedName>
    <definedName name="_xlnm.Print_Area" localSheetId="2">'ODDAJA V NAJEM'!$A$1:$I$79</definedName>
    <definedName name="_xlnm.Print_Area" localSheetId="0">'PRODAJE'!$A$1:$I$178</definedName>
  </definedNames>
  <calcPr fullCalcOnLoad="1"/>
</workbook>
</file>

<file path=xl/sharedStrings.xml><?xml version="1.0" encoding="utf-8"?>
<sst xmlns="http://schemas.openxmlformats.org/spreadsheetml/2006/main" count="2951" uniqueCount="699">
  <si>
    <t>dvorišče</t>
  </si>
  <si>
    <t>neplodno</t>
  </si>
  <si>
    <t>menjava</t>
  </si>
  <si>
    <t>travnik</t>
  </si>
  <si>
    <t>SKUPAJ</t>
  </si>
  <si>
    <t>njiva</t>
  </si>
  <si>
    <t>K.O. ZAGRAD</t>
  </si>
  <si>
    <t>LETNI NAČRT PRODAJE STANOVANJ IN POSLOVNIH PROSTOROV</t>
  </si>
  <si>
    <t>nakup</t>
  </si>
  <si>
    <t>cesta</t>
  </si>
  <si>
    <t>pašnik</t>
  </si>
  <si>
    <t>gozd</t>
  </si>
  <si>
    <t>Zap.št.</t>
  </si>
  <si>
    <t>pot</t>
  </si>
  <si>
    <t>Izmera v m²</t>
  </si>
  <si>
    <t>547/7</t>
  </si>
  <si>
    <t>174/22</t>
  </si>
  <si>
    <t>175/1</t>
  </si>
  <si>
    <t>252/3</t>
  </si>
  <si>
    <t>252/4</t>
  </si>
  <si>
    <t>127/4</t>
  </si>
  <si>
    <t>122/5</t>
  </si>
  <si>
    <t>324/4</t>
  </si>
  <si>
    <t>324/5</t>
  </si>
  <si>
    <t>324/6</t>
  </si>
  <si>
    <t>122/8</t>
  </si>
  <si>
    <t>382/4</t>
  </si>
  <si>
    <t>menjava z doplačilom</t>
  </si>
  <si>
    <t>/</t>
  </si>
  <si>
    <t>neposredno</t>
  </si>
  <si>
    <t>340/6</t>
  </si>
  <si>
    <t>pokopališče</t>
  </si>
  <si>
    <t>275-del</t>
  </si>
  <si>
    <t>274-del</t>
  </si>
  <si>
    <t>331-del</t>
  </si>
  <si>
    <t>526/2</t>
  </si>
  <si>
    <t>PP 42152428 K 420600</t>
  </si>
  <si>
    <t>Orientacijska vrednost v EUR</t>
  </si>
  <si>
    <t>v EUR</t>
  </si>
  <si>
    <t>PP 44162251 K 420600</t>
  </si>
  <si>
    <t>213</t>
  </si>
  <si>
    <t>470</t>
  </si>
  <si>
    <t>336 del</t>
  </si>
  <si>
    <t>339 del</t>
  </si>
  <si>
    <t>Vrsta dej.rabe</t>
  </si>
  <si>
    <t>Drugo</t>
  </si>
  <si>
    <t>Solastniški delež</t>
  </si>
  <si>
    <t>menjava z dopl.</t>
  </si>
  <si>
    <t>K.O. 893 - ZAGRAD</t>
  </si>
  <si>
    <t>K.O.884 - FARNA VAS</t>
  </si>
  <si>
    <t>K.O. 874 -ŠENTANEL</t>
  </si>
  <si>
    <t>358/24</t>
  </si>
  <si>
    <t>K.O. 875 - DOLGA BRDA</t>
  </si>
  <si>
    <t>K.O. 883 - DOBJA VAS</t>
  </si>
  <si>
    <t>K.O. 891 -PREVALJE</t>
  </si>
  <si>
    <t>K.O.884 v- FARNA VAS</t>
  </si>
  <si>
    <t>K.O. 884 - FARNA VAS</t>
  </si>
  <si>
    <t>K.O. 876-BREZNICA</t>
  </si>
  <si>
    <t>K.O. 883 -  DOBJA VAS</t>
  </si>
  <si>
    <t>K.O. 874 - ŠENTANEL</t>
  </si>
  <si>
    <t>K.O. 886 - LOKOVICA</t>
  </si>
  <si>
    <t>K.O. 892 - LEŠE</t>
  </si>
  <si>
    <t>K.O. 873 - SUHI VRH</t>
  </si>
  <si>
    <t>K.O. 891 - PREVALJE</t>
  </si>
  <si>
    <t>Občina Prevalje</t>
  </si>
  <si>
    <t>župan</t>
  </si>
  <si>
    <t>51/1</t>
  </si>
  <si>
    <t>brezplačen prenos</t>
  </si>
  <si>
    <t xml:space="preserve">menjava </t>
  </si>
  <si>
    <t>298/7</t>
  </si>
  <si>
    <t>300/4</t>
  </si>
  <si>
    <t>308/2</t>
  </si>
  <si>
    <t>310/6</t>
  </si>
  <si>
    <t>317/2</t>
  </si>
  <si>
    <t>318/2</t>
  </si>
  <si>
    <t>319/2</t>
  </si>
  <si>
    <t>321/2</t>
  </si>
  <si>
    <t>321/5</t>
  </si>
  <si>
    <t>323/2</t>
  </si>
  <si>
    <t>323/3</t>
  </si>
  <si>
    <t>328/4</t>
  </si>
  <si>
    <t>341/2</t>
  </si>
  <si>
    <t>345/4</t>
  </si>
  <si>
    <t>354/6</t>
  </si>
  <si>
    <t>346/2</t>
  </si>
  <si>
    <t>347/2</t>
  </si>
  <si>
    <t>347/3</t>
  </si>
  <si>
    <t>PP 42162330 K 420001</t>
  </si>
  <si>
    <t>503/15</t>
  </si>
  <si>
    <t>134/48</t>
  </si>
  <si>
    <t>travnik, njiva</t>
  </si>
  <si>
    <t>134/49</t>
  </si>
  <si>
    <t>132/3</t>
  </si>
  <si>
    <t>298/1</t>
  </si>
  <si>
    <t>298/2</t>
  </si>
  <si>
    <t>igrišče, pot</t>
  </si>
  <si>
    <t>518/1-del</t>
  </si>
  <si>
    <t>dvorišče, st.stavba</t>
  </si>
  <si>
    <t>poslovna stavba</t>
  </si>
  <si>
    <t>290/7- del</t>
  </si>
  <si>
    <t>travnik,njiva</t>
  </si>
  <si>
    <t>298/5</t>
  </si>
  <si>
    <t>348/18</t>
  </si>
  <si>
    <t>343/28</t>
  </si>
  <si>
    <t>577/6</t>
  </si>
  <si>
    <t>K.O. 869 - BELŠAK</t>
  </si>
  <si>
    <t>504/16</t>
  </si>
  <si>
    <t>504/17</t>
  </si>
  <si>
    <t>291/2-del</t>
  </si>
  <si>
    <t>571/1-del</t>
  </si>
  <si>
    <t>neplodno, travnik, njiva, gozd, sadovnjak</t>
  </si>
  <si>
    <t>575-del</t>
  </si>
  <si>
    <t>247/2-del</t>
  </si>
  <si>
    <t>247/4-del</t>
  </si>
  <si>
    <t>247/5-del</t>
  </si>
  <si>
    <t xml:space="preserve">dvorišče, stan.stavba, gosp.posl., </t>
  </si>
  <si>
    <t>247/8-del</t>
  </si>
  <si>
    <t>248/1-del</t>
  </si>
  <si>
    <t>248/3-del</t>
  </si>
  <si>
    <t>247/6-del</t>
  </si>
  <si>
    <t>248/2-del</t>
  </si>
  <si>
    <t>450/2</t>
  </si>
  <si>
    <t>451/2</t>
  </si>
  <si>
    <t>451/4</t>
  </si>
  <si>
    <t>452/2</t>
  </si>
  <si>
    <t>Solastniški 
delež</t>
  </si>
  <si>
    <t>PP 43191312 K 420000</t>
  </si>
  <si>
    <t>brezplačno</t>
  </si>
  <si>
    <t>160/10</t>
  </si>
  <si>
    <t>262/10</t>
  </si>
  <si>
    <t>264/2</t>
  </si>
  <si>
    <t>265/4</t>
  </si>
  <si>
    <t>265/6</t>
  </si>
  <si>
    <t>265/7</t>
  </si>
  <si>
    <t>294/4</t>
  </si>
  <si>
    <t>294/6</t>
  </si>
  <si>
    <t>295/5</t>
  </si>
  <si>
    <t>295/6</t>
  </si>
  <si>
    <t>295/8</t>
  </si>
  <si>
    <t>295/11</t>
  </si>
  <si>
    <t>296/4</t>
  </si>
  <si>
    <t>296/5</t>
  </si>
  <si>
    <t>296/7</t>
  </si>
  <si>
    <t>487/2</t>
  </si>
  <si>
    <t>445/10</t>
  </si>
  <si>
    <t>445/11</t>
  </si>
  <si>
    <t>448/2</t>
  </si>
  <si>
    <t>448/5</t>
  </si>
  <si>
    <t>449/2</t>
  </si>
  <si>
    <t>485/2</t>
  </si>
  <si>
    <t>486/2</t>
  </si>
  <si>
    <t>K.O. 870 - JAMNICA</t>
  </si>
  <si>
    <t>425/2</t>
  </si>
  <si>
    <t>426/2</t>
  </si>
  <si>
    <t>490/2</t>
  </si>
  <si>
    <t>494/2</t>
  </si>
  <si>
    <t>588/2</t>
  </si>
  <si>
    <t>243/8</t>
  </si>
  <si>
    <t>243/10</t>
  </si>
  <si>
    <t>262/6</t>
  </si>
  <si>
    <t>482/2</t>
  </si>
  <si>
    <t>482/3</t>
  </si>
  <si>
    <t>482/4</t>
  </si>
  <si>
    <t>493/0</t>
  </si>
  <si>
    <t>544/4</t>
  </si>
  <si>
    <t>K.O. 870- JAMNICA</t>
  </si>
  <si>
    <t>237/78</t>
  </si>
  <si>
    <t>174/17</t>
  </si>
  <si>
    <t>160/12</t>
  </si>
  <si>
    <t>160/14</t>
  </si>
  <si>
    <t>161/2</t>
  </si>
  <si>
    <t>253/5</t>
  </si>
  <si>
    <t>376/1</t>
  </si>
  <si>
    <t>322/1-del</t>
  </si>
  <si>
    <t>314/1-del</t>
  </si>
  <si>
    <t>296-del</t>
  </si>
  <si>
    <t>298-del</t>
  </si>
  <si>
    <t>291/6-del</t>
  </si>
  <si>
    <t>291/1-del</t>
  </si>
  <si>
    <t>289-del</t>
  </si>
  <si>
    <t>283-del</t>
  </si>
  <si>
    <t>281-del</t>
  </si>
  <si>
    <t>sadovnjak</t>
  </si>
  <si>
    <t>280-del</t>
  </si>
  <si>
    <t>276-del</t>
  </si>
  <si>
    <t>273-del</t>
  </si>
  <si>
    <t>284/1-del</t>
  </si>
  <si>
    <t>291/9-del</t>
  </si>
  <si>
    <t>247/5</t>
  </si>
  <si>
    <t>dvor., stan.st., gosp.posl.</t>
  </si>
  <si>
    <t>347/83-del</t>
  </si>
  <si>
    <t>668/2</t>
  </si>
  <si>
    <t>668/5</t>
  </si>
  <si>
    <t>668/6</t>
  </si>
  <si>
    <t>668/7</t>
  </si>
  <si>
    <t>668/8</t>
  </si>
  <si>
    <t>668/12</t>
  </si>
  <si>
    <t>668/15</t>
  </si>
  <si>
    <t>677/4</t>
  </si>
  <si>
    <t>658/2</t>
  </si>
  <si>
    <t>658/3</t>
  </si>
  <si>
    <t>658/4</t>
  </si>
  <si>
    <t>661/2</t>
  </si>
  <si>
    <t>663/0</t>
  </si>
  <si>
    <t>99/2</t>
  </si>
  <si>
    <t>103/2</t>
  </si>
  <si>
    <t>103/3</t>
  </si>
  <si>
    <t>76/4</t>
  </si>
  <si>
    <t>77/12</t>
  </si>
  <si>
    <t>77/13</t>
  </si>
  <si>
    <t>680/2</t>
  </si>
  <si>
    <t>680/4</t>
  </si>
  <si>
    <t>682/2</t>
  </si>
  <si>
    <t>733/7</t>
  </si>
  <si>
    <t>menjava z doplačiom</t>
  </si>
  <si>
    <t>733/9</t>
  </si>
  <si>
    <t>732/3</t>
  </si>
  <si>
    <t>732/1</t>
  </si>
  <si>
    <t>731/1</t>
  </si>
  <si>
    <t>733/1</t>
  </si>
  <si>
    <t>224/30</t>
  </si>
  <si>
    <t>224/34</t>
  </si>
  <si>
    <t>224/9</t>
  </si>
  <si>
    <t>224/35</t>
  </si>
  <si>
    <t>230/12</t>
  </si>
  <si>
    <t>483/2</t>
  </si>
  <si>
    <t>481/16</t>
  </si>
  <si>
    <t>481/18</t>
  </si>
  <si>
    <t>481/20</t>
  </si>
  <si>
    <t>481/28</t>
  </si>
  <si>
    <t>481/42</t>
  </si>
  <si>
    <t>481/43</t>
  </si>
  <si>
    <t>481/45</t>
  </si>
  <si>
    <t>481/46</t>
  </si>
  <si>
    <t>481/48</t>
  </si>
  <si>
    <t>481/49</t>
  </si>
  <si>
    <t>586/2</t>
  </si>
  <si>
    <t>595/0</t>
  </si>
  <si>
    <t>596/0</t>
  </si>
  <si>
    <t>242/6</t>
  </si>
  <si>
    <t>242/7</t>
  </si>
  <si>
    <t>242/8</t>
  </si>
  <si>
    <t>243/13</t>
  </si>
  <si>
    <t>243/14</t>
  </si>
  <si>
    <t>243/16</t>
  </si>
  <si>
    <t>329/6</t>
  </si>
  <si>
    <t>481/59</t>
  </si>
  <si>
    <t>481/25</t>
  </si>
  <si>
    <t>481/33</t>
  </si>
  <si>
    <t>220/2</t>
  </si>
  <si>
    <t>504/19</t>
  </si>
  <si>
    <t>504/21</t>
  </si>
  <si>
    <t>152/3</t>
  </si>
  <si>
    <t>152/9</t>
  </si>
  <si>
    <t>241/7-del</t>
  </si>
  <si>
    <t>K.O. 877 - STRAŽIŠČE</t>
  </si>
  <si>
    <t>OŠ Prevalje</t>
  </si>
  <si>
    <t>šola, telovadnica</t>
  </si>
  <si>
    <t>služnostna pravica za uporabo streh 25 let</t>
  </si>
  <si>
    <t>stavbna pravica za gradnjo vrtca</t>
  </si>
  <si>
    <t xml:space="preserve"> 27/2</t>
  </si>
  <si>
    <t xml:space="preserve"> 27/3</t>
  </si>
  <si>
    <t>38/2</t>
  </si>
  <si>
    <t>39/7</t>
  </si>
  <si>
    <t>39/8</t>
  </si>
  <si>
    <t>347/83</t>
  </si>
  <si>
    <t>388/2</t>
  </si>
  <si>
    <t>203-del</t>
  </si>
  <si>
    <t>204-del</t>
  </si>
  <si>
    <t>200/2-del</t>
  </si>
  <si>
    <t>199-del</t>
  </si>
  <si>
    <t>201-del</t>
  </si>
  <si>
    <t>202-del</t>
  </si>
  <si>
    <t>197-del</t>
  </si>
  <si>
    <t>195-del</t>
  </si>
  <si>
    <t>194-del</t>
  </si>
  <si>
    <t>182-del</t>
  </si>
  <si>
    <t>193-del</t>
  </si>
  <si>
    <t>191-del</t>
  </si>
  <si>
    <t>190-del</t>
  </si>
  <si>
    <t>183-del</t>
  </si>
  <si>
    <t>179-del</t>
  </si>
  <si>
    <t>171-del</t>
  </si>
  <si>
    <t>173-del</t>
  </si>
  <si>
    <t>175-del</t>
  </si>
  <si>
    <t>170-del</t>
  </si>
  <si>
    <t>172-del</t>
  </si>
  <si>
    <t>162-del</t>
  </si>
  <si>
    <t>161-del</t>
  </si>
  <si>
    <t>557/5</t>
  </si>
  <si>
    <t>241/9-del</t>
  </si>
  <si>
    <t>377/0-del</t>
  </si>
  <si>
    <t>340/5</t>
  </si>
  <si>
    <t xml:space="preserve">cesta </t>
  </si>
  <si>
    <t>286/10</t>
  </si>
  <si>
    <t>del 70/1</t>
  </si>
  <si>
    <t>del 70/3</t>
  </si>
  <si>
    <t>560/2</t>
  </si>
  <si>
    <t>152/5</t>
  </si>
  <si>
    <t>152/10</t>
  </si>
  <si>
    <t>152/11</t>
  </si>
  <si>
    <t xml:space="preserve">travnik </t>
  </si>
  <si>
    <t>165/7</t>
  </si>
  <si>
    <t>165/5</t>
  </si>
  <si>
    <t>165/2</t>
  </si>
  <si>
    <t>164</t>
  </si>
  <si>
    <t>133/5</t>
  </si>
  <si>
    <t>PP 44162251K 420600</t>
  </si>
  <si>
    <t>20/3</t>
  </si>
  <si>
    <t>22/0</t>
  </si>
  <si>
    <t>563/3</t>
  </si>
  <si>
    <t xml:space="preserve">stanovanje  </t>
  </si>
  <si>
    <t>Trg 65</t>
  </si>
  <si>
    <t>26/5-del</t>
  </si>
  <si>
    <t>6-del</t>
  </si>
  <si>
    <t>2-del</t>
  </si>
  <si>
    <t>1-del</t>
  </si>
  <si>
    <t>3/1-del</t>
  </si>
  <si>
    <t>274/5</t>
  </si>
  <si>
    <t>136/7
136/9</t>
  </si>
  <si>
    <t xml:space="preserve"> 1/1</t>
  </si>
  <si>
    <t>542/1</t>
  </si>
  <si>
    <t>545/2</t>
  </si>
  <si>
    <t>545/3</t>
  </si>
  <si>
    <t>545/4</t>
  </si>
  <si>
    <t>171/2</t>
  </si>
  <si>
    <t>115/10</t>
  </si>
  <si>
    <t>112/50</t>
  </si>
  <si>
    <t>dvorišče
njiva</t>
  </si>
  <si>
    <t>112/41</t>
  </si>
  <si>
    <t xml:space="preserve">111/12
111/15
</t>
  </si>
  <si>
    <t>90
26</t>
  </si>
  <si>
    <t>154/2
154/3
154/5</t>
  </si>
  <si>
    <t>154/11
152/1</t>
  </si>
  <si>
    <t>spar</t>
  </si>
  <si>
    <t>386/35</t>
  </si>
  <si>
    <t>385/2</t>
  </si>
  <si>
    <t>386/2</t>
  </si>
  <si>
    <t>385/25</t>
  </si>
  <si>
    <t>385/27</t>
  </si>
  <si>
    <t>386/6</t>
  </si>
  <si>
    <t>386/7</t>
  </si>
  <si>
    <t>386/8</t>
  </si>
  <si>
    <t>386/9</t>
  </si>
  <si>
    <t>387/21</t>
  </si>
  <si>
    <t>291/4</t>
  </si>
  <si>
    <t>386/10</t>
  </si>
  <si>
    <t>291/7</t>
  </si>
  <si>
    <t>291/22</t>
  </si>
  <si>
    <t>386/28</t>
  </si>
  <si>
    <t>291/18</t>
  </si>
  <si>
    <t>291/19</t>
  </si>
  <si>
    <t>178/63
178/62
178/61
176/19
176/17
177/4
109/4</t>
  </si>
  <si>
    <t>39
31
9
1
14
8
1</t>
  </si>
  <si>
    <t>EU Šentanel</t>
  </si>
  <si>
    <t>382/11</t>
  </si>
  <si>
    <t>385/4</t>
  </si>
  <si>
    <t>386/5</t>
  </si>
  <si>
    <t>522/7-del</t>
  </si>
  <si>
    <t>231/4</t>
  </si>
  <si>
    <t>231/5</t>
  </si>
  <si>
    <t>252/11-del</t>
  </si>
  <si>
    <t>185/1</t>
  </si>
  <si>
    <t>185/2</t>
  </si>
  <si>
    <t>378/0 - del</t>
  </si>
  <si>
    <t>379/0 - del</t>
  </si>
  <si>
    <t>500/0 - del</t>
  </si>
  <si>
    <t>326/2 -  del</t>
  </si>
  <si>
    <t>353/12 - del</t>
  </si>
  <si>
    <t>354/1- del</t>
  </si>
  <si>
    <t>358/2 - del</t>
  </si>
  <si>
    <t>358/3 - del</t>
  </si>
  <si>
    <t>361/0 - del</t>
  </si>
  <si>
    <t>363/1 - del</t>
  </si>
  <si>
    <t>364/0 - del</t>
  </si>
  <si>
    <t>368/0 -del</t>
  </si>
  <si>
    <t>375/0 - del</t>
  </si>
  <si>
    <t>512/15</t>
  </si>
  <si>
    <t xml:space="preserve"> 4/18</t>
  </si>
  <si>
    <t>313/37</t>
  </si>
  <si>
    <t>280/3-del
280/1-del
280/13 -del
279/6 -del
258/0 - del
259/0 - del
260/0 - del
273/0 -del
267/0 - del
266/2-del</t>
  </si>
  <si>
    <t>169/1872</t>
  </si>
  <si>
    <t>170/2</t>
  </si>
  <si>
    <t>154/7</t>
  </si>
  <si>
    <t>126/15
126/27
126/23</t>
  </si>
  <si>
    <t>pot
travnik
travnik</t>
  </si>
  <si>
    <t>56
1
1</t>
  </si>
  <si>
    <t>2088,00*</t>
  </si>
  <si>
    <t>109/6
112/25
112/30
116/20
137/31</t>
  </si>
  <si>
    <t>11
54
15
5
10</t>
  </si>
  <si>
    <t>3030,00 *</t>
  </si>
  <si>
    <t>178/1</t>
  </si>
  <si>
    <t>826,56 *</t>
  </si>
  <si>
    <t>152/4
659/1
659/2</t>
  </si>
  <si>
    <t>neplodno
neplodno
cesta</t>
  </si>
  <si>
    <t>487
55
9</t>
  </si>
  <si>
    <t>152/8</t>
  </si>
  <si>
    <t>100/33</t>
  </si>
  <si>
    <t>473/17</t>
  </si>
  <si>
    <t>481/53</t>
  </si>
  <si>
    <t>480/2</t>
  </si>
  <si>
    <t>481/30</t>
  </si>
  <si>
    <t>474/4</t>
  </si>
  <si>
    <t>473/18</t>
  </si>
  <si>
    <t>479/4</t>
  </si>
  <si>
    <t>473/9</t>
  </si>
  <si>
    <t>473/11</t>
  </si>
  <si>
    <t>474/5</t>
  </si>
  <si>
    <t>354/23</t>
  </si>
  <si>
    <t>503/16</t>
  </si>
  <si>
    <t>554/24</t>
  </si>
  <si>
    <t>503/18</t>
  </si>
  <si>
    <t>593/1</t>
  </si>
  <si>
    <t>591/3</t>
  </si>
  <si>
    <t>594/1</t>
  </si>
  <si>
    <t>593/2</t>
  </si>
  <si>
    <t>594/2</t>
  </si>
  <si>
    <t>505/5</t>
  </si>
  <si>
    <t>504/22</t>
  </si>
  <si>
    <t>504/11</t>
  </si>
  <si>
    <t>504/9</t>
  </si>
  <si>
    <t>javna dražba</t>
  </si>
  <si>
    <t>335/4</t>
  </si>
  <si>
    <t>336/1</t>
  </si>
  <si>
    <t>335/3</t>
  </si>
  <si>
    <t>369/0</t>
  </si>
  <si>
    <t>529/10</t>
  </si>
  <si>
    <t>529/14</t>
  </si>
  <si>
    <t>529/5</t>
  </si>
  <si>
    <t>518/22</t>
  </si>
  <si>
    <t>518/27</t>
  </si>
  <si>
    <t>614/6</t>
  </si>
  <si>
    <t>614/10</t>
  </si>
  <si>
    <t>PP 42132100 K 420600</t>
  </si>
  <si>
    <t>PP 42132555 k 420600</t>
  </si>
  <si>
    <t>PP 42132224 k 420600</t>
  </si>
  <si>
    <t>Skupaj prodaje premoženja 2011:</t>
  </si>
  <si>
    <t xml:space="preserve">dvorišče </t>
  </si>
  <si>
    <t>zelenica</t>
  </si>
  <si>
    <t>461/1-del</t>
  </si>
  <si>
    <t>pašnik
njiva
pašnik
gozd
pašnik
sadovnjak
travnik
njiva
pašnik
cesta</t>
  </si>
  <si>
    <t>579/1</t>
  </si>
  <si>
    <t>574/1-del</t>
  </si>
  <si>
    <t>76/1</t>
  </si>
  <si>
    <t>76/2</t>
  </si>
  <si>
    <t>77/2</t>
  </si>
  <si>
    <t>560/0</t>
  </si>
  <si>
    <t>neplodno
njiva
neplodno
travnik
neplodno</t>
  </si>
  <si>
    <t>385/21</t>
  </si>
  <si>
    <t>166.s</t>
  </si>
  <si>
    <t>stavbišče</t>
  </si>
  <si>
    <t xml:space="preserve">neposredno </t>
  </si>
  <si>
    <t xml:space="preserve"> 2/3</t>
  </si>
  <si>
    <t>K.O. 885 - POLJANA</t>
  </si>
  <si>
    <t>211/2</t>
  </si>
  <si>
    <t>POT</t>
  </si>
  <si>
    <t>214/1</t>
  </si>
  <si>
    <t>214/7</t>
  </si>
  <si>
    <t>214/9</t>
  </si>
  <si>
    <t>217/2</t>
  </si>
  <si>
    <t>PP 43142520</t>
  </si>
  <si>
    <t>k 420600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</si>
  <si>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</si>
  <si>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</si>
  <si>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</si>
  <si>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</si>
  <si>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</si>
  <si>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>NAČRT PRIDOBIVANJA NEPREMIČNEGA PREMOŽENJA - STANOVANJA IN POSLOVNI PROSTORI</t>
  </si>
  <si>
    <t>NAČRT PRIDOBIVANJA NEPREMIČNEGA PREMOŽENJA - ZEMLJIŠČA</t>
  </si>
  <si>
    <t>Okvirna lokacija                 (parc.št., št. stavbe, št. dela stavbe)</t>
  </si>
  <si>
    <t xml:space="preserve"> dr. Matija TASIČ</t>
  </si>
  <si>
    <t>Na osnovi 9. člena Uredbe o stvarnem premoženju države in samoupravih lokalnih skupnosti (Uradni list RS, št. 34/2011, je občinski svet na seji dne ________ sprejel</t>
  </si>
  <si>
    <t>Na osnovi 9. člena Uredbe o stvarnem premoženju države in samoupravih lokalnih skupnosti (Ur. l. RS, št. 34/2011, je občinski svet na seji dne ________ sprejel</t>
  </si>
  <si>
    <t>NAČRT RAZPOLAGANJA Z NEPREMIČNIM PREMOŽENJEM</t>
  </si>
  <si>
    <t>Identifikacijska oznaka nep. (parc. št.)</t>
  </si>
  <si>
    <t>Predvidena metoda razpolaganja</t>
  </si>
  <si>
    <t>Ekonomska utemeljenost</t>
  </si>
  <si>
    <t>73/0</t>
  </si>
  <si>
    <t>1/1</t>
  </si>
  <si>
    <t>74/1</t>
  </si>
  <si>
    <t>pridobitev zemljišč za lokalno cesto</t>
  </si>
  <si>
    <t>pridobitev zemljišč za pločnik, projekt "Krožišče - Spar"</t>
  </si>
  <si>
    <t>pridobitev zemljišče za ureditev lokalne ceste, projekt "Mestno jedro"</t>
  </si>
  <si>
    <t>pridobitev zemljišča za parkirišče</t>
  </si>
  <si>
    <t>pridobitev zemljišča za pločnik</t>
  </si>
  <si>
    <t>pridobitev zemljišča za lokalno cesto</t>
  </si>
  <si>
    <t>pridobitev zemljišč za centralno čistilno napravo</t>
  </si>
  <si>
    <t>pridobitev zemljišča za športni objekt</t>
  </si>
  <si>
    <t>19/0</t>
  </si>
  <si>
    <t>pridobitev zemljišč za lokalno cesto, projekt "Odsek Fara - Unc"</t>
  </si>
  <si>
    <t>20/1</t>
  </si>
  <si>
    <t>23/0</t>
  </si>
  <si>
    <t>14/0</t>
  </si>
  <si>
    <t>18/0</t>
  </si>
  <si>
    <t>588/40</t>
  </si>
  <si>
    <t>588/42</t>
  </si>
  <si>
    <t>603/0</t>
  </si>
  <si>
    <t>vodotok</t>
  </si>
  <si>
    <t>530/0</t>
  </si>
  <si>
    <t>pridobitev zemljišč za lokalno cesto, projekt "Odsek Stražišče - Rožejevo"</t>
  </si>
  <si>
    <t>531/1</t>
  </si>
  <si>
    <t>532/1</t>
  </si>
  <si>
    <t>264/4</t>
  </si>
  <si>
    <t>264/5</t>
  </si>
  <si>
    <t>270/3</t>
  </si>
  <si>
    <t>270/4</t>
  </si>
  <si>
    <t xml:space="preserve">pridobitev zemljišč za pešpot </t>
  </si>
  <si>
    <t xml:space="preserve">pridobitev zemljišča za lokalno cesto </t>
  </si>
  <si>
    <t>pridobitev zemljišč za lokalno cesto, projekt "Brančurnik - Kot"</t>
  </si>
  <si>
    <t>pridobitev zemljišča za lokalno cesto, projekt "Turistično območje Šentanel"</t>
  </si>
  <si>
    <t>pridobitev zemljišča za lokalno cesto Šentanel - šola</t>
  </si>
  <si>
    <t xml:space="preserve">pridobitev zemljišča za lokalno cesto Šentanel    </t>
  </si>
  <si>
    <t>pridobitev zemljišč za odlagališče in cesto po projektu "KOCEROD"</t>
  </si>
  <si>
    <t>pridobitev zemljišč za lokalno cesto Skuk</t>
  </si>
  <si>
    <t>147/2.S</t>
  </si>
  <si>
    <t>pridobitev zemljišč za ureditev lokalne ceste po projeku "Vaško jedro Leše, faza 2"</t>
  </si>
  <si>
    <t>pridobitev zemljišča za lokalno cesto Glavarstvo</t>
  </si>
  <si>
    <t>pridobitev zemljišča za lokalno cesto Zagrad</t>
  </si>
  <si>
    <t>pridobitev zemljišča za pokopališče</t>
  </si>
  <si>
    <t>pridobitev zemljišč za lokalno cesto,  projekt "Vaško jedro - Leše, faza 1"</t>
  </si>
  <si>
    <t>pridobitev zemljišč za lokalno cesto Leše - Hermonkov križ - Mežica</t>
  </si>
  <si>
    <t>pridobitev zemljišča za lokalno cesto Nicina</t>
  </si>
  <si>
    <t>350/13-del</t>
  </si>
  <si>
    <t>350/21</t>
  </si>
  <si>
    <t>pridobitev zemljišč za lokalno cesto, projekt "Račel - Log, območje F"</t>
  </si>
  <si>
    <t>pridobitev zemljišč za lokalno cesto Stražišče</t>
  </si>
  <si>
    <t>pridobitev zemljišča za centralno čistilno napravo</t>
  </si>
  <si>
    <t>pridobitev zemljišč za lokalno cesto Prevalje - Stražišče - Brinjeva gora</t>
  </si>
  <si>
    <t>310/1</t>
  </si>
  <si>
    <t>310/3</t>
  </si>
  <si>
    <t>312/1</t>
  </si>
  <si>
    <t xml:space="preserve">pašnik  </t>
  </si>
  <si>
    <t>313/1</t>
  </si>
  <si>
    <t>312/5</t>
  </si>
  <si>
    <t>313/43</t>
  </si>
  <si>
    <t>313/34</t>
  </si>
  <si>
    <t>313/35</t>
  </si>
  <si>
    <t>390/2</t>
  </si>
  <si>
    <t>313/46</t>
  </si>
  <si>
    <t>313/38</t>
  </si>
  <si>
    <t>285/2</t>
  </si>
  <si>
    <t>pridobitev zemljišča za lokalno cesto v obrtni coni OC Lahovnik</t>
  </si>
  <si>
    <t>stanovanje</t>
  </si>
  <si>
    <t>Nakup stanovanja za fond neprofitnih stanovanj</t>
  </si>
  <si>
    <t>Perzonali 30, 844-2245-24</t>
  </si>
  <si>
    <t>NAČRT ODDAJE NEPREMIČNEGA PREMOŽENJA V NAJEM</t>
  </si>
  <si>
    <t>NAČRT NAJEMA NEPREMIČNEGA PREMOŽENJA</t>
  </si>
  <si>
    <t xml:space="preserve">Identifikacijska oznaka nep. </t>
  </si>
  <si>
    <t>K.O.</t>
  </si>
  <si>
    <t>parc. št.</t>
  </si>
  <si>
    <t>Na osnovi 10. člena Uredbe o stvarnem premoženju države in samoupravih lokalnih skupnosti (Ur. l. RS, št. 34/2011, je občinski svet na seji dne ________ sprejel</t>
  </si>
  <si>
    <t>Na osnovi 11. člena Uredbe o stvarnem premoženju države in samoupravih lokalnih skupnosti (Ur. l. RS, št. 34/2011, je občinski svet na seji dne ________ sprejel</t>
  </si>
  <si>
    <t>Predvideno trajanje najema</t>
  </si>
  <si>
    <t>prodaja zemljišča, ki ga občina ne potrebuje za javno infrastrukturo</t>
  </si>
  <si>
    <t xml:space="preserve">javna dražba </t>
  </si>
  <si>
    <t>prodaja zemljišča za projekt "Krožišče - Spar"</t>
  </si>
  <si>
    <t>prodaja nepotrebnega premoženja v skladu s koncesijsko pogodbo</t>
  </si>
  <si>
    <t>pridobitev zemljišča za vodohran Črnec</t>
  </si>
  <si>
    <t>387/24</t>
  </si>
  <si>
    <t>Okvirna lokacija nepremičnin</t>
  </si>
  <si>
    <t>ustanovitev stavbne pravice</t>
  </si>
  <si>
    <t>gosp.posl.</t>
  </si>
  <si>
    <t>343/31</t>
  </si>
  <si>
    <t>473/16</t>
  </si>
  <si>
    <t>prodaja zemljišča, ki ga je kupec že pozidal z gosp.infrastrukturo</t>
  </si>
  <si>
    <t>odprodaja ukinjenega javnega dobra</t>
  </si>
  <si>
    <t>odprodaja zemljišča, ki ga občina ne potrebuje za javno infrastrukturo</t>
  </si>
  <si>
    <t>zaradi spremembe projekta prostor ni primeren za muzej, zato se odproda</t>
  </si>
  <si>
    <t>zaradi premajhnega števila stanovanjskih enot v st. bloku in zaradi prošnje najemnice se  stanovanje odproda</t>
  </si>
  <si>
    <t>skladno s koncesijsko pogodbo se za pridobitev stavbne pravice zaračuna odškodnina</t>
  </si>
  <si>
    <t>1 leto</t>
  </si>
  <si>
    <t>najem dela pokopališča</t>
  </si>
  <si>
    <t>Fara 42, 97. E</t>
  </si>
  <si>
    <t>polje 4, 158/1, 158/3, 158/4
158/6</t>
  </si>
  <si>
    <t>polje 4, 158/7, 136/7, 136/9, 542/2, 614/11</t>
  </si>
  <si>
    <t>strehe na šolskih objektih je mogoče ekonomsko izkoristiti za proizvodno sončne energije in s tem pridobiti sredstva</t>
  </si>
  <si>
    <t>Uprav-ljalec</t>
  </si>
  <si>
    <t>222/15</t>
  </si>
  <si>
    <t>608/42</t>
  </si>
  <si>
    <t>577/7</t>
  </si>
  <si>
    <t>563/4</t>
  </si>
  <si>
    <t>622/9</t>
  </si>
  <si>
    <t>205/9</t>
  </si>
  <si>
    <t>205/12</t>
  </si>
  <si>
    <t>205/13</t>
  </si>
  <si>
    <t>256/1</t>
  </si>
  <si>
    <t>348/2</t>
  </si>
  <si>
    <t>del 348/5</t>
  </si>
  <si>
    <t>del 348/6</t>
  </si>
  <si>
    <t>593/7</t>
  </si>
  <si>
    <t>del 481/1</t>
  </si>
  <si>
    <t>del 237/82</t>
  </si>
  <si>
    <t>237/5</t>
  </si>
  <si>
    <t>332/1</t>
  </si>
  <si>
    <t>353/2</t>
  </si>
  <si>
    <t>223/7</t>
  </si>
  <si>
    <t>89/6</t>
  </si>
  <si>
    <t>137/35</t>
  </si>
  <si>
    <t>212/3</t>
  </si>
  <si>
    <t>237/8</t>
  </si>
  <si>
    <t>358/2</t>
  </si>
  <si>
    <t>359/2</t>
  </si>
  <si>
    <t>560/1</t>
  </si>
  <si>
    <t>114/0</t>
  </si>
  <si>
    <t>133/2 in 133/5</t>
  </si>
  <si>
    <t>514/1</t>
  </si>
  <si>
    <t>353/5</t>
  </si>
  <si>
    <t>216/13</t>
  </si>
  <si>
    <t>237/70 in 237/71</t>
  </si>
  <si>
    <t>109/21</t>
  </si>
  <si>
    <t>216/16 in 216/13</t>
  </si>
  <si>
    <t>288/1</t>
  </si>
  <si>
    <t>387/9</t>
  </si>
  <si>
    <t>593/8</t>
  </si>
  <si>
    <t>290/7</t>
  </si>
  <si>
    <t>290/8</t>
  </si>
  <si>
    <t>237/3</t>
  </si>
  <si>
    <t>70/5</t>
  </si>
  <si>
    <t>290/16 in 290/7</t>
  </si>
  <si>
    <t>378/9</t>
  </si>
  <si>
    <t>Poljana</t>
  </si>
  <si>
    <t>Farna vas</t>
  </si>
  <si>
    <t>Dolga brda</t>
  </si>
  <si>
    <t>Prevalje</t>
  </si>
  <si>
    <t>Zagrad</t>
  </si>
  <si>
    <t>Leše</t>
  </si>
  <si>
    <t>Šentanel</t>
  </si>
  <si>
    <t>Orientacijska vrednost v EUR na leto</t>
  </si>
  <si>
    <t>oddaja premoženja, ki ni v uporabi, v najem na vlogo stranke</t>
  </si>
  <si>
    <t>2/3</t>
  </si>
  <si>
    <t>SKUPAJ:</t>
  </si>
  <si>
    <t>136/8</t>
  </si>
  <si>
    <t>najem ceste do odkupa</t>
  </si>
  <si>
    <t>najem za potrebe novega vrtca</t>
  </si>
  <si>
    <t>SKUPNO:</t>
  </si>
  <si>
    <t>243/11</t>
  </si>
  <si>
    <t>Postavka v proračunu 2011: (K 720001)</t>
  </si>
  <si>
    <t>Postavka v proračunu 2011: (710313)</t>
  </si>
  <si>
    <t xml:space="preserve"> 1/3</t>
  </si>
  <si>
    <t>REALIZIRANO</t>
  </si>
  <si>
    <t>290/48</t>
  </si>
  <si>
    <t>609/0</t>
  </si>
  <si>
    <t>262/11</t>
  </si>
  <si>
    <t>pridobitev ceste Malinek</t>
  </si>
  <si>
    <t>529/2</t>
  </si>
  <si>
    <t>372/1</t>
  </si>
  <si>
    <t>387/32</t>
  </si>
  <si>
    <t>neposrdno</t>
  </si>
  <si>
    <t>388/4</t>
  </si>
  <si>
    <t>256/5</t>
  </si>
  <si>
    <t>126/33</t>
  </si>
  <si>
    <t>224/6</t>
  </si>
  <si>
    <t>546/1</t>
  </si>
  <si>
    <t>nakup zemljišča za lokalno cesto na Stražišče</t>
  </si>
  <si>
    <t>SKUPAJ nakup stanovanj v letu 2011:</t>
  </si>
  <si>
    <t xml:space="preserve">Postavka v proračunu 2011: (K 722100)
</t>
  </si>
  <si>
    <t>Postavka v proračunu 2011: K(710313)</t>
  </si>
  <si>
    <t>Trg 3c</t>
  </si>
  <si>
    <t>498/1</t>
  </si>
  <si>
    <t>346/13</t>
  </si>
  <si>
    <t>257/2</t>
  </si>
  <si>
    <t>323/5</t>
  </si>
  <si>
    <t>346/16</t>
  </si>
  <si>
    <t>495/2</t>
  </si>
  <si>
    <t>326/4</t>
  </si>
  <si>
    <t xml:space="preserve"> 11/2</t>
  </si>
  <si>
    <t>52/1 del</t>
  </si>
  <si>
    <t>pridobitev zemljišča za projekt Vaško jedro Leše - faza III</t>
  </si>
  <si>
    <t>52/2 del</t>
  </si>
  <si>
    <t>58/6 del</t>
  </si>
  <si>
    <t>58/7 del</t>
  </si>
  <si>
    <t>58/4 del</t>
  </si>
  <si>
    <t>41/2 -del</t>
  </si>
  <si>
    <t>30/1-del</t>
  </si>
  <si>
    <t>38/4 - del</t>
  </si>
  <si>
    <t>55/4-del</t>
  </si>
  <si>
    <t>32/0-del</t>
  </si>
  <si>
    <t>3.s</t>
  </si>
  <si>
    <t>38/2 - del</t>
  </si>
  <si>
    <t>22/4-del</t>
  </si>
  <si>
    <t>22/1-del</t>
  </si>
  <si>
    <t>26/2-del</t>
  </si>
  <si>
    <t>26/1-del</t>
  </si>
  <si>
    <t>419/2-del</t>
  </si>
  <si>
    <t>416/2-del</t>
  </si>
  <si>
    <t>417/1</t>
  </si>
  <si>
    <t>428/1</t>
  </si>
  <si>
    <t>33/1.s-del</t>
  </si>
  <si>
    <t>428/4-del</t>
  </si>
  <si>
    <t>427-del</t>
  </si>
  <si>
    <t>425/0-del</t>
  </si>
  <si>
    <t>410/3</t>
  </si>
  <si>
    <t>391/1-del</t>
  </si>
  <si>
    <t>360/1</t>
  </si>
  <si>
    <t>362/1</t>
  </si>
  <si>
    <t>Trg 32</t>
  </si>
  <si>
    <t xml:space="preserve">zaradi premajhnega števila stanovanjskih enot v st. bloku </t>
  </si>
  <si>
    <t>323/0-del</t>
  </si>
  <si>
    <t>SKUPAJ nakup zemljišč v letu 2011 :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</si>
</sst>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.0"/>
    <numFmt numFmtId="176" formatCode="#,##0.00\ [$€-1]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 CE"/>
      <family val="0"/>
    </font>
    <font>
      <sz val="10"/>
      <name val="Arial"/>
      <family val="0"/>
    </font>
    <font>
      <sz val="10"/>
      <color indexed="9"/>
      <name val="Tahoma"/>
      <family val="2"/>
    </font>
    <font>
      <sz val="10"/>
      <color indexed="45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justify" vertical="top" wrapText="1"/>
    </xf>
    <xf numFmtId="43" fontId="6" fillId="0" borderId="1" xfId="2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" fontId="6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4" fillId="2" borderId="0" xfId="0" applyFont="1" applyFill="1" applyAlignment="1">
      <alignment/>
    </xf>
    <xf numFmtId="4" fontId="6" fillId="0" borderId="3" xfId="0" applyNumberFormat="1" applyFont="1" applyFill="1" applyBorder="1" applyAlignment="1">
      <alignment horizontal="right" vertical="top" wrapText="1"/>
    </xf>
    <xf numFmtId="0" fontId="4" fillId="3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4" fillId="5" borderId="0" xfId="0" applyFont="1" applyFill="1" applyAlignment="1">
      <alignment/>
    </xf>
    <xf numFmtId="4" fontId="6" fillId="0" borderId="4" xfId="0" applyNumberFormat="1" applyFont="1" applyFill="1" applyBorder="1" applyAlignment="1">
      <alignment horizontal="right" vertical="top" wrapText="1"/>
    </xf>
    <xf numFmtId="43" fontId="6" fillId="0" borderId="0" xfId="0" applyNumberFormat="1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4" fontId="4" fillId="0" borderId="1" xfId="2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7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justify" vertical="top" wrapText="1"/>
    </xf>
    <xf numFmtId="43" fontId="4" fillId="0" borderId="1" xfId="2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4" fillId="9" borderId="0" xfId="0" applyFont="1" applyFill="1" applyAlignment="1">
      <alignment/>
    </xf>
    <xf numFmtId="16" fontId="4" fillId="0" borderId="1" xfId="0" applyNumberFormat="1" applyFont="1" applyFill="1" applyBorder="1" applyAlignment="1">
      <alignment horizontal="right" vertical="top" wrapText="1"/>
    </xf>
    <xf numFmtId="0" fontId="0" fillId="8" borderId="0" xfId="0" applyFont="1" applyFill="1" applyAlignment="1">
      <alignment/>
    </xf>
    <xf numFmtId="0" fontId="4" fillId="10" borderId="0" xfId="0" applyFont="1" applyFill="1" applyAlignment="1">
      <alignment/>
    </xf>
    <xf numFmtId="0" fontId="4" fillId="6" borderId="0" xfId="0" applyFont="1" applyFill="1" applyBorder="1" applyAlignment="1">
      <alignment horizontal="left" vertical="top" wrapText="1"/>
    </xf>
    <xf numFmtId="16" fontId="4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right" vertical="top" wrapText="1"/>
    </xf>
    <xf numFmtId="43" fontId="4" fillId="4" borderId="1" xfId="20" applyFont="1" applyFill="1" applyBorder="1" applyAlignment="1">
      <alignment horizontal="right" vertical="top" wrapText="1"/>
    </xf>
    <xf numFmtId="174" fontId="4" fillId="4" borderId="1" xfId="20" applyNumberFormat="1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justify" vertical="top" wrapText="1"/>
    </xf>
    <xf numFmtId="43" fontId="7" fillId="4" borderId="1" xfId="2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right" vertical="top" wrapText="1"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4" fillId="4" borderId="1" xfId="0" applyFont="1" applyFill="1" applyBorder="1" applyAlignment="1">
      <alignment horizontal="right"/>
    </xf>
    <xf numFmtId="43" fontId="7" fillId="0" borderId="1" xfId="20" applyFont="1" applyFill="1" applyBorder="1" applyAlignment="1">
      <alignment horizontal="right" vertical="top" wrapText="1"/>
    </xf>
    <xf numFmtId="43" fontId="7" fillId="0" borderId="0" xfId="20" applyFont="1" applyFill="1" applyBorder="1" applyAlignment="1">
      <alignment horizontal="right" vertical="top" wrapText="1"/>
    </xf>
    <xf numFmtId="0" fontId="7" fillId="4" borderId="0" xfId="0" applyFont="1" applyFill="1" applyBorder="1" applyAlignment="1">
      <alignment horizontal="justify" vertical="top" wrapText="1"/>
    </xf>
    <xf numFmtId="4" fontId="7" fillId="4" borderId="0" xfId="0" applyNumberFormat="1" applyFont="1" applyFill="1" applyBorder="1" applyAlignment="1">
      <alignment horizontal="right" vertical="top" wrapText="1"/>
    </xf>
    <xf numFmtId="0" fontId="7" fillId="4" borderId="0" xfId="0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/>
    </xf>
    <xf numFmtId="4" fontId="4" fillId="4" borderId="1" xfId="0" applyNumberFormat="1" applyFont="1" applyFill="1" applyBorder="1" applyAlignment="1">
      <alignment horizontal="right" vertical="top" wrapText="1"/>
    </xf>
    <xf numFmtId="43" fontId="7" fillId="4" borderId="0" xfId="20" applyFont="1" applyFill="1" applyBorder="1" applyAlignment="1">
      <alignment horizontal="right" vertical="top" wrapText="1"/>
    </xf>
    <xf numFmtId="4" fontId="10" fillId="8" borderId="0" xfId="0" applyNumberFormat="1" applyFont="1" applyFill="1" applyAlignment="1">
      <alignment/>
    </xf>
    <xf numFmtId="4" fontId="4" fillId="6" borderId="0" xfId="0" applyNumberFormat="1" applyFont="1" applyFill="1" applyAlignment="1">
      <alignment/>
    </xf>
    <xf numFmtId="0" fontId="4" fillId="11" borderId="0" xfId="0" applyFont="1" applyFill="1" applyAlignment="1">
      <alignment/>
    </xf>
    <xf numFmtId="49" fontId="4" fillId="11" borderId="1" xfId="0" applyNumberFormat="1" applyFont="1" applyFill="1" applyBorder="1" applyAlignment="1">
      <alignment horizontal="justify" vertical="top" wrapText="1"/>
    </xf>
    <xf numFmtId="0" fontId="4" fillId="11" borderId="1" xfId="0" applyFont="1" applyFill="1" applyBorder="1" applyAlignment="1">
      <alignment horizontal="justify" vertical="top" wrapText="1"/>
    </xf>
    <xf numFmtId="4" fontId="4" fillId="11" borderId="1" xfId="20" applyNumberFormat="1" applyFont="1" applyFill="1" applyBorder="1" applyAlignment="1">
      <alignment horizontal="right" vertical="top" wrapText="1"/>
    </xf>
    <xf numFmtId="0" fontId="4" fillId="11" borderId="1" xfId="0" applyFont="1" applyFill="1" applyBorder="1" applyAlignment="1">
      <alignment horizontal="right" vertical="top" wrapText="1"/>
    </xf>
    <xf numFmtId="0" fontId="4" fillId="11" borderId="1" xfId="0" applyFont="1" applyFill="1" applyBorder="1" applyAlignment="1">
      <alignment horizontal="right"/>
    </xf>
    <xf numFmtId="0" fontId="11" fillId="12" borderId="0" xfId="0" applyFont="1" applyFill="1" applyAlignment="1">
      <alignment/>
    </xf>
    <xf numFmtId="0" fontId="3" fillId="0" borderId="0" xfId="0" applyFont="1" applyFill="1" applyAlignment="1">
      <alignment wrapText="1"/>
    </xf>
    <xf numFmtId="4" fontId="6" fillId="0" borderId="0" xfId="0" applyNumberFormat="1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7" fillId="11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7" fillId="11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horizontal="left"/>
    </xf>
    <xf numFmtId="4" fontId="6" fillId="0" borderId="3" xfId="0" applyNumberFormat="1" applyFont="1" applyFill="1" applyBorder="1" applyAlignment="1">
      <alignment horizontal="left" vertical="top" wrapText="1"/>
    </xf>
    <xf numFmtId="16" fontId="4" fillId="4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6" fontId="15" fillId="11" borderId="1" xfId="0" applyNumberFormat="1" applyFont="1" applyFill="1" applyBorder="1" applyAlignment="1">
      <alignment/>
    </xf>
    <xf numFmtId="0" fontId="16" fillId="11" borderId="1" xfId="0" applyFont="1" applyFill="1" applyBorder="1" applyAlignment="1">
      <alignment/>
    </xf>
    <xf numFmtId="0" fontId="0" fillId="13" borderId="1" xfId="0" applyFill="1" applyBorder="1" applyAlignment="1">
      <alignment vertical="center"/>
    </xf>
    <xf numFmtId="0" fontId="4" fillId="13" borderId="1" xfId="0" applyFont="1" applyFill="1" applyBorder="1" applyAlignment="1">
      <alignment horizontal="right" vertical="top" wrapText="1"/>
    </xf>
    <xf numFmtId="0" fontId="6" fillId="13" borderId="0" xfId="0" applyFont="1" applyFill="1" applyBorder="1" applyAlignment="1">
      <alignment horizontal="right" vertical="top" wrapText="1"/>
    </xf>
    <xf numFmtId="0" fontId="4" fillId="13" borderId="1" xfId="0" applyFont="1" applyFill="1" applyBorder="1" applyAlignment="1">
      <alignment horizontal="justify" vertical="top" wrapText="1"/>
    </xf>
    <xf numFmtId="43" fontId="4" fillId="13" borderId="1" xfId="20" applyFont="1" applyFill="1" applyBorder="1" applyAlignment="1">
      <alignment horizontal="right" vertical="top" wrapText="1"/>
    </xf>
    <xf numFmtId="0" fontId="4" fillId="13" borderId="1" xfId="0" applyFont="1" applyFill="1" applyBorder="1" applyAlignment="1">
      <alignment horizontal="left" vertical="top" wrapText="1"/>
    </xf>
    <xf numFmtId="16" fontId="4" fillId="13" borderId="1" xfId="0" applyNumberFormat="1" applyFont="1" applyFill="1" applyBorder="1" applyAlignment="1">
      <alignment horizontal="right" vertical="top" wrapText="1"/>
    </xf>
    <xf numFmtId="16" fontId="4" fillId="13" borderId="1" xfId="0" applyNumberFormat="1" applyFont="1" applyFill="1" applyBorder="1" applyAlignment="1">
      <alignment horizontal="justify" vertical="top" wrapText="1"/>
    </xf>
    <xf numFmtId="4" fontId="4" fillId="13" borderId="1" xfId="0" applyNumberFormat="1" applyFont="1" applyFill="1" applyBorder="1" applyAlignment="1">
      <alignment horizontal="right" vertical="top" wrapText="1"/>
    </xf>
    <xf numFmtId="4" fontId="9" fillId="13" borderId="1" xfId="0" applyNumberFormat="1" applyFont="1" applyFill="1" applyBorder="1" applyAlignment="1">
      <alignment horizontal="right" vertical="top" wrapText="1"/>
    </xf>
    <xf numFmtId="49" fontId="4" fillId="13" borderId="1" xfId="0" applyNumberFormat="1" applyFont="1" applyFill="1" applyBorder="1" applyAlignment="1">
      <alignment horizontal="justify" vertical="top" wrapText="1"/>
    </xf>
    <xf numFmtId="4" fontId="4" fillId="13" borderId="1" xfId="20" applyNumberFormat="1" applyFont="1" applyFill="1" applyBorder="1" applyAlignment="1">
      <alignment horizontal="right" vertical="top" wrapText="1"/>
    </xf>
    <xf numFmtId="0" fontId="4" fillId="13" borderId="1" xfId="0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/>
    </xf>
    <xf numFmtId="16" fontId="4" fillId="13" borderId="2" xfId="0" applyNumberFormat="1" applyFont="1" applyFill="1" applyBorder="1" applyAlignment="1">
      <alignment horizontal="justify" vertical="top" wrapText="1"/>
    </xf>
    <xf numFmtId="4" fontId="4" fillId="13" borderId="1" xfId="0" applyNumberFormat="1" applyFont="1" applyFill="1" applyBorder="1" applyAlignment="1">
      <alignment horizontal="justify" vertical="top" wrapText="1"/>
    </xf>
    <xf numFmtId="176" fontId="0" fillId="13" borderId="1" xfId="0" applyNumberFormat="1" applyFill="1" applyBorder="1" applyAlignment="1">
      <alignment vertical="center"/>
    </xf>
    <xf numFmtId="0" fontId="4" fillId="13" borderId="1" xfId="0" applyFont="1" applyFill="1" applyBorder="1" applyAlignment="1">
      <alignment vertical="top" wrapText="1"/>
    </xf>
    <xf numFmtId="0" fontId="4" fillId="13" borderId="0" xfId="0" applyFont="1" applyFill="1" applyAlignment="1">
      <alignment/>
    </xf>
    <xf numFmtId="3" fontId="4" fillId="13" borderId="1" xfId="0" applyNumberFormat="1" applyFont="1" applyFill="1" applyBorder="1" applyAlignment="1">
      <alignment horizontal="left" vertical="top" wrapText="1"/>
    </xf>
    <xf numFmtId="16" fontId="4" fillId="13" borderId="1" xfId="0" applyNumberFormat="1" applyFont="1" applyFill="1" applyBorder="1" applyAlignment="1">
      <alignment horizontal="right"/>
    </xf>
    <xf numFmtId="2" fontId="4" fillId="13" borderId="1" xfId="0" applyNumberFormat="1" applyFont="1" applyFill="1" applyBorder="1" applyAlignment="1">
      <alignment horizontal="right" vertical="top" wrapText="1"/>
    </xf>
    <xf numFmtId="0" fontId="4" fillId="13" borderId="2" xfId="0" applyFont="1" applyFill="1" applyBorder="1" applyAlignment="1">
      <alignment horizontal="justify" vertical="top" wrapText="1"/>
    </xf>
    <xf numFmtId="0" fontId="4" fillId="13" borderId="1" xfId="0" applyFont="1" applyFill="1" applyBorder="1" applyAlignment="1">
      <alignment horizontal="left" vertical="center" wrapText="1"/>
    </xf>
    <xf numFmtId="0" fontId="0" fillId="13" borderId="2" xfId="0" applyFill="1" applyBorder="1" applyAlignment="1">
      <alignment vertical="center"/>
    </xf>
    <xf numFmtId="0" fontId="0" fillId="13" borderId="2" xfId="0" applyFill="1" applyBorder="1" applyAlignment="1">
      <alignment horizontal="left" vertical="center"/>
    </xf>
    <xf numFmtId="176" fontId="0" fillId="13" borderId="2" xfId="0" applyNumberFormat="1" applyFill="1" applyBorder="1" applyAlignment="1">
      <alignment vertical="center"/>
    </xf>
    <xf numFmtId="0" fontId="0" fillId="13" borderId="1" xfId="0" applyFill="1" applyBorder="1" applyAlignment="1">
      <alignment horizontal="left" vertical="center"/>
    </xf>
    <xf numFmtId="0" fontId="0" fillId="13" borderId="1" xfId="0" applyFill="1" applyBorder="1" applyAlignment="1">
      <alignment/>
    </xf>
    <xf numFmtId="0" fontId="0" fillId="13" borderId="1" xfId="0" applyFill="1" applyBorder="1" applyAlignment="1">
      <alignment horizontal="left" vertical="center" wrapText="1"/>
    </xf>
    <xf numFmtId="0" fontId="0" fillId="13" borderId="1" xfId="0" applyFill="1" applyBorder="1" applyAlignment="1">
      <alignment vertical="center" wrapText="1"/>
    </xf>
    <xf numFmtId="3" fontId="0" fillId="13" borderId="1" xfId="0" applyNumberFormat="1" applyFill="1" applyBorder="1" applyAlignment="1">
      <alignment vertical="center"/>
    </xf>
    <xf numFmtId="3" fontId="0" fillId="13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16" fontId="4" fillId="0" borderId="2" xfId="0" applyNumberFormat="1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horizontal="justify" vertical="top" wrapText="1"/>
    </xf>
    <xf numFmtId="17" fontId="4" fillId="0" borderId="1" xfId="0" applyNumberFormat="1" applyFont="1" applyFill="1" applyBorder="1" applyAlignment="1">
      <alignment horizontal="right"/>
    </xf>
    <xf numFmtId="16" fontId="4" fillId="0" borderId="1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11" borderId="0" xfId="0" applyFont="1" applyFill="1" applyBorder="1" applyAlignment="1">
      <alignment horizontal="center" vertical="top" wrapText="1"/>
    </xf>
    <xf numFmtId="0" fontId="16" fillId="11" borderId="1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4" fontId="4" fillId="13" borderId="6" xfId="0" applyNumberFormat="1" applyFont="1" applyFill="1" applyBorder="1" applyAlignment="1">
      <alignment horizontal="right" vertical="top" wrapText="1"/>
    </xf>
    <xf numFmtId="4" fontId="4" fillId="13" borderId="5" xfId="0" applyNumberFormat="1" applyFont="1" applyFill="1" applyBorder="1" applyAlignment="1">
      <alignment horizontal="right" vertical="top" wrapText="1"/>
    </xf>
    <xf numFmtId="4" fontId="4" fillId="13" borderId="2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7" fillId="11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13" borderId="1" xfId="0" applyFill="1" applyBorder="1" applyAlignment="1">
      <alignment vertical="center"/>
    </xf>
    <xf numFmtId="176" fontId="0" fillId="13" borderId="1" xfId="0" applyNumberFormat="1" applyFill="1" applyBorder="1" applyAlignment="1">
      <alignment vertical="center"/>
    </xf>
    <xf numFmtId="0" fontId="7" fillId="11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right" vertical="top" wrapText="1"/>
    </xf>
    <xf numFmtId="4" fontId="0" fillId="13" borderId="6" xfId="0" applyNumberFormat="1" applyFill="1" applyBorder="1" applyAlignment="1">
      <alignment horizontal="right" vertical="center"/>
    </xf>
    <xf numFmtId="4" fontId="0" fillId="13" borderId="2" xfId="0" applyNumberFormat="1" applyFill="1" applyBorder="1" applyAlignment="1">
      <alignment horizontal="right" vertical="center"/>
    </xf>
    <xf numFmtId="0" fontId="7" fillId="14" borderId="3" xfId="0" applyFont="1" applyFill="1" applyBorder="1" applyAlignment="1">
      <alignment/>
    </xf>
    <xf numFmtId="0" fontId="4" fillId="14" borderId="3" xfId="0" applyFont="1" applyFill="1" applyBorder="1" applyAlignment="1">
      <alignment/>
    </xf>
    <xf numFmtId="4" fontId="7" fillId="14" borderId="3" xfId="0" applyNumberFormat="1" applyFont="1" applyFill="1" applyBorder="1" applyAlignment="1">
      <alignment/>
    </xf>
    <xf numFmtId="0" fontId="4" fillId="14" borderId="0" xfId="0" applyFont="1" applyFill="1" applyAlignment="1">
      <alignment horizontal="justify"/>
    </xf>
    <xf numFmtId="0" fontId="7" fillId="14" borderId="0" xfId="0" applyFont="1" applyFill="1" applyBorder="1" applyAlignment="1">
      <alignment/>
    </xf>
    <xf numFmtId="4" fontId="7" fillId="14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view="pageBreakPreview" zoomScale="115" zoomScaleSheetLayoutView="115" workbookViewId="0" topLeftCell="A1">
      <selection activeCell="J13" sqref="J13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0.25390625" style="1" bestFit="1" customWidth="1"/>
    <col min="5" max="5" width="18.625" style="1" bestFit="1" customWidth="1"/>
    <col min="6" max="6" width="15.125" style="126" bestFit="1" customWidth="1"/>
    <col min="7" max="7" width="27.375" style="126" customWidth="1"/>
    <col min="8" max="8" width="15.125" style="1" bestFit="1" customWidth="1"/>
    <col min="9" max="9" width="17.875" style="1" bestFit="1" customWidth="1"/>
    <col min="10" max="10" width="24.375" style="1" bestFit="1" customWidth="1"/>
    <col min="11" max="11" width="17.625" style="1" customWidth="1"/>
    <col min="12" max="16384" width="9.125" style="1" customWidth="1"/>
  </cols>
  <sheetData>
    <row r="1" spans="1:9" ht="30" customHeight="1">
      <c r="A1" s="187" t="s">
        <v>471</v>
      </c>
      <c r="B1" s="187"/>
      <c r="C1" s="187"/>
      <c r="D1" s="187"/>
      <c r="E1" s="187"/>
      <c r="F1" s="187"/>
      <c r="G1" s="187"/>
      <c r="H1" s="187"/>
      <c r="I1" s="187"/>
    </row>
    <row r="2" spans="1:9" ht="15">
      <c r="A2" s="2"/>
      <c r="B2" s="2"/>
      <c r="C2" s="2"/>
      <c r="D2" s="2"/>
      <c r="E2" s="2"/>
      <c r="F2" s="22"/>
      <c r="G2" s="22"/>
      <c r="H2" s="16"/>
      <c r="I2" s="2"/>
    </row>
    <row r="3" spans="1:9" ht="15">
      <c r="A3" s="191" t="s">
        <v>473</v>
      </c>
      <c r="B3" s="191"/>
      <c r="C3" s="191"/>
      <c r="D3" s="191"/>
      <c r="E3" s="191"/>
      <c r="F3" s="191"/>
      <c r="G3" s="191"/>
      <c r="H3" s="191"/>
      <c r="I3" s="2"/>
    </row>
    <row r="4" spans="1:9" ht="15">
      <c r="A4" s="2"/>
      <c r="B4" s="2"/>
      <c r="C4" s="2"/>
      <c r="D4" s="2"/>
      <c r="E4" s="2"/>
      <c r="F4" s="22"/>
      <c r="G4" s="22"/>
      <c r="H4" s="2"/>
      <c r="I4" s="2"/>
    </row>
    <row r="5" spans="1:10" ht="15">
      <c r="A5" s="2" t="s">
        <v>49</v>
      </c>
      <c r="B5" s="2"/>
      <c r="C5" s="2"/>
      <c r="D5" s="2"/>
      <c r="E5" s="2"/>
      <c r="F5" s="22"/>
      <c r="G5" s="22"/>
      <c r="H5" s="2"/>
      <c r="I5" s="2"/>
      <c r="J5" s="30"/>
    </row>
    <row r="6" spans="1:10" ht="43.5" customHeight="1">
      <c r="A6" s="105" t="s">
        <v>12</v>
      </c>
      <c r="B6" s="105" t="s">
        <v>474</v>
      </c>
      <c r="C6" s="105" t="s">
        <v>44</v>
      </c>
      <c r="D6" s="105" t="s">
        <v>14</v>
      </c>
      <c r="E6" s="105" t="s">
        <v>37</v>
      </c>
      <c r="F6" s="105" t="s">
        <v>475</v>
      </c>
      <c r="G6" s="105" t="s">
        <v>476</v>
      </c>
      <c r="H6" s="105" t="s">
        <v>125</v>
      </c>
      <c r="I6" s="105" t="s">
        <v>45</v>
      </c>
      <c r="J6" s="30"/>
    </row>
    <row r="7" spans="1:10" ht="50.25" customHeight="1">
      <c r="A7" s="76">
        <v>1</v>
      </c>
      <c r="B7" s="76" t="s">
        <v>15</v>
      </c>
      <c r="C7" s="76" t="s">
        <v>0</v>
      </c>
      <c r="D7" s="76">
        <v>15</v>
      </c>
      <c r="E7" s="78">
        <v>295.75</v>
      </c>
      <c r="F7" s="117" t="s">
        <v>29</v>
      </c>
      <c r="G7" s="117" t="s">
        <v>553</v>
      </c>
      <c r="H7" s="71" t="s">
        <v>320</v>
      </c>
      <c r="I7" s="46"/>
      <c r="J7" s="31"/>
    </row>
    <row r="8" spans="1:10" ht="38.25">
      <c r="A8" s="76">
        <v>2</v>
      </c>
      <c r="B8" s="76" t="s">
        <v>16</v>
      </c>
      <c r="C8" s="76" t="s">
        <v>3</v>
      </c>
      <c r="D8" s="76">
        <v>204</v>
      </c>
      <c r="E8" s="78">
        <v>6851.41</v>
      </c>
      <c r="F8" s="117" t="s">
        <v>47</v>
      </c>
      <c r="G8" s="117" t="s">
        <v>553</v>
      </c>
      <c r="H8" s="71" t="s">
        <v>320</v>
      </c>
      <c r="I8" s="77"/>
      <c r="J8" s="31"/>
    </row>
    <row r="9" spans="1:10" ht="38.25">
      <c r="A9" s="76">
        <v>3</v>
      </c>
      <c r="B9" s="76" t="s">
        <v>17</v>
      </c>
      <c r="C9" s="76" t="s">
        <v>3</v>
      </c>
      <c r="D9" s="76">
        <v>24</v>
      </c>
      <c r="E9" s="79">
        <v>806.04</v>
      </c>
      <c r="F9" s="117" t="s">
        <v>47</v>
      </c>
      <c r="G9" s="117" t="s">
        <v>553</v>
      </c>
      <c r="H9" s="71" t="s">
        <v>320</v>
      </c>
      <c r="I9" s="77"/>
      <c r="J9" s="31"/>
    </row>
    <row r="10" spans="1:9" ht="38.25">
      <c r="A10" s="76">
        <v>4</v>
      </c>
      <c r="B10" s="13" t="s">
        <v>245</v>
      </c>
      <c r="C10" s="13" t="s">
        <v>9</v>
      </c>
      <c r="D10" s="13">
        <v>63</v>
      </c>
      <c r="E10" s="63">
        <v>2282.02</v>
      </c>
      <c r="F10" s="109" t="s">
        <v>29</v>
      </c>
      <c r="G10" s="117" t="s">
        <v>553</v>
      </c>
      <c r="H10" s="71" t="s">
        <v>320</v>
      </c>
      <c r="I10" s="46"/>
    </row>
    <row r="11" spans="1:9" ht="12.75">
      <c r="A11" s="143">
        <v>5</v>
      </c>
      <c r="B11" s="143" t="s">
        <v>99</v>
      </c>
      <c r="C11" s="143" t="s">
        <v>0</v>
      </c>
      <c r="D11" s="143">
        <v>130</v>
      </c>
      <c r="E11" s="144">
        <v>0</v>
      </c>
      <c r="F11" s="145" t="s">
        <v>29</v>
      </c>
      <c r="G11" s="145" t="s">
        <v>560</v>
      </c>
      <c r="H11" s="146" t="s">
        <v>320</v>
      </c>
      <c r="I11" s="141"/>
    </row>
    <row r="12" spans="1:9" ht="38.25">
      <c r="A12" s="143">
        <v>6</v>
      </c>
      <c r="B12" s="143" t="s">
        <v>93</v>
      </c>
      <c r="C12" s="143" t="s">
        <v>100</v>
      </c>
      <c r="D12" s="143">
        <v>1838</v>
      </c>
      <c r="E12" s="144">
        <v>84180.4</v>
      </c>
      <c r="F12" s="145" t="s">
        <v>421</v>
      </c>
      <c r="G12" s="145" t="s">
        <v>556</v>
      </c>
      <c r="H12" s="146" t="s">
        <v>320</v>
      </c>
      <c r="I12" s="141"/>
    </row>
    <row r="13" spans="1:9" ht="38.25">
      <c r="A13" s="143">
        <v>7</v>
      </c>
      <c r="B13" s="143" t="s">
        <v>94</v>
      </c>
      <c r="C13" s="143" t="s">
        <v>95</v>
      </c>
      <c r="D13" s="143">
        <f>1176+225</f>
        <v>1401</v>
      </c>
      <c r="E13" s="144">
        <v>64165.8</v>
      </c>
      <c r="F13" s="145" t="s">
        <v>421</v>
      </c>
      <c r="G13" s="145" t="s">
        <v>556</v>
      </c>
      <c r="H13" s="146" t="s">
        <v>320</v>
      </c>
      <c r="I13" s="141"/>
    </row>
    <row r="14" spans="1:9" ht="45.75" customHeight="1">
      <c r="A14" s="143">
        <v>8</v>
      </c>
      <c r="B14" s="143" t="s">
        <v>101</v>
      </c>
      <c r="C14" s="143" t="s">
        <v>98</v>
      </c>
      <c r="D14" s="143">
        <v>452</v>
      </c>
      <c r="E14" s="144">
        <v>20707.4</v>
      </c>
      <c r="F14" s="145" t="s">
        <v>554</v>
      </c>
      <c r="G14" s="145" t="s">
        <v>556</v>
      </c>
      <c r="H14" s="146" t="s">
        <v>320</v>
      </c>
      <c r="I14" s="141"/>
    </row>
    <row r="15" spans="1:11" ht="38.25">
      <c r="A15" s="143">
        <v>9</v>
      </c>
      <c r="B15" s="143" t="s">
        <v>102</v>
      </c>
      <c r="C15" s="143" t="s">
        <v>0</v>
      </c>
      <c r="D15" s="143">
        <v>132</v>
      </c>
      <c r="E15" s="184">
        <v>15020</v>
      </c>
      <c r="F15" s="145" t="s">
        <v>29</v>
      </c>
      <c r="G15" s="145" t="s">
        <v>553</v>
      </c>
      <c r="H15" s="146" t="s">
        <v>320</v>
      </c>
      <c r="I15" s="141"/>
      <c r="K15" s="1"/>
    </row>
    <row r="16" spans="1:11" ht="38.25">
      <c r="A16" s="143">
        <v>10</v>
      </c>
      <c r="B16" s="143" t="s">
        <v>103</v>
      </c>
      <c r="C16" s="143" t="s">
        <v>0</v>
      </c>
      <c r="D16" s="143">
        <v>319</v>
      </c>
      <c r="E16" s="185"/>
      <c r="F16" s="145" t="s">
        <v>29</v>
      </c>
      <c r="G16" s="145" t="s">
        <v>553</v>
      </c>
      <c r="H16" s="146" t="s">
        <v>320</v>
      </c>
      <c r="I16" s="141"/>
      <c r="K16" s="1"/>
    </row>
    <row r="17" spans="1:11" ht="38.25">
      <c r="A17" s="143">
        <v>11</v>
      </c>
      <c r="B17" s="143" t="s">
        <v>310</v>
      </c>
      <c r="C17" s="143" t="s">
        <v>0</v>
      </c>
      <c r="D17" s="143">
        <v>525</v>
      </c>
      <c r="E17" s="186"/>
      <c r="F17" s="145" t="s">
        <v>29</v>
      </c>
      <c r="G17" s="145" t="s">
        <v>553</v>
      </c>
      <c r="H17" s="141" t="s">
        <v>381</v>
      </c>
      <c r="I17" s="141"/>
      <c r="K17" s="1"/>
    </row>
    <row r="18" spans="1:10" ht="38.25">
      <c r="A18" s="76">
        <v>12</v>
      </c>
      <c r="B18" s="13" t="s">
        <v>166</v>
      </c>
      <c r="C18" s="13" t="s">
        <v>0</v>
      </c>
      <c r="D18" s="13">
        <v>14</v>
      </c>
      <c r="E18" s="56">
        <v>350</v>
      </c>
      <c r="F18" s="109" t="s">
        <v>29</v>
      </c>
      <c r="G18" s="117" t="s">
        <v>553</v>
      </c>
      <c r="H18" s="77" t="s">
        <v>320</v>
      </c>
      <c r="I18" s="46"/>
      <c r="J18" s="38"/>
    </row>
    <row r="19" spans="1:10" ht="38.25">
      <c r="A19" s="143">
        <v>13</v>
      </c>
      <c r="B19" s="147" t="s">
        <v>260</v>
      </c>
      <c r="C19" s="143" t="s">
        <v>3</v>
      </c>
      <c r="D19" s="143">
        <v>1742</v>
      </c>
      <c r="E19" s="148">
        <v>77996.3</v>
      </c>
      <c r="F19" s="145" t="s">
        <v>421</v>
      </c>
      <c r="G19" s="145" t="s">
        <v>556</v>
      </c>
      <c r="H19" s="141" t="s">
        <v>320</v>
      </c>
      <c r="I19" s="141"/>
      <c r="J19" s="39"/>
    </row>
    <row r="20" spans="1:10" ht="38.25">
      <c r="A20" s="143">
        <v>14</v>
      </c>
      <c r="B20" s="147" t="s">
        <v>261</v>
      </c>
      <c r="C20" s="143" t="s">
        <v>3</v>
      </c>
      <c r="D20" s="143">
        <v>1177</v>
      </c>
      <c r="E20" s="148">
        <v>52698.99</v>
      </c>
      <c r="F20" s="145" t="s">
        <v>421</v>
      </c>
      <c r="G20" s="145" t="s">
        <v>556</v>
      </c>
      <c r="H20" s="141" t="s">
        <v>320</v>
      </c>
      <c r="I20" s="141"/>
      <c r="J20" s="39"/>
    </row>
    <row r="21" spans="1:10" ht="38.25">
      <c r="A21" s="143">
        <v>15</v>
      </c>
      <c r="B21" s="143" t="s">
        <v>262</v>
      </c>
      <c r="C21" s="143" t="s">
        <v>98</v>
      </c>
      <c r="D21" s="143">
        <v>547</v>
      </c>
      <c r="E21" s="148">
        <v>24491.37</v>
      </c>
      <c r="F21" s="145" t="s">
        <v>421</v>
      </c>
      <c r="G21" s="145" t="s">
        <v>556</v>
      </c>
      <c r="H21" s="141" t="s">
        <v>320</v>
      </c>
      <c r="I21" s="141"/>
      <c r="J21" s="39"/>
    </row>
    <row r="22" spans="1:10" ht="38.25">
      <c r="A22" s="143">
        <v>16</v>
      </c>
      <c r="B22" s="143" t="s">
        <v>263</v>
      </c>
      <c r="C22" s="143" t="s">
        <v>0</v>
      </c>
      <c r="D22" s="143">
        <v>255</v>
      </c>
      <c r="E22" s="148">
        <v>11417.37</v>
      </c>
      <c r="F22" s="145" t="s">
        <v>421</v>
      </c>
      <c r="G22" s="145" t="s">
        <v>556</v>
      </c>
      <c r="H22" s="141" t="s">
        <v>320</v>
      </c>
      <c r="I22" s="141"/>
      <c r="J22" s="39"/>
    </row>
    <row r="23" spans="1:10" ht="38.25">
      <c r="A23" s="143">
        <v>17</v>
      </c>
      <c r="B23" s="143" t="s">
        <v>264</v>
      </c>
      <c r="C23" s="143" t="s">
        <v>3</v>
      </c>
      <c r="D23" s="143">
        <v>71</v>
      </c>
      <c r="E23" s="148">
        <v>3178.95</v>
      </c>
      <c r="F23" s="145" t="s">
        <v>421</v>
      </c>
      <c r="G23" s="145" t="s">
        <v>556</v>
      </c>
      <c r="H23" s="141" t="s">
        <v>320</v>
      </c>
      <c r="I23" s="141"/>
      <c r="J23" s="39"/>
    </row>
    <row r="24" spans="1:10" ht="38.25">
      <c r="A24" s="76">
        <v>18</v>
      </c>
      <c r="B24" s="13" t="s">
        <v>297</v>
      </c>
      <c r="C24" s="13" t="s">
        <v>0</v>
      </c>
      <c r="D24" s="13">
        <v>76</v>
      </c>
      <c r="E24" s="56">
        <v>2280</v>
      </c>
      <c r="F24" s="109" t="s">
        <v>2</v>
      </c>
      <c r="G24" s="117" t="s">
        <v>553</v>
      </c>
      <c r="H24" s="77" t="s">
        <v>320</v>
      </c>
      <c r="I24" s="46"/>
      <c r="J24" s="40"/>
    </row>
    <row r="25" spans="1:10" ht="25.5">
      <c r="A25" s="143">
        <v>19</v>
      </c>
      <c r="B25" s="143" t="s">
        <v>298</v>
      </c>
      <c r="C25" s="143" t="s">
        <v>0</v>
      </c>
      <c r="D25" s="143">
        <v>559</v>
      </c>
      <c r="E25" s="148">
        <v>173762</v>
      </c>
      <c r="F25" s="145" t="s">
        <v>29</v>
      </c>
      <c r="G25" s="145" t="s">
        <v>555</v>
      </c>
      <c r="H25" s="146" t="s">
        <v>320</v>
      </c>
      <c r="I25" s="141"/>
      <c r="J25" s="74"/>
    </row>
    <row r="26" spans="1:10" ht="25.5">
      <c r="A26" s="143">
        <v>20</v>
      </c>
      <c r="B26" s="143" t="s">
        <v>299</v>
      </c>
      <c r="C26" s="143" t="s">
        <v>9</v>
      </c>
      <c r="D26" s="143">
        <v>8</v>
      </c>
      <c r="E26" s="149">
        <v>0</v>
      </c>
      <c r="F26" s="145" t="s">
        <v>29</v>
      </c>
      <c r="G26" s="145" t="s">
        <v>555</v>
      </c>
      <c r="H26" s="146" t="s">
        <v>320</v>
      </c>
      <c r="I26" s="141"/>
      <c r="J26" s="74"/>
    </row>
    <row r="27" spans="1:10" ht="25.5">
      <c r="A27" s="143">
        <v>21</v>
      </c>
      <c r="B27" s="143" t="s">
        <v>300</v>
      </c>
      <c r="C27" s="143" t="s">
        <v>293</v>
      </c>
      <c r="D27" s="143">
        <v>8</v>
      </c>
      <c r="E27" s="149">
        <v>0</v>
      </c>
      <c r="F27" s="145" t="s">
        <v>29</v>
      </c>
      <c r="G27" s="145" t="s">
        <v>555</v>
      </c>
      <c r="H27" s="146" t="s">
        <v>320</v>
      </c>
      <c r="I27" s="141"/>
      <c r="J27" s="74"/>
    </row>
    <row r="28" spans="1:10" ht="25.5">
      <c r="A28" s="143">
        <v>22</v>
      </c>
      <c r="B28" s="143" t="s">
        <v>252</v>
      </c>
      <c r="C28" s="143" t="s">
        <v>301</v>
      </c>
      <c r="D28" s="143">
        <v>146</v>
      </c>
      <c r="E28" s="148">
        <v>9238</v>
      </c>
      <c r="F28" s="145" t="s">
        <v>29</v>
      </c>
      <c r="G28" s="145" t="s">
        <v>555</v>
      </c>
      <c r="H28" s="146" t="s">
        <v>320</v>
      </c>
      <c r="I28" s="141"/>
      <c r="J28" s="74"/>
    </row>
    <row r="29" spans="1:10" ht="25.5">
      <c r="A29" s="143">
        <v>23</v>
      </c>
      <c r="B29" s="143" t="s">
        <v>253</v>
      </c>
      <c r="C29" s="143" t="s">
        <v>9</v>
      </c>
      <c r="D29" s="143">
        <v>3</v>
      </c>
      <c r="E29" s="149">
        <v>0</v>
      </c>
      <c r="F29" s="145" t="s">
        <v>29</v>
      </c>
      <c r="G29" s="145" t="s">
        <v>555</v>
      </c>
      <c r="H29" s="146" t="s">
        <v>320</v>
      </c>
      <c r="I29" s="141"/>
      <c r="J29" s="74"/>
    </row>
    <row r="30" spans="1:10" ht="25.5">
      <c r="A30" s="143">
        <v>24</v>
      </c>
      <c r="B30" s="143" t="s">
        <v>382</v>
      </c>
      <c r="C30" s="143" t="s">
        <v>13</v>
      </c>
      <c r="D30" s="143">
        <v>24</v>
      </c>
      <c r="E30" s="149">
        <v>720</v>
      </c>
      <c r="F30" s="145" t="s">
        <v>29</v>
      </c>
      <c r="G30" s="145" t="s">
        <v>555</v>
      </c>
      <c r="H30" s="146" t="s">
        <v>320</v>
      </c>
      <c r="I30" s="141"/>
      <c r="J30" s="74"/>
    </row>
    <row r="31" spans="1:10" ht="25.5">
      <c r="A31" s="143">
        <v>25</v>
      </c>
      <c r="B31" s="143" t="s">
        <v>383</v>
      </c>
      <c r="C31" s="143" t="s">
        <v>9</v>
      </c>
      <c r="D31" s="143">
        <v>30</v>
      </c>
      <c r="E31" s="149">
        <v>412.8</v>
      </c>
      <c r="F31" s="145" t="s">
        <v>29</v>
      </c>
      <c r="G31" s="145" t="s">
        <v>555</v>
      </c>
      <c r="H31" s="146" t="s">
        <v>320</v>
      </c>
      <c r="I31" s="141"/>
      <c r="J31" s="74"/>
    </row>
    <row r="32" spans="1:10" ht="38.25">
      <c r="A32" s="143">
        <v>26</v>
      </c>
      <c r="B32" s="143" t="s">
        <v>384</v>
      </c>
      <c r="C32" s="143" t="s">
        <v>385</v>
      </c>
      <c r="D32" s="143" t="s">
        <v>386</v>
      </c>
      <c r="E32" s="149" t="s">
        <v>387</v>
      </c>
      <c r="F32" s="145" t="s">
        <v>29</v>
      </c>
      <c r="G32" s="145" t="s">
        <v>555</v>
      </c>
      <c r="H32" s="146" t="s">
        <v>320</v>
      </c>
      <c r="I32" s="141"/>
      <c r="J32" s="74"/>
    </row>
    <row r="33" spans="1:10" ht="63.75">
      <c r="A33" s="143">
        <v>27</v>
      </c>
      <c r="B33" s="143" t="s">
        <v>388</v>
      </c>
      <c r="C33" s="143" t="s">
        <v>447</v>
      </c>
      <c r="D33" s="143" t="s">
        <v>389</v>
      </c>
      <c r="E33" s="149" t="s">
        <v>390</v>
      </c>
      <c r="F33" s="145" t="s">
        <v>29</v>
      </c>
      <c r="G33" s="145" t="s">
        <v>555</v>
      </c>
      <c r="H33" s="146" t="s">
        <v>320</v>
      </c>
      <c r="I33" s="141"/>
      <c r="J33" s="74"/>
    </row>
    <row r="34" spans="1:10" ht="25.5">
      <c r="A34" s="143">
        <v>28</v>
      </c>
      <c r="B34" s="143" t="s">
        <v>391</v>
      </c>
      <c r="C34" s="143" t="s">
        <v>13</v>
      </c>
      <c r="D34" s="143">
        <v>28</v>
      </c>
      <c r="E34" s="149" t="s">
        <v>392</v>
      </c>
      <c r="F34" s="145" t="s">
        <v>29</v>
      </c>
      <c r="G34" s="145" t="s">
        <v>555</v>
      </c>
      <c r="H34" s="146" t="s">
        <v>320</v>
      </c>
      <c r="I34" s="141"/>
      <c r="J34" s="74"/>
    </row>
    <row r="35" spans="1:10" ht="38.25">
      <c r="A35" s="143">
        <v>29</v>
      </c>
      <c r="B35" s="143" t="s">
        <v>393</v>
      </c>
      <c r="C35" s="143" t="s">
        <v>394</v>
      </c>
      <c r="D35" s="143" t="s">
        <v>395</v>
      </c>
      <c r="E35" s="149">
        <v>12094.8</v>
      </c>
      <c r="F35" s="145" t="s">
        <v>29</v>
      </c>
      <c r="G35" s="145" t="s">
        <v>555</v>
      </c>
      <c r="H35" s="146" t="s">
        <v>320</v>
      </c>
      <c r="I35" s="141"/>
      <c r="J35" s="74"/>
    </row>
    <row r="36" spans="1:10" ht="25.5">
      <c r="A36" s="143">
        <v>30</v>
      </c>
      <c r="B36" s="143" t="s">
        <v>396</v>
      </c>
      <c r="C36" s="143" t="s">
        <v>9</v>
      </c>
      <c r="D36" s="143">
        <v>2</v>
      </c>
      <c r="E36" s="149">
        <v>16.8</v>
      </c>
      <c r="F36" s="145" t="s">
        <v>29</v>
      </c>
      <c r="G36" s="145" t="s">
        <v>555</v>
      </c>
      <c r="H36" s="146" t="s">
        <v>320</v>
      </c>
      <c r="I36" s="141"/>
      <c r="J36" s="74"/>
    </row>
    <row r="37" spans="1:10" ht="25.5">
      <c r="A37" s="143">
        <v>31</v>
      </c>
      <c r="B37" s="143" t="s">
        <v>397</v>
      </c>
      <c r="C37" s="143" t="s">
        <v>9</v>
      </c>
      <c r="D37" s="143">
        <v>88</v>
      </c>
      <c r="E37" s="149">
        <v>1497</v>
      </c>
      <c r="F37" s="145" t="s">
        <v>29</v>
      </c>
      <c r="G37" s="145" t="s">
        <v>555</v>
      </c>
      <c r="H37" s="146" t="s">
        <v>320</v>
      </c>
      <c r="I37" s="141"/>
      <c r="J37" s="74"/>
    </row>
    <row r="38" spans="1:10" ht="25.5">
      <c r="A38" s="143">
        <v>32</v>
      </c>
      <c r="B38" s="150" t="s">
        <v>321</v>
      </c>
      <c r="C38" s="143" t="s">
        <v>13</v>
      </c>
      <c r="D38" s="143">
        <v>3</v>
      </c>
      <c r="E38" s="151">
        <v>0</v>
      </c>
      <c r="F38" s="145" t="s">
        <v>29</v>
      </c>
      <c r="G38" s="145" t="s">
        <v>555</v>
      </c>
      <c r="H38" s="141" t="s">
        <v>320</v>
      </c>
      <c r="I38" s="141"/>
      <c r="J38" s="74"/>
    </row>
    <row r="39" spans="1:10" ht="25.5">
      <c r="A39" s="143">
        <v>33</v>
      </c>
      <c r="B39" s="150" t="s">
        <v>322</v>
      </c>
      <c r="C39" s="143" t="s">
        <v>1</v>
      </c>
      <c r="D39" s="143">
        <v>1</v>
      </c>
      <c r="E39" s="151">
        <v>0</v>
      </c>
      <c r="F39" s="145" t="s">
        <v>29</v>
      </c>
      <c r="G39" s="145" t="s">
        <v>555</v>
      </c>
      <c r="H39" s="141" t="s">
        <v>320</v>
      </c>
      <c r="I39" s="141"/>
      <c r="J39" s="74"/>
    </row>
    <row r="40" spans="1:10" ht="25.5">
      <c r="A40" s="143">
        <v>34</v>
      </c>
      <c r="B40" s="150" t="s">
        <v>323</v>
      </c>
      <c r="C40" s="143" t="s">
        <v>1</v>
      </c>
      <c r="D40" s="143">
        <v>1</v>
      </c>
      <c r="E40" s="151">
        <v>0</v>
      </c>
      <c r="F40" s="145" t="s">
        <v>29</v>
      </c>
      <c r="G40" s="145" t="s">
        <v>555</v>
      </c>
      <c r="H40" s="141" t="s">
        <v>320</v>
      </c>
      <c r="I40" s="141"/>
      <c r="J40" s="74"/>
    </row>
    <row r="41" spans="1:10" ht="25.5">
      <c r="A41" s="143">
        <v>35</v>
      </c>
      <c r="B41" s="150" t="s">
        <v>324</v>
      </c>
      <c r="C41" s="143" t="s">
        <v>9</v>
      </c>
      <c r="D41" s="143">
        <v>872</v>
      </c>
      <c r="E41" s="151">
        <v>0</v>
      </c>
      <c r="F41" s="145" t="s">
        <v>29</v>
      </c>
      <c r="G41" s="145" t="s">
        <v>555</v>
      </c>
      <c r="H41" s="141" t="s">
        <v>320</v>
      </c>
      <c r="I41" s="141"/>
      <c r="J41" s="74"/>
    </row>
    <row r="42" spans="1:10" ht="25.5">
      <c r="A42" s="143">
        <v>36</v>
      </c>
      <c r="B42" s="150" t="s">
        <v>325</v>
      </c>
      <c r="C42" s="143" t="s">
        <v>13</v>
      </c>
      <c r="D42" s="143">
        <v>15</v>
      </c>
      <c r="E42" s="151">
        <v>0</v>
      </c>
      <c r="F42" s="145" t="s">
        <v>29</v>
      </c>
      <c r="G42" s="145" t="s">
        <v>555</v>
      </c>
      <c r="H42" s="141" t="s">
        <v>320</v>
      </c>
      <c r="I42" s="141"/>
      <c r="J42" s="74"/>
    </row>
    <row r="43" spans="1:9" ht="38.25">
      <c r="A43" s="143">
        <v>37</v>
      </c>
      <c r="B43" s="150" t="s">
        <v>432</v>
      </c>
      <c r="C43" s="143" t="s">
        <v>95</v>
      </c>
      <c r="D43" s="143">
        <v>17</v>
      </c>
      <c r="E43" s="151">
        <v>0</v>
      </c>
      <c r="F43" s="145" t="s">
        <v>2</v>
      </c>
      <c r="G43" s="145" t="s">
        <v>553</v>
      </c>
      <c r="H43" s="141" t="s">
        <v>320</v>
      </c>
      <c r="I43" s="141"/>
    </row>
    <row r="44" spans="1:9" ht="38.25">
      <c r="A44" s="76">
        <v>38</v>
      </c>
      <c r="B44" s="47" t="s">
        <v>441</v>
      </c>
      <c r="C44" s="13" t="s">
        <v>13</v>
      </c>
      <c r="D44" s="13">
        <v>71</v>
      </c>
      <c r="E44" s="48">
        <v>546.7</v>
      </c>
      <c r="F44" s="109" t="s">
        <v>2</v>
      </c>
      <c r="G44" s="117" t="s">
        <v>553</v>
      </c>
      <c r="H44" s="46" t="s">
        <v>320</v>
      </c>
      <c r="I44" s="46"/>
    </row>
    <row r="45" spans="1:9" ht="38.25">
      <c r="A45" s="76">
        <v>39</v>
      </c>
      <c r="B45" s="47" t="s">
        <v>442</v>
      </c>
      <c r="C45" s="13" t="s">
        <v>13</v>
      </c>
      <c r="D45" s="13">
        <v>240</v>
      </c>
      <c r="E45" s="48">
        <v>1680</v>
      </c>
      <c r="F45" s="109" t="s">
        <v>2</v>
      </c>
      <c r="G45" s="117" t="s">
        <v>553</v>
      </c>
      <c r="H45" s="46" t="s">
        <v>320</v>
      </c>
      <c r="I45" s="46"/>
    </row>
    <row r="46" spans="1:9" ht="38.25">
      <c r="A46" s="143">
        <v>40</v>
      </c>
      <c r="B46" s="150" t="s">
        <v>558</v>
      </c>
      <c r="C46" s="143" t="s">
        <v>561</v>
      </c>
      <c r="D46" s="143">
        <v>30</v>
      </c>
      <c r="E46" s="151">
        <v>900</v>
      </c>
      <c r="F46" s="145" t="s">
        <v>29</v>
      </c>
      <c r="G46" s="145" t="s">
        <v>564</v>
      </c>
      <c r="H46" s="141" t="s">
        <v>320</v>
      </c>
      <c r="I46" s="141"/>
    </row>
    <row r="47" spans="1:9" ht="38.25">
      <c r="A47" s="143">
        <v>41</v>
      </c>
      <c r="B47" s="150" t="s">
        <v>562</v>
      </c>
      <c r="C47" s="143" t="s">
        <v>0</v>
      </c>
      <c r="D47" s="143">
        <v>151</v>
      </c>
      <c r="E47" s="151">
        <v>3775</v>
      </c>
      <c r="F47" s="145" t="s">
        <v>29</v>
      </c>
      <c r="G47" s="145" t="s">
        <v>553</v>
      </c>
      <c r="H47" s="141" t="s">
        <v>320</v>
      </c>
      <c r="I47" s="141"/>
    </row>
    <row r="48" spans="1:9" ht="38.25">
      <c r="A48" s="76">
        <v>42</v>
      </c>
      <c r="B48" s="47" t="s">
        <v>640</v>
      </c>
      <c r="C48" s="13" t="s">
        <v>182</v>
      </c>
      <c r="D48" s="13">
        <v>6</v>
      </c>
      <c r="E48" s="48">
        <v>240</v>
      </c>
      <c r="F48" s="109" t="s">
        <v>29</v>
      </c>
      <c r="G48" s="117" t="s">
        <v>553</v>
      </c>
      <c r="H48" s="46" t="s">
        <v>320</v>
      </c>
      <c r="I48" s="46"/>
    </row>
    <row r="49" spans="1:9" ht="38.25">
      <c r="A49" s="76">
        <v>43</v>
      </c>
      <c r="B49" s="47" t="s">
        <v>649</v>
      </c>
      <c r="C49" s="13" t="s">
        <v>0</v>
      </c>
      <c r="D49" s="13">
        <v>140</v>
      </c>
      <c r="E49" s="48">
        <v>3888</v>
      </c>
      <c r="F49" s="109" t="s">
        <v>29</v>
      </c>
      <c r="G49" s="117" t="s">
        <v>553</v>
      </c>
      <c r="H49" s="46" t="s">
        <v>320</v>
      </c>
      <c r="I49" s="46"/>
    </row>
    <row r="50" spans="1:9" ht="38.25">
      <c r="A50" s="76">
        <v>44</v>
      </c>
      <c r="B50" s="47" t="s">
        <v>650</v>
      </c>
      <c r="C50" s="13" t="s">
        <v>3</v>
      </c>
      <c r="D50" s="13">
        <v>33</v>
      </c>
      <c r="E50" s="48">
        <v>1089</v>
      </c>
      <c r="F50" s="109" t="s">
        <v>29</v>
      </c>
      <c r="G50" s="117" t="s">
        <v>553</v>
      </c>
      <c r="H50" s="46" t="s">
        <v>320</v>
      </c>
      <c r="I50" s="46"/>
    </row>
    <row r="51" spans="1:10" ht="12.75">
      <c r="A51" s="76"/>
      <c r="B51" s="80"/>
      <c r="C51" s="80" t="s">
        <v>4</v>
      </c>
      <c r="D51" s="80"/>
      <c r="E51" s="81">
        <f>SUM(E7:E50)</f>
        <v>576581.9000000001</v>
      </c>
      <c r="F51" s="118"/>
      <c r="G51" s="117"/>
      <c r="H51" s="82"/>
      <c r="I51" s="46"/>
      <c r="J51" s="30"/>
    </row>
    <row r="52" spans="1:9" ht="12.75">
      <c r="A52" s="60"/>
      <c r="B52" s="52"/>
      <c r="C52" s="52"/>
      <c r="D52" s="52"/>
      <c r="E52" s="53"/>
      <c r="F52" s="123"/>
      <c r="G52" s="123"/>
      <c r="H52" s="54"/>
      <c r="I52" s="54"/>
    </row>
    <row r="53" spans="1:10" ht="12.75">
      <c r="A53" s="83" t="s">
        <v>50</v>
      </c>
      <c r="B53" s="30"/>
      <c r="C53" s="30"/>
      <c r="D53" s="30"/>
      <c r="E53" s="30"/>
      <c r="F53" s="119"/>
      <c r="G53" s="119"/>
      <c r="H53" s="84"/>
      <c r="I53" s="84"/>
      <c r="J53" s="30"/>
    </row>
    <row r="54" spans="1:9" ht="38.25">
      <c r="A54" s="105" t="s">
        <v>12</v>
      </c>
      <c r="B54" s="105" t="s">
        <v>474</v>
      </c>
      <c r="C54" s="105" t="s">
        <v>44</v>
      </c>
      <c r="D54" s="105" t="s">
        <v>14</v>
      </c>
      <c r="E54" s="105" t="s">
        <v>37</v>
      </c>
      <c r="F54" s="122" t="s">
        <v>475</v>
      </c>
      <c r="G54" s="122" t="s">
        <v>476</v>
      </c>
      <c r="H54" s="105" t="s">
        <v>125</v>
      </c>
      <c r="I54" s="105" t="s">
        <v>45</v>
      </c>
    </row>
    <row r="55" spans="1:9" ht="38.25">
      <c r="A55" s="76">
        <v>1</v>
      </c>
      <c r="B55" s="76" t="s">
        <v>51</v>
      </c>
      <c r="C55" s="76" t="s">
        <v>5</v>
      </c>
      <c r="D55" s="76">
        <v>528</v>
      </c>
      <c r="E55" s="78">
        <v>16368</v>
      </c>
      <c r="F55" s="117" t="s">
        <v>29</v>
      </c>
      <c r="G55" s="117" t="s">
        <v>566</v>
      </c>
      <c r="H55" s="85" t="s">
        <v>320</v>
      </c>
      <c r="I55" s="77"/>
    </row>
    <row r="56" spans="1:9" ht="25.5">
      <c r="A56" s="143">
        <v>2</v>
      </c>
      <c r="B56" s="143" t="s">
        <v>160</v>
      </c>
      <c r="C56" s="143" t="s">
        <v>9</v>
      </c>
      <c r="D56" s="143">
        <v>851</v>
      </c>
      <c r="E56" s="144">
        <v>2944.46</v>
      </c>
      <c r="F56" s="145" t="s">
        <v>2</v>
      </c>
      <c r="G56" s="145" t="s">
        <v>565</v>
      </c>
      <c r="H56" s="152" t="s">
        <v>320</v>
      </c>
      <c r="I56" s="141"/>
    </row>
    <row r="57" spans="1:9" ht="25.5">
      <c r="A57" s="143">
        <v>3</v>
      </c>
      <c r="B57" s="143" t="s">
        <v>161</v>
      </c>
      <c r="C57" s="143" t="s">
        <v>13</v>
      </c>
      <c r="D57" s="143">
        <v>782</v>
      </c>
      <c r="E57" s="144">
        <v>2705.72</v>
      </c>
      <c r="F57" s="145" t="s">
        <v>2</v>
      </c>
      <c r="G57" s="145" t="s">
        <v>565</v>
      </c>
      <c r="H57" s="152" t="s">
        <v>320</v>
      </c>
      <c r="I57" s="141"/>
    </row>
    <row r="58" spans="1:9" ht="25.5">
      <c r="A58" s="143">
        <v>4</v>
      </c>
      <c r="B58" s="143" t="s">
        <v>162</v>
      </c>
      <c r="C58" s="143" t="s">
        <v>13</v>
      </c>
      <c r="D58" s="143">
        <v>174</v>
      </c>
      <c r="E58" s="144">
        <v>602.06</v>
      </c>
      <c r="F58" s="145" t="s">
        <v>2</v>
      </c>
      <c r="G58" s="145" t="s">
        <v>565</v>
      </c>
      <c r="H58" s="152" t="s">
        <v>320</v>
      </c>
      <c r="I58" s="141"/>
    </row>
    <row r="59" spans="1:9" ht="25.5">
      <c r="A59" s="143">
        <v>5</v>
      </c>
      <c r="B59" s="143" t="s">
        <v>163</v>
      </c>
      <c r="C59" s="143" t="s">
        <v>9</v>
      </c>
      <c r="D59" s="143">
        <v>360</v>
      </c>
      <c r="E59" s="144">
        <v>1800</v>
      </c>
      <c r="F59" s="145" t="s">
        <v>2</v>
      </c>
      <c r="G59" s="145" t="s">
        <v>565</v>
      </c>
      <c r="H59" s="152" t="s">
        <v>320</v>
      </c>
      <c r="I59" s="141"/>
    </row>
    <row r="60" spans="1:9" ht="25.5">
      <c r="A60" s="143">
        <v>6</v>
      </c>
      <c r="B60" s="143" t="s">
        <v>226</v>
      </c>
      <c r="C60" s="143" t="s">
        <v>1</v>
      </c>
      <c r="D60" s="143">
        <v>100</v>
      </c>
      <c r="E60" s="144">
        <v>346</v>
      </c>
      <c r="F60" s="145" t="s">
        <v>2</v>
      </c>
      <c r="G60" s="145" t="s">
        <v>565</v>
      </c>
      <c r="H60" s="152" t="s">
        <v>320</v>
      </c>
      <c r="I60" s="141"/>
    </row>
    <row r="61" spans="1:9" ht="25.5">
      <c r="A61" s="143">
        <v>7</v>
      </c>
      <c r="B61" s="143" t="s">
        <v>227</v>
      </c>
      <c r="C61" s="143" t="s">
        <v>1</v>
      </c>
      <c r="D61" s="143">
        <v>120</v>
      </c>
      <c r="E61" s="144">
        <v>415.2</v>
      </c>
      <c r="F61" s="145" t="s">
        <v>2</v>
      </c>
      <c r="G61" s="145" t="s">
        <v>565</v>
      </c>
      <c r="H61" s="152" t="s">
        <v>320</v>
      </c>
      <c r="I61" s="141"/>
    </row>
    <row r="62" spans="1:9" ht="25.5">
      <c r="A62" s="143">
        <v>8</v>
      </c>
      <c r="B62" s="143" t="s">
        <v>228</v>
      </c>
      <c r="C62" s="143" t="s">
        <v>1</v>
      </c>
      <c r="D62" s="143">
        <v>94</v>
      </c>
      <c r="E62" s="144">
        <v>464.36</v>
      </c>
      <c r="F62" s="145" t="s">
        <v>2</v>
      </c>
      <c r="G62" s="145" t="s">
        <v>565</v>
      </c>
      <c r="H62" s="152" t="s">
        <v>320</v>
      </c>
      <c r="I62" s="141"/>
    </row>
    <row r="63" spans="1:9" ht="25.5">
      <c r="A63" s="143">
        <v>9</v>
      </c>
      <c r="B63" s="143" t="s">
        <v>229</v>
      </c>
      <c r="C63" s="143" t="s">
        <v>1</v>
      </c>
      <c r="D63" s="143">
        <v>245</v>
      </c>
      <c r="E63" s="144">
        <v>1210.3</v>
      </c>
      <c r="F63" s="145" t="s">
        <v>2</v>
      </c>
      <c r="G63" s="145" t="s">
        <v>565</v>
      </c>
      <c r="H63" s="152" t="s">
        <v>320</v>
      </c>
      <c r="I63" s="141"/>
    </row>
    <row r="64" spans="1:9" ht="25.5">
      <c r="A64" s="143">
        <v>10</v>
      </c>
      <c r="B64" s="143" t="s">
        <v>230</v>
      </c>
      <c r="C64" s="143" t="s">
        <v>9</v>
      </c>
      <c r="D64" s="143">
        <v>108</v>
      </c>
      <c r="E64" s="144">
        <v>533.32</v>
      </c>
      <c r="F64" s="145" t="s">
        <v>2</v>
      </c>
      <c r="G64" s="145" t="s">
        <v>565</v>
      </c>
      <c r="H64" s="152" t="s">
        <v>320</v>
      </c>
      <c r="I64" s="141"/>
    </row>
    <row r="65" spans="1:9" ht="25.5">
      <c r="A65" s="143">
        <v>11</v>
      </c>
      <c r="B65" s="143" t="s">
        <v>231</v>
      </c>
      <c r="C65" s="143" t="s">
        <v>9</v>
      </c>
      <c r="D65" s="143">
        <v>21</v>
      </c>
      <c r="E65" s="144">
        <v>103.74</v>
      </c>
      <c r="F65" s="145" t="s">
        <v>2</v>
      </c>
      <c r="G65" s="145" t="s">
        <v>565</v>
      </c>
      <c r="H65" s="152" t="s">
        <v>320</v>
      </c>
      <c r="I65" s="141"/>
    </row>
    <row r="66" spans="1:9" ht="25.5">
      <c r="A66" s="143">
        <v>12</v>
      </c>
      <c r="B66" s="143" t="s">
        <v>232</v>
      </c>
      <c r="C66" s="143" t="s">
        <v>9</v>
      </c>
      <c r="D66" s="143">
        <v>9</v>
      </c>
      <c r="E66" s="144">
        <v>44.46</v>
      </c>
      <c r="F66" s="145" t="s">
        <v>2</v>
      </c>
      <c r="G66" s="145" t="s">
        <v>565</v>
      </c>
      <c r="H66" s="152" t="s">
        <v>320</v>
      </c>
      <c r="I66" s="141"/>
    </row>
    <row r="67" spans="1:9" ht="25.5">
      <c r="A67" s="143">
        <v>13</v>
      </c>
      <c r="B67" s="143" t="s">
        <v>233</v>
      </c>
      <c r="C67" s="143" t="s">
        <v>9</v>
      </c>
      <c r="D67" s="143">
        <v>128</v>
      </c>
      <c r="E67" s="144">
        <v>632.32</v>
      </c>
      <c r="F67" s="145" t="s">
        <v>2</v>
      </c>
      <c r="G67" s="145" t="s">
        <v>565</v>
      </c>
      <c r="H67" s="152" t="s">
        <v>320</v>
      </c>
      <c r="I67" s="141"/>
    </row>
    <row r="68" spans="1:9" ht="25.5">
      <c r="A68" s="143">
        <v>14</v>
      </c>
      <c r="B68" s="143" t="s">
        <v>234</v>
      </c>
      <c r="C68" s="143" t="s">
        <v>9</v>
      </c>
      <c r="D68" s="143">
        <v>29</v>
      </c>
      <c r="E68" s="144">
        <v>100.34</v>
      </c>
      <c r="F68" s="145" t="s">
        <v>2</v>
      </c>
      <c r="G68" s="145" t="s">
        <v>565</v>
      </c>
      <c r="H68" s="152" t="s">
        <v>320</v>
      </c>
      <c r="I68" s="141"/>
    </row>
    <row r="69" spans="1:9" ht="25.5">
      <c r="A69" s="143">
        <v>15</v>
      </c>
      <c r="B69" s="143" t="s">
        <v>235</v>
      </c>
      <c r="C69" s="143" t="s">
        <v>9</v>
      </c>
      <c r="D69" s="143">
        <v>181</v>
      </c>
      <c r="E69" s="144">
        <v>894.14</v>
      </c>
      <c r="F69" s="145" t="s">
        <v>2</v>
      </c>
      <c r="G69" s="145" t="s">
        <v>565</v>
      </c>
      <c r="H69" s="152" t="s">
        <v>320</v>
      </c>
      <c r="I69" s="141"/>
    </row>
    <row r="70" spans="1:9" ht="25.5">
      <c r="A70" s="143">
        <v>16</v>
      </c>
      <c r="B70" s="143" t="s">
        <v>246</v>
      </c>
      <c r="C70" s="143" t="s">
        <v>9</v>
      </c>
      <c r="D70" s="143">
        <v>10</v>
      </c>
      <c r="E70" s="144">
        <v>34.6</v>
      </c>
      <c r="F70" s="145" t="s">
        <v>2</v>
      </c>
      <c r="G70" s="145" t="s">
        <v>565</v>
      </c>
      <c r="H70" s="152" t="s">
        <v>320</v>
      </c>
      <c r="I70" s="141"/>
    </row>
    <row r="71" spans="1:9" ht="25.5">
      <c r="A71" s="143">
        <v>17</v>
      </c>
      <c r="B71" s="143" t="s">
        <v>563</v>
      </c>
      <c r="C71" s="143" t="s">
        <v>9</v>
      </c>
      <c r="D71" s="143">
        <v>291</v>
      </c>
      <c r="E71" s="144">
        <v>430.68</v>
      </c>
      <c r="F71" s="145" t="s">
        <v>2</v>
      </c>
      <c r="G71" s="145" t="s">
        <v>565</v>
      </c>
      <c r="H71" s="152" t="s">
        <v>320</v>
      </c>
      <c r="I71" s="141"/>
    </row>
    <row r="72" spans="1:9" ht="25.5">
      <c r="A72" s="76">
        <v>18</v>
      </c>
      <c r="B72" s="76" t="s">
        <v>399</v>
      </c>
      <c r="C72" s="76" t="s">
        <v>9</v>
      </c>
      <c r="D72" s="76">
        <v>1955</v>
      </c>
      <c r="E72" s="78">
        <v>6764.3</v>
      </c>
      <c r="F72" s="117" t="s">
        <v>2</v>
      </c>
      <c r="G72" s="117" t="s">
        <v>565</v>
      </c>
      <c r="H72" s="85" t="s">
        <v>320</v>
      </c>
      <c r="I72" s="77"/>
    </row>
    <row r="73" spans="1:9" ht="25.5">
      <c r="A73" s="76">
        <v>19</v>
      </c>
      <c r="B73" s="76" t="s">
        <v>247</v>
      </c>
      <c r="C73" s="76" t="s">
        <v>1</v>
      </c>
      <c r="D73" s="76">
        <v>11</v>
      </c>
      <c r="E73" s="78">
        <v>38.06</v>
      </c>
      <c r="F73" s="117" t="s">
        <v>2</v>
      </c>
      <c r="G73" s="117" t="s">
        <v>565</v>
      </c>
      <c r="H73" s="85" t="s">
        <v>320</v>
      </c>
      <c r="I73" s="77"/>
    </row>
    <row r="74" spans="1:9" ht="25.5">
      <c r="A74" s="76">
        <v>20</v>
      </c>
      <c r="B74" s="76" t="s">
        <v>248</v>
      </c>
      <c r="C74" s="76" t="s">
        <v>1</v>
      </c>
      <c r="D74" s="76">
        <v>968</v>
      </c>
      <c r="E74" s="78">
        <v>4781.92</v>
      </c>
      <c r="F74" s="117" t="s">
        <v>2</v>
      </c>
      <c r="G74" s="117" t="s">
        <v>565</v>
      </c>
      <c r="H74" s="85" t="s">
        <v>320</v>
      </c>
      <c r="I74" s="77"/>
    </row>
    <row r="75" spans="1:9" ht="25.5">
      <c r="A75" s="76">
        <v>21</v>
      </c>
      <c r="B75" s="76" t="s">
        <v>398</v>
      </c>
      <c r="C75" s="76" t="s">
        <v>9</v>
      </c>
      <c r="D75" s="76">
        <v>430</v>
      </c>
      <c r="E75" s="78">
        <v>636.4</v>
      </c>
      <c r="F75" s="117" t="s">
        <v>2</v>
      </c>
      <c r="G75" s="117" t="s">
        <v>565</v>
      </c>
      <c r="H75" s="131" t="s">
        <v>320</v>
      </c>
      <c r="I75" s="77"/>
    </row>
    <row r="76" spans="1:9" ht="25.5">
      <c r="A76" s="143">
        <v>22</v>
      </c>
      <c r="B76" s="143" t="s">
        <v>400</v>
      </c>
      <c r="C76" s="143" t="s">
        <v>9</v>
      </c>
      <c r="D76" s="143">
        <v>210</v>
      </c>
      <c r="E76" s="144">
        <v>1037.4</v>
      </c>
      <c r="F76" s="145" t="s">
        <v>2</v>
      </c>
      <c r="G76" s="145" t="s">
        <v>565</v>
      </c>
      <c r="H76" s="152" t="s">
        <v>320</v>
      </c>
      <c r="I76" s="141"/>
    </row>
    <row r="77" spans="1:9" ht="25.5">
      <c r="A77" s="143">
        <v>23</v>
      </c>
      <c r="B77" s="143" t="s">
        <v>401</v>
      </c>
      <c r="C77" s="143" t="s">
        <v>1</v>
      </c>
      <c r="D77" s="143">
        <v>121</v>
      </c>
      <c r="E77" s="144">
        <v>597.74</v>
      </c>
      <c r="F77" s="145" t="s">
        <v>2</v>
      </c>
      <c r="G77" s="145" t="s">
        <v>565</v>
      </c>
      <c r="H77" s="152" t="s">
        <v>320</v>
      </c>
      <c r="I77" s="141"/>
    </row>
    <row r="78" spans="1:9" ht="25.5">
      <c r="A78" s="76">
        <v>24</v>
      </c>
      <c r="B78" s="76" t="s">
        <v>402</v>
      </c>
      <c r="C78" s="76" t="s">
        <v>9</v>
      </c>
      <c r="D78" s="76">
        <v>212</v>
      </c>
      <c r="E78" s="78">
        <v>313.76</v>
      </c>
      <c r="F78" s="117" t="s">
        <v>2</v>
      </c>
      <c r="G78" s="117" t="s">
        <v>565</v>
      </c>
      <c r="H78" s="85" t="s">
        <v>320</v>
      </c>
      <c r="I78" s="77"/>
    </row>
    <row r="79" spans="1:9" ht="25.5">
      <c r="A79" s="76">
        <v>25</v>
      </c>
      <c r="B79" s="76" t="s">
        <v>403</v>
      </c>
      <c r="C79" s="76" t="s">
        <v>9</v>
      </c>
      <c r="D79" s="76">
        <v>246</v>
      </c>
      <c r="E79" s="78">
        <v>364.08</v>
      </c>
      <c r="F79" s="117" t="s">
        <v>2</v>
      </c>
      <c r="G79" s="117" t="s">
        <v>565</v>
      </c>
      <c r="H79" s="85" t="s">
        <v>320</v>
      </c>
      <c r="I79" s="77"/>
    </row>
    <row r="80" spans="1:9" ht="25.5">
      <c r="A80" s="143">
        <v>26</v>
      </c>
      <c r="B80" s="143" t="s">
        <v>404</v>
      </c>
      <c r="C80" s="143" t="s">
        <v>9</v>
      </c>
      <c r="D80" s="143">
        <v>817</v>
      </c>
      <c r="E80" s="144">
        <v>2826.82</v>
      </c>
      <c r="F80" s="145" t="s">
        <v>2</v>
      </c>
      <c r="G80" s="145" t="s">
        <v>565</v>
      </c>
      <c r="H80" s="152" t="s">
        <v>320</v>
      </c>
      <c r="I80" s="141"/>
    </row>
    <row r="81" spans="1:9" ht="25.5">
      <c r="A81" s="143">
        <v>27</v>
      </c>
      <c r="B81" s="143" t="s">
        <v>405</v>
      </c>
      <c r="C81" s="143" t="s">
        <v>9</v>
      </c>
      <c r="D81" s="143">
        <v>313</v>
      </c>
      <c r="E81" s="144">
        <v>463.24</v>
      </c>
      <c r="F81" s="145" t="s">
        <v>2</v>
      </c>
      <c r="G81" s="145" t="s">
        <v>565</v>
      </c>
      <c r="H81" s="152" t="s">
        <v>320</v>
      </c>
      <c r="I81" s="141"/>
    </row>
    <row r="82" spans="1:9" ht="25.5">
      <c r="A82" s="143">
        <v>28</v>
      </c>
      <c r="B82" s="143" t="s">
        <v>406</v>
      </c>
      <c r="C82" s="143" t="s">
        <v>9</v>
      </c>
      <c r="D82" s="143">
        <v>162</v>
      </c>
      <c r="E82" s="144">
        <v>239.76</v>
      </c>
      <c r="F82" s="145" t="s">
        <v>2</v>
      </c>
      <c r="G82" s="145" t="s">
        <v>565</v>
      </c>
      <c r="H82" s="152" t="s">
        <v>320</v>
      </c>
      <c r="I82" s="141"/>
    </row>
    <row r="83" spans="1:9" ht="25.5">
      <c r="A83" s="143">
        <v>29</v>
      </c>
      <c r="B83" s="143" t="s">
        <v>407</v>
      </c>
      <c r="C83" s="143" t="s">
        <v>9</v>
      </c>
      <c r="D83" s="143">
        <v>202</v>
      </c>
      <c r="E83" s="144">
        <v>298.96</v>
      </c>
      <c r="F83" s="145" t="s">
        <v>2</v>
      </c>
      <c r="G83" s="145" t="s">
        <v>565</v>
      </c>
      <c r="H83" s="152" t="s">
        <v>320</v>
      </c>
      <c r="I83" s="141"/>
    </row>
    <row r="84" spans="1:9" ht="12.75">
      <c r="A84" s="20"/>
      <c r="B84" s="49"/>
      <c r="C84" s="49" t="s">
        <v>4</v>
      </c>
      <c r="D84" s="49"/>
      <c r="E84" s="86">
        <f>SUM(E55:E83)</f>
        <v>47992.14</v>
      </c>
      <c r="F84" s="124"/>
      <c r="G84" s="124"/>
      <c r="H84" s="51"/>
      <c r="I84" s="51"/>
    </row>
    <row r="85" spans="2:9" ht="12.75">
      <c r="B85" s="52"/>
      <c r="C85" s="52"/>
      <c r="D85" s="52"/>
      <c r="E85" s="87"/>
      <c r="F85" s="123"/>
      <c r="G85" s="123"/>
      <c r="H85" s="54"/>
      <c r="I85" s="54"/>
    </row>
    <row r="86" spans="1:9" ht="12.75">
      <c r="A86" s="30"/>
      <c r="B86" s="88"/>
      <c r="C86" s="88"/>
      <c r="D86" s="88"/>
      <c r="E86" s="89"/>
      <c r="F86" s="125"/>
      <c r="G86" s="125"/>
      <c r="H86" s="90"/>
      <c r="I86" s="90"/>
    </row>
    <row r="87" spans="1:9" ht="12.75">
      <c r="A87" s="91" t="s">
        <v>61</v>
      </c>
      <c r="B87" s="30"/>
      <c r="C87" s="30"/>
      <c r="D87" s="30"/>
      <c r="E87" s="30"/>
      <c r="F87" s="119"/>
      <c r="G87" s="119"/>
      <c r="H87" s="84"/>
      <c r="I87" s="84"/>
    </row>
    <row r="88" spans="1:9" ht="38.25">
      <c r="A88" s="105" t="s">
        <v>12</v>
      </c>
      <c r="B88" s="105" t="s">
        <v>474</v>
      </c>
      <c r="C88" s="105" t="s">
        <v>44</v>
      </c>
      <c r="D88" s="105" t="s">
        <v>14</v>
      </c>
      <c r="E88" s="105" t="s">
        <v>37</v>
      </c>
      <c r="F88" s="122" t="s">
        <v>475</v>
      </c>
      <c r="G88" s="122" t="s">
        <v>476</v>
      </c>
      <c r="H88" s="105" t="s">
        <v>125</v>
      </c>
      <c r="I88" s="105" t="s">
        <v>45</v>
      </c>
    </row>
    <row r="89" spans="1:9" ht="38.25">
      <c r="A89" s="76">
        <v>1</v>
      </c>
      <c r="B89" s="76" t="s">
        <v>249</v>
      </c>
      <c r="C89" s="76" t="s">
        <v>3</v>
      </c>
      <c r="D89" s="76">
        <v>5</v>
      </c>
      <c r="E89" s="92">
        <v>75</v>
      </c>
      <c r="F89" s="117" t="s">
        <v>29</v>
      </c>
      <c r="G89" s="117" t="s">
        <v>566</v>
      </c>
      <c r="H89" s="85" t="s">
        <v>320</v>
      </c>
      <c r="I89" s="77"/>
    </row>
    <row r="90" spans="1:9" ht="38.25">
      <c r="A90" s="76">
        <v>2</v>
      </c>
      <c r="B90" s="76" t="s">
        <v>289</v>
      </c>
      <c r="C90" s="76" t="s">
        <v>13</v>
      </c>
      <c r="D90" s="76">
        <v>74</v>
      </c>
      <c r="E90" s="92">
        <v>813.19</v>
      </c>
      <c r="F90" s="117" t="s">
        <v>2</v>
      </c>
      <c r="G90" s="117" t="s">
        <v>566</v>
      </c>
      <c r="H90" s="85" t="s">
        <v>320</v>
      </c>
      <c r="I90" s="77"/>
    </row>
    <row r="91" spans="1:9" ht="25.5">
      <c r="A91" s="76">
        <v>3</v>
      </c>
      <c r="B91" s="76" t="s">
        <v>651</v>
      </c>
      <c r="C91" s="76" t="s">
        <v>5</v>
      </c>
      <c r="D91" s="76">
        <v>840</v>
      </c>
      <c r="E91" s="92">
        <v>7000</v>
      </c>
      <c r="F91" s="117" t="s">
        <v>2</v>
      </c>
      <c r="G91" s="117" t="s">
        <v>565</v>
      </c>
      <c r="H91" s="85" t="s">
        <v>320</v>
      </c>
      <c r="I91" s="77"/>
    </row>
    <row r="92" spans="1:9" ht="12.75">
      <c r="A92" s="35"/>
      <c r="B92" s="80"/>
      <c r="C92" s="80" t="s">
        <v>4</v>
      </c>
      <c r="D92" s="80" t="s">
        <v>13</v>
      </c>
      <c r="E92" s="81">
        <f>SUM(E89:E91)</f>
        <v>7888.1900000000005</v>
      </c>
      <c r="F92" s="118"/>
      <c r="G92" s="118"/>
      <c r="H92" s="82"/>
      <c r="I92" s="82"/>
    </row>
    <row r="93" spans="2:9" ht="12.75">
      <c r="B93" s="52"/>
      <c r="C93" s="52"/>
      <c r="D93" s="52"/>
      <c r="E93" s="53"/>
      <c r="F93" s="123"/>
      <c r="G93" s="123"/>
      <c r="H93" s="54"/>
      <c r="I93" s="54"/>
    </row>
    <row r="94" spans="1:9" ht="12.75">
      <c r="A94" s="55" t="s">
        <v>52</v>
      </c>
      <c r="H94" s="6"/>
      <c r="I94" s="6"/>
    </row>
    <row r="95" spans="1:9" ht="43.5" customHeight="1">
      <c r="A95" s="105" t="s">
        <v>12</v>
      </c>
      <c r="B95" s="105" t="s">
        <v>474</v>
      </c>
      <c r="C95" s="105" t="s">
        <v>44</v>
      </c>
      <c r="D95" s="105" t="s">
        <v>14</v>
      </c>
      <c r="E95" s="105" t="s">
        <v>37</v>
      </c>
      <c r="F95" s="122" t="s">
        <v>475</v>
      </c>
      <c r="G95" s="122" t="s">
        <v>476</v>
      </c>
      <c r="H95" s="105" t="s">
        <v>125</v>
      </c>
      <c r="I95" s="105" t="s">
        <v>45</v>
      </c>
    </row>
    <row r="96" spans="1:9" ht="25.5">
      <c r="A96" s="13">
        <v>1</v>
      </c>
      <c r="B96" s="13" t="s">
        <v>164</v>
      </c>
      <c r="C96" s="13" t="s">
        <v>9</v>
      </c>
      <c r="D96" s="13">
        <v>433</v>
      </c>
      <c r="E96" s="63">
        <v>2165</v>
      </c>
      <c r="F96" s="109" t="s">
        <v>2</v>
      </c>
      <c r="G96" s="117" t="s">
        <v>565</v>
      </c>
      <c r="H96" s="71" t="s">
        <v>320</v>
      </c>
      <c r="I96" s="46" t="s">
        <v>2</v>
      </c>
    </row>
    <row r="97" spans="1:10" ht="25.5">
      <c r="A97" s="13">
        <v>2</v>
      </c>
      <c r="B97" s="13" t="s">
        <v>104</v>
      </c>
      <c r="C97" s="13" t="s">
        <v>13</v>
      </c>
      <c r="D97" s="13">
        <v>245</v>
      </c>
      <c r="E97" s="56">
        <v>1225</v>
      </c>
      <c r="F97" s="109" t="s">
        <v>2</v>
      </c>
      <c r="G97" s="117" t="s">
        <v>565</v>
      </c>
      <c r="H97" s="71" t="s">
        <v>320</v>
      </c>
      <c r="I97" s="46" t="s">
        <v>2</v>
      </c>
      <c r="J97"/>
    </row>
    <row r="98" spans="1:9" ht="12.75">
      <c r="A98" s="20"/>
      <c r="B98" s="49"/>
      <c r="C98" s="49" t="s">
        <v>4</v>
      </c>
      <c r="D98" s="49"/>
      <c r="E98" s="86">
        <f>SUM(E96:E97)</f>
        <v>3390</v>
      </c>
      <c r="F98" s="124"/>
      <c r="G98" s="124"/>
      <c r="H98" s="71"/>
      <c r="I98" s="51"/>
    </row>
    <row r="99" spans="2:9" ht="12.75">
      <c r="B99" s="52"/>
      <c r="C99" s="52"/>
      <c r="D99" s="52"/>
      <c r="E99" s="87"/>
      <c r="F99" s="123"/>
      <c r="G99" s="123"/>
      <c r="H99" s="54"/>
      <c r="I99" s="54"/>
    </row>
    <row r="100" spans="1:9" ht="12.75">
      <c r="A100" s="55" t="s">
        <v>53</v>
      </c>
      <c r="H100" s="6"/>
      <c r="I100" s="6"/>
    </row>
    <row r="101" spans="1:10" ht="42" customHeight="1">
      <c r="A101" s="105" t="s">
        <v>12</v>
      </c>
      <c r="B101" s="105" t="s">
        <v>474</v>
      </c>
      <c r="C101" s="105" t="s">
        <v>44</v>
      </c>
      <c r="D101" s="105" t="s">
        <v>14</v>
      </c>
      <c r="E101" s="105" t="s">
        <v>37</v>
      </c>
      <c r="F101" s="122" t="s">
        <v>475</v>
      </c>
      <c r="G101" s="122" t="s">
        <v>476</v>
      </c>
      <c r="H101" s="105" t="s">
        <v>125</v>
      </c>
      <c r="I101" s="105" t="s">
        <v>45</v>
      </c>
      <c r="J101" s="1"/>
    </row>
    <row r="102" spans="1:9" ht="38.25">
      <c r="A102" s="13">
        <v>1</v>
      </c>
      <c r="B102" s="13" t="s">
        <v>18</v>
      </c>
      <c r="C102" s="13" t="s">
        <v>9</v>
      </c>
      <c r="D102" s="13">
        <v>8</v>
      </c>
      <c r="E102" s="63">
        <v>200</v>
      </c>
      <c r="F102" s="109" t="s">
        <v>2</v>
      </c>
      <c r="G102" s="117" t="s">
        <v>566</v>
      </c>
      <c r="H102" s="71" t="s">
        <v>320</v>
      </c>
      <c r="I102" s="46"/>
    </row>
    <row r="103" spans="1:9" ht="38.25">
      <c r="A103" s="76">
        <v>2</v>
      </c>
      <c r="B103" s="76" t="s">
        <v>19</v>
      </c>
      <c r="C103" s="76" t="s">
        <v>13</v>
      </c>
      <c r="D103" s="76">
        <v>70</v>
      </c>
      <c r="E103" s="78">
        <v>1750</v>
      </c>
      <c r="F103" s="117" t="s">
        <v>2</v>
      </c>
      <c r="G103" s="117" t="s">
        <v>566</v>
      </c>
      <c r="H103" s="71" t="s">
        <v>320</v>
      </c>
      <c r="I103" s="77"/>
    </row>
    <row r="104" spans="1:9" ht="25.5">
      <c r="A104" s="143">
        <v>3</v>
      </c>
      <c r="B104" s="143" t="s">
        <v>171</v>
      </c>
      <c r="C104" s="143" t="s">
        <v>13</v>
      </c>
      <c r="D104" s="143">
        <v>7</v>
      </c>
      <c r="E104" s="144">
        <v>38.5</v>
      </c>
      <c r="F104" s="145" t="s">
        <v>27</v>
      </c>
      <c r="G104" s="145" t="s">
        <v>565</v>
      </c>
      <c r="H104" s="146" t="s">
        <v>320</v>
      </c>
      <c r="I104" s="141"/>
    </row>
    <row r="105" spans="1:9" ht="12.75">
      <c r="A105" s="35"/>
      <c r="B105" s="80"/>
      <c r="C105" s="80" t="s">
        <v>4</v>
      </c>
      <c r="D105" s="80"/>
      <c r="E105" s="81">
        <f>SUM(E102:E104)</f>
        <v>1988.5</v>
      </c>
      <c r="F105" s="118"/>
      <c r="G105" s="118"/>
      <c r="H105" s="82"/>
      <c r="I105" s="82"/>
    </row>
    <row r="106" spans="1:9" ht="12.75">
      <c r="A106" s="30"/>
      <c r="B106" s="88"/>
      <c r="C106" s="88"/>
      <c r="D106" s="88"/>
      <c r="E106" s="89"/>
      <c r="F106" s="125"/>
      <c r="G106" s="125"/>
      <c r="H106" s="90"/>
      <c r="I106" s="90"/>
    </row>
    <row r="107" spans="1:9" ht="12.75">
      <c r="A107" s="91" t="s">
        <v>54</v>
      </c>
      <c r="B107" s="30"/>
      <c r="C107" s="30"/>
      <c r="D107" s="30"/>
      <c r="E107" s="30"/>
      <c r="F107" s="119"/>
      <c r="G107" s="119"/>
      <c r="H107" s="84"/>
      <c r="I107" s="84"/>
    </row>
    <row r="108" spans="1:9" ht="43.5" customHeight="1">
      <c r="A108" s="105" t="s">
        <v>12</v>
      </c>
      <c r="B108" s="105" t="s">
        <v>474</v>
      </c>
      <c r="C108" s="105" t="s">
        <v>44</v>
      </c>
      <c r="D108" s="105" t="s">
        <v>14</v>
      </c>
      <c r="E108" s="105" t="s">
        <v>37</v>
      </c>
      <c r="F108" s="122" t="s">
        <v>475</v>
      </c>
      <c r="G108" s="122" t="s">
        <v>476</v>
      </c>
      <c r="H108" s="105" t="s">
        <v>125</v>
      </c>
      <c r="I108" s="105" t="s">
        <v>45</v>
      </c>
    </row>
    <row r="109" spans="1:9" ht="38.25">
      <c r="A109" s="76">
        <v>1</v>
      </c>
      <c r="B109" s="76" t="s">
        <v>408</v>
      </c>
      <c r="C109" s="76" t="s">
        <v>0</v>
      </c>
      <c r="D109" s="76">
        <v>38</v>
      </c>
      <c r="E109" s="78">
        <v>684</v>
      </c>
      <c r="F109" s="117" t="s">
        <v>29</v>
      </c>
      <c r="G109" s="117" t="s">
        <v>566</v>
      </c>
      <c r="H109" s="71" t="s">
        <v>320</v>
      </c>
      <c r="I109" s="77"/>
    </row>
    <row r="110" spans="1:9" ht="38.25">
      <c r="A110" s="76">
        <v>2</v>
      </c>
      <c r="B110" s="76" t="s">
        <v>409</v>
      </c>
      <c r="C110" s="76" t="s">
        <v>9</v>
      </c>
      <c r="D110" s="76">
        <v>6</v>
      </c>
      <c r="E110" s="78">
        <v>108</v>
      </c>
      <c r="F110" s="117" t="s">
        <v>29</v>
      </c>
      <c r="G110" s="117" t="s">
        <v>566</v>
      </c>
      <c r="H110" s="71" t="s">
        <v>320</v>
      </c>
      <c r="I110" s="77"/>
    </row>
    <row r="111" spans="1:9" ht="38.25">
      <c r="A111" s="76">
        <v>3</v>
      </c>
      <c r="B111" s="76" t="s">
        <v>88</v>
      </c>
      <c r="C111" s="76" t="s">
        <v>13</v>
      </c>
      <c r="D111" s="76">
        <v>34</v>
      </c>
      <c r="E111" s="78">
        <v>612</v>
      </c>
      <c r="F111" s="117" t="s">
        <v>29</v>
      </c>
      <c r="G111" s="117" t="s">
        <v>566</v>
      </c>
      <c r="H111" s="71" t="s">
        <v>320</v>
      </c>
      <c r="I111" s="77"/>
    </row>
    <row r="112" spans="1:9" ht="38.25">
      <c r="A112" s="76">
        <v>4</v>
      </c>
      <c r="B112" s="76" t="s">
        <v>410</v>
      </c>
      <c r="C112" s="76" t="s">
        <v>0</v>
      </c>
      <c r="D112" s="76">
        <v>8</v>
      </c>
      <c r="E112" s="78">
        <v>114</v>
      </c>
      <c r="F112" s="117" t="s">
        <v>29</v>
      </c>
      <c r="G112" s="117" t="s">
        <v>566</v>
      </c>
      <c r="H112" s="71" t="s">
        <v>320</v>
      </c>
      <c r="I112" s="77"/>
    </row>
    <row r="113" spans="1:9" ht="38.25">
      <c r="A113" s="76">
        <v>5</v>
      </c>
      <c r="B113" s="76" t="s">
        <v>411</v>
      </c>
      <c r="C113" s="76" t="s">
        <v>9</v>
      </c>
      <c r="D113" s="76">
        <v>1</v>
      </c>
      <c r="E113" s="78">
        <v>18</v>
      </c>
      <c r="F113" s="117" t="s">
        <v>29</v>
      </c>
      <c r="G113" s="117" t="s">
        <v>566</v>
      </c>
      <c r="H113" s="71" t="s">
        <v>320</v>
      </c>
      <c r="I113" s="77"/>
    </row>
    <row r="114" spans="1:9" ht="16.5" customHeight="1">
      <c r="A114" s="76">
        <v>6</v>
      </c>
      <c r="B114" s="76" t="s">
        <v>190</v>
      </c>
      <c r="C114" s="76" t="s">
        <v>3</v>
      </c>
      <c r="D114" s="76">
        <v>75</v>
      </c>
      <c r="E114" s="78">
        <v>763.5</v>
      </c>
      <c r="F114" s="117" t="s">
        <v>29</v>
      </c>
      <c r="G114" s="117" t="s">
        <v>566</v>
      </c>
      <c r="H114" s="71" t="s">
        <v>320</v>
      </c>
      <c r="I114" s="77"/>
    </row>
    <row r="115" spans="1:9" ht="16.5" customHeight="1">
      <c r="A115" s="76">
        <v>7</v>
      </c>
      <c r="B115" s="76" t="s">
        <v>265</v>
      </c>
      <c r="C115" s="76" t="s">
        <v>3</v>
      </c>
      <c r="D115" s="76">
        <v>625</v>
      </c>
      <c r="E115" s="78">
        <v>6362.5</v>
      </c>
      <c r="F115" s="117" t="s">
        <v>29</v>
      </c>
      <c r="G115" s="117" t="s">
        <v>566</v>
      </c>
      <c r="H115" s="71" t="s">
        <v>320</v>
      </c>
      <c r="I115" s="77"/>
    </row>
    <row r="116" spans="1:9" ht="16.5" customHeight="1">
      <c r="A116" s="76">
        <v>8</v>
      </c>
      <c r="B116" s="76" t="s">
        <v>658</v>
      </c>
      <c r="C116" s="76" t="s">
        <v>9</v>
      </c>
      <c r="D116" s="76">
        <v>1149</v>
      </c>
      <c r="E116" s="79">
        <v>5745</v>
      </c>
      <c r="F116" s="117" t="s">
        <v>2</v>
      </c>
      <c r="G116" s="117" t="s">
        <v>565</v>
      </c>
      <c r="H116" s="71" t="s">
        <v>320</v>
      </c>
      <c r="I116" s="77"/>
    </row>
    <row r="117" spans="1:11" s="27" customFormat="1" ht="12.75">
      <c r="A117" s="35"/>
      <c r="B117" s="80"/>
      <c r="C117" s="80" t="s">
        <v>4</v>
      </c>
      <c r="D117" s="80"/>
      <c r="E117" s="81">
        <f>SUM(E109:E116)</f>
        <v>14407</v>
      </c>
      <c r="F117" s="118"/>
      <c r="G117" s="118"/>
      <c r="H117" s="82"/>
      <c r="I117" s="82"/>
      <c r="J117" s="1"/>
      <c r="K117" s="1"/>
    </row>
    <row r="118" spans="1:11" s="27" customFormat="1" ht="12.75">
      <c r="A118" s="30"/>
      <c r="B118" s="88"/>
      <c r="C118" s="88"/>
      <c r="D118" s="88"/>
      <c r="E118" s="93"/>
      <c r="F118" s="125"/>
      <c r="G118" s="125"/>
      <c r="H118" s="90"/>
      <c r="I118" s="90"/>
      <c r="J118" s="1"/>
      <c r="K118" s="1"/>
    </row>
    <row r="119" spans="1:11" s="27" customFormat="1" ht="12.75">
      <c r="A119" s="55" t="s">
        <v>165</v>
      </c>
      <c r="B119" s="1"/>
      <c r="C119" s="1"/>
      <c r="D119" s="1"/>
      <c r="E119" s="1"/>
      <c r="F119" s="126"/>
      <c r="G119" s="126"/>
      <c r="H119" s="6"/>
      <c r="I119" s="6"/>
      <c r="J119" s="1"/>
      <c r="K119" s="1"/>
    </row>
    <row r="120" spans="1:11" s="27" customFormat="1" ht="44.25" customHeight="1">
      <c r="A120" s="105" t="s">
        <v>12</v>
      </c>
      <c r="B120" s="105" t="s">
        <v>474</v>
      </c>
      <c r="C120" s="105" t="s">
        <v>44</v>
      </c>
      <c r="D120" s="105" t="s">
        <v>14</v>
      </c>
      <c r="E120" s="105" t="s">
        <v>37</v>
      </c>
      <c r="F120" s="122" t="s">
        <v>475</v>
      </c>
      <c r="G120" s="122" t="s">
        <v>476</v>
      </c>
      <c r="H120" s="105" t="s">
        <v>125</v>
      </c>
      <c r="I120" s="105" t="s">
        <v>45</v>
      </c>
      <c r="J120" s="1"/>
      <c r="K120" s="1"/>
    </row>
    <row r="121" spans="1:11" s="27" customFormat="1" ht="25.5">
      <c r="A121" s="13">
        <v>1</v>
      </c>
      <c r="B121" s="13" t="s">
        <v>412</v>
      </c>
      <c r="C121" s="13" t="s">
        <v>13</v>
      </c>
      <c r="D121" s="13">
        <v>251</v>
      </c>
      <c r="E121" s="63">
        <v>371.48</v>
      </c>
      <c r="F121" s="109" t="s">
        <v>2</v>
      </c>
      <c r="G121" s="117" t="s">
        <v>565</v>
      </c>
      <c r="H121" s="46" t="s">
        <v>320</v>
      </c>
      <c r="I121" s="42"/>
      <c r="J121" s="1"/>
      <c r="K121" s="1"/>
    </row>
    <row r="122" spans="1:9" ht="25.5">
      <c r="A122" s="13">
        <v>2</v>
      </c>
      <c r="B122" s="13" t="s">
        <v>413</v>
      </c>
      <c r="C122" s="13" t="s">
        <v>13</v>
      </c>
      <c r="D122" s="13">
        <v>1484</v>
      </c>
      <c r="E122" s="63">
        <v>5134.64</v>
      </c>
      <c r="F122" s="109" t="s">
        <v>2</v>
      </c>
      <c r="G122" s="117" t="s">
        <v>565</v>
      </c>
      <c r="H122" s="46" t="s">
        <v>320</v>
      </c>
      <c r="I122" s="42"/>
    </row>
    <row r="123" spans="1:9" ht="25.5">
      <c r="A123" s="13">
        <v>3</v>
      </c>
      <c r="B123" s="13" t="s">
        <v>414</v>
      </c>
      <c r="C123" s="13" t="s">
        <v>13</v>
      </c>
      <c r="D123" s="13">
        <v>659</v>
      </c>
      <c r="E123" s="63">
        <v>975.32</v>
      </c>
      <c r="F123" s="109" t="s">
        <v>2</v>
      </c>
      <c r="G123" s="117" t="s">
        <v>565</v>
      </c>
      <c r="H123" s="46" t="s">
        <v>320</v>
      </c>
      <c r="I123" s="42"/>
    </row>
    <row r="124" spans="1:9" ht="25.5">
      <c r="A124" s="13">
        <v>4</v>
      </c>
      <c r="B124" s="13" t="s">
        <v>237</v>
      </c>
      <c r="C124" s="13" t="s">
        <v>13</v>
      </c>
      <c r="D124" s="13">
        <v>1503</v>
      </c>
      <c r="E124" s="63">
        <v>5200.38</v>
      </c>
      <c r="F124" s="109" t="s">
        <v>2</v>
      </c>
      <c r="G124" s="117" t="s">
        <v>565</v>
      </c>
      <c r="H124" s="46" t="s">
        <v>320</v>
      </c>
      <c r="I124" s="42"/>
    </row>
    <row r="125" spans="1:9" ht="25.5">
      <c r="A125" s="13">
        <v>5</v>
      </c>
      <c r="B125" s="13" t="s">
        <v>238</v>
      </c>
      <c r="C125" s="13" t="s">
        <v>13</v>
      </c>
      <c r="D125" s="13">
        <v>1403</v>
      </c>
      <c r="E125" s="63">
        <v>4854.38</v>
      </c>
      <c r="F125" s="109" t="s">
        <v>2</v>
      </c>
      <c r="G125" s="117" t="s">
        <v>565</v>
      </c>
      <c r="H125" s="46" t="s">
        <v>320</v>
      </c>
      <c r="I125" s="42"/>
    </row>
    <row r="126" spans="1:9" ht="25.5">
      <c r="A126" s="143">
        <v>6</v>
      </c>
      <c r="B126" s="143" t="s">
        <v>236</v>
      </c>
      <c r="C126" s="143" t="s">
        <v>13</v>
      </c>
      <c r="D126" s="143">
        <v>2274</v>
      </c>
      <c r="E126" s="144">
        <v>3365.52</v>
      </c>
      <c r="F126" s="145" t="s">
        <v>2</v>
      </c>
      <c r="G126" s="145" t="s">
        <v>565</v>
      </c>
      <c r="H126" s="141" t="s">
        <v>320</v>
      </c>
      <c r="I126" s="153"/>
    </row>
    <row r="127" spans="1:9" ht="25.5">
      <c r="A127" s="13">
        <v>7</v>
      </c>
      <c r="B127" s="13" t="s">
        <v>415</v>
      </c>
      <c r="C127" s="13" t="s">
        <v>13</v>
      </c>
      <c r="D127" s="13">
        <v>413</v>
      </c>
      <c r="E127" s="63">
        <v>611.24</v>
      </c>
      <c r="F127" s="109" t="s">
        <v>2</v>
      </c>
      <c r="G127" s="117" t="s">
        <v>565</v>
      </c>
      <c r="H127" s="46" t="s">
        <v>320</v>
      </c>
      <c r="I127" s="42"/>
    </row>
    <row r="128" spans="1:9" ht="25.5">
      <c r="A128" s="13">
        <v>8</v>
      </c>
      <c r="B128" s="13" t="s">
        <v>416</v>
      </c>
      <c r="C128" s="13" t="s">
        <v>13</v>
      </c>
      <c r="D128" s="13">
        <v>1132</v>
      </c>
      <c r="E128" s="63">
        <v>1675.36</v>
      </c>
      <c r="F128" s="109" t="s">
        <v>2</v>
      </c>
      <c r="G128" s="117" t="s">
        <v>565</v>
      </c>
      <c r="H128" s="46" t="s">
        <v>320</v>
      </c>
      <c r="I128" s="42"/>
    </row>
    <row r="129" spans="1:9" ht="12.75">
      <c r="A129" s="20"/>
      <c r="B129" s="49"/>
      <c r="C129" s="49" t="s">
        <v>4</v>
      </c>
      <c r="D129" s="49"/>
      <c r="E129" s="86">
        <f>SUM(E121:E128)</f>
        <v>22188.320000000003</v>
      </c>
      <c r="F129" s="124"/>
      <c r="G129" s="124"/>
      <c r="H129" s="51"/>
      <c r="I129" s="51"/>
    </row>
    <row r="130" spans="1:9" ht="12.75">
      <c r="A130" s="30"/>
      <c r="B130" s="88"/>
      <c r="C130" s="88"/>
      <c r="D130" s="88"/>
      <c r="E130" s="93"/>
      <c r="F130" s="125"/>
      <c r="G130" s="125"/>
      <c r="H130" s="90"/>
      <c r="I130" s="90"/>
    </row>
    <row r="131" spans="1:9" ht="12.75">
      <c r="A131" s="55" t="s">
        <v>6</v>
      </c>
      <c r="H131" s="6"/>
      <c r="I131" s="6"/>
    </row>
    <row r="132" spans="1:9" ht="47.25" customHeight="1">
      <c r="A132" s="105" t="s">
        <v>12</v>
      </c>
      <c r="B132" s="105" t="s">
        <v>474</v>
      </c>
      <c r="C132" s="105" t="s">
        <v>44</v>
      </c>
      <c r="D132" s="105" t="s">
        <v>14</v>
      </c>
      <c r="E132" s="105" t="s">
        <v>37</v>
      </c>
      <c r="F132" s="122" t="s">
        <v>475</v>
      </c>
      <c r="G132" s="122" t="s">
        <v>476</v>
      </c>
      <c r="H132" s="105" t="s">
        <v>125</v>
      </c>
      <c r="I132" s="105" t="s">
        <v>45</v>
      </c>
    </row>
    <row r="133" spans="1:9" ht="25.5">
      <c r="A133" s="143">
        <v>1</v>
      </c>
      <c r="B133" s="143" t="s">
        <v>213</v>
      </c>
      <c r="C133" s="143">
        <v>111</v>
      </c>
      <c r="D133" s="143" t="s">
        <v>13</v>
      </c>
      <c r="E133" s="148">
        <v>778.11</v>
      </c>
      <c r="F133" s="145" t="s">
        <v>214</v>
      </c>
      <c r="G133" s="145" t="s">
        <v>565</v>
      </c>
      <c r="H133" s="146" t="s">
        <v>320</v>
      </c>
      <c r="I133" s="141"/>
    </row>
    <row r="134" spans="1:9" ht="25.5">
      <c r="A134" s="143">
        <v>2</v>
      </c>
      <c r="B134" s="143" t="s">
        <v>215</v>
      </c>
      <c r="C134" s="143">
        <v>44</v>
      </c>
      <c r="D134" s="143" t="s">
        <v>13</v>
      </c>
      <c r="E134" s="148">
        <v>308.44</v>
      </c>
      <c r="F134" s="145" t="s">
        <v>214</v>
      </c>
      <c r="G134" s="145" t="s">
        <v>565</v>
      </c>
      <c r="H134" s="146" t="s">
        <v>320</v>
      </c>
      <c r="I134" s="141"/>
    </row>
    <row r="135" spans="1:9" ht="25.5">
      <c r="A135" s="143">
        <v>3</v>
      </c>
      <c r="B135" s="143" t="s">
        <v>216</v>
      </c>
      <c r="C135" s="143">
        <v>157</v>
      </c>
      <c r="D135" s="143" t="s">
        <v>13</v>
      </c>
      <c r="E135" s="148">
        <v>1100.57</v>
      </c>
      <c r="F135" s="145" t="s">
        <v>214</v>
      </c>
      <c r="G135" s="145" t="s">
        <v>565</v>
      </c>
      <c r="H135" s="146" t="s">
        <v>320</v>
      </c>
      <c r="I135" s="141"/>
    </row>
    <row r="136" spans="1:9" ht="25.5">
      <c r="A136" s="143">
        <v>4</v>
      </c>
      <c r="B136" s="143" t="s">
        <v>217</v>
      </c>
      <c r="C136" s="143">
        <v>201</v>
      </c>
      <c r="D136" s="143" t="s">
        <v>13</v>
      </c>
      <c r="E136" s="148">
        <v>1409.01</v>
      </c>
      <c r="F136" s="145" t="s">
        <v>214</v>
      </c>
      <c r="G136" s="145" t="s">
        <v>565</v>
      </c>
      <c r="H136" s="146" t="s">
        <v>320</v>
      </c>
      <c r="I136" s="141"/>
    </row>
    <row r="137" spans="1:9" ht="25.5">
      <c r="A137" s="143">
        <v>5</v>
      </c>
      <c r="B137" s="143" t="s">
        <v>218</v>
      </c>
      <c r="C137" s="143">
        <v>24</v>
      </c>
      <c r="D137" s="143" t="s">
        <v>13</v>
      </c>
      <c r="E137" s="148">
        <v>168.24</v>
      </c>
      <c r="F137" s="145" t="s">
        <v>214</v>
      </c>
      <c r="G137" s="145" t="s">
        <v>565</v>
      </c>
      <c r="H137" s="146" t="s">
        <v>320</v>
      </c>
      <c r="I137" s="141"/>
    </row>
    <row r="138" spans="1:9" ht="25.5">
      <c r="A138" s="143">
        <v>6</v>
      </c>
      <c r="B138" s="143" t="s">
        <v>219</v>
      </c>
      <c r="C138" s="143">
        <v>137</v>
      </c>
      <c r="D138" s="143" t="s">
        <v>13</v>
      </c>
      <c r="E138" s="148">
        <v>1979.65</v>
      </c>
      <c r="F138" s="145" t="s">
        <v>214</v>
      </c>
      <c r="G138" s="145" t="s">
        <v>565</v>
      </c>
      <c r="H138" s="146" t="s">
        <v>320</v>
      </c>
      <c r="I138" s="141"/>
    </row>
    <row r="139" spans="1:9" ht="25.5">
      <c r="A139" s="13">
        <v>7</v>
      </c>
      <c r="B139" s="13" t="s">
        <v>693</v>
      </c>
      <c r="C139" s="13">
        <v>3352</v>
      </c>
      <c r="D139" s="13" t="s">
        <v>13</v>
      </c>
      <c r="E139" s="56">
        <v>10056</v>
      </c>
      <c r="F139" s="109" t="s">
        <v>214</v>
      </c>
      <c r="G139" s="109" t="s">
        <v>565</v>
      </c>
      <c r="H139" s="71" t="s">
        <v>320</v>
      </c>
      <c r="I139" s="46"/>
    </row>
    <row r="140" spans="1:9" ht="25.5">
      <c r="A140" s="13">
        <v>8</v>
      </c>
      <c r="B140" s="13" t="s">
        <v>694</v>
      </c>
      <c r="C140" s="13">
        <v>255</v>
      </c>
      <c r="D140" s="13" t="s">
        <v>13</v>
      </c>
      <c r="E140" s="56">
        <v>765</v>
      </c>
      <c r="F140" s="109" t="s">
        <v>214</v>
      </c>
      <c r="G140" s="109" t="s">
        <v>565</v>
      </c>
      <c r="H140" s="71" t="s">
        <v>320</v>
      </c>
      <c r="I140" s="46"/>
    </row>
    <row r="141" spans="1:9" ht="12.75">
      <c r="A141" s="13"/>
      <c r="B141" s="49"/>
      <c r="C141" s="49" t="s">
        <v>4</v>
      </c>
      <c r="D141" s="49"/>
      <c r="E141" s="50">
        <f>SUM(E133:E140)</f>
        <v>16565.02</v>
      </c>
      <c r="F141" s="124"/>
      <c r="G141" s="124"/>
      <c r="H141" s="51"/>
      <c r="I141" s="51"/>
    </row>
    <row r="142" spans="1:9" ht="12.75">
      <c r="A142" s="57"/>
      <c r="B142" s="52"/>
      <c r="C142" s="52"/>
      <c r="D142" s="52"/>
      <c r="E142" s="87"/>
      <c r="F142" s="123"/>
      <c r="G142" s="123"/>
      <c r="H142" s="54"/>
      <c r="I142" s="54"/>
    </row>
    <row r="143" spans="1:9" ht="12.75">
      <c r="A143" s="55" t="s">
        <v>105</v>
      </c>
      <c r="B143" s="52"/>
      <c r="C143" s="52"/>
      <c r="D143" s="52"/>
      <c r="E143" s="53"/>
      <c r="F143" s="123"/>
      <c r="G143" s="123"/>
      <c r="H143" s="54"/>
      <c r="I143" s="54"/>
    </row>
    <row r="144" spans="1:9" ht="44.25" customHeight="1">
      <c r="A144" s="105" t="s">
        <v>12</v>
      </c>
      <c r="B144" s="105" t="s">
        <v>474</v>
      </c>
      <c r="C144" s="105" t="s">
        <v>44</v>
      </c>
      <c r="D144" s="105" t="s">
        <v>14</v>
      </c>
      <c r="E144" s="105" t="s">
        <v>37</v>
      </c>
      <c r="F144" s="122" t="s">
        <v>475</v>
      </c>
      <c r="G144" s="122" t="s">
        <v>476</v>
      </c>
      <c r="H144" s="105" t="s">
        <v>125</v>
      </c>
      <c r="I144" s="105" t="s">
        <v>45</v>
      </c>
    </row>
    <row r="145" spans="1:10" ht="25.5">
      <c r="A145" s="143">
        <v>1</v>
      </c>
      <c r="B145" s="143" t="s">
        <v>106</v>
      </c>
      <c r="C145" s="143">
        <v>53</v>
      </c>
      <c r="D145" s="143" t="s">
        <v>13</v>
      </c>
      <c r="E145" s="148">
        <v>183.38</v>
      </c>
      <c r="F145" s="145" t="s">
        <v>47</v>
      </c>
      <c r="G145" s="145" t="s">
        <v>565</v>
      </c>
      <c r="H145" s="146" t="s">
        <v>320</v>
      </c>
      <c r="I145" s="154"/>
      <c r="J145"/>
    </row>
    <row r="146" spans="1:10" ht="25.5">
      <c r="A146" s="143">
        <v>2</v>
      </c>
      <c r="B146" s="143" t="s">
        <v>107</v>
      </c>
      <c r="C146" s="143">
        <v>14</v>
      </c>
      <c r="D146" s="143" t="s">
        <v>13</v>
      </c>
      <c r="E146" s="148">
        <v>69.16</v>
      </c>
      <c r="F146" s="145" t="s">
        <v>47</v>
      </c>
      <c r="G146" s="145" t="s">
        <v>565</v>
      </c>
      <c r="H146" s="146" t="s">
        <v>320</v>
      </c>
      <c r="I146" s="154"/>
      <c r="J146"/>
    </row>
    <row r="147" spans="1:9" ht="25.5">
      <c r="A147" s="143">
        <v>3</v>
      </c>
      <c r="B147" s="143" t="s">
        <v>417</v>
      </c>
      <c r="C147" s="143">
        <v>2304</v>
      </c>
      <c r="D147" s="143" t="s">
        <v>9</v>
      </c>
      <c r="E147" s="148">
        <v>7971.84</v>
      </c>
      <c r="F147" s="145" t="s">
        <v>68</v>
      </c>
      <c r="G147" s="145" t="s">
        <v>565</v>
      </c>
      <c r="H147" s="146" t="s">
        <v>320</v>
      </c>
      <c r="I147" s="154"/>
    </row>
    <row r="148" spans="1:9" ht="25.5">
      <c r="A148" s="143">
        <v>4</v>
      </c>
      <c r="B148" s="143" t="s">
        <v>418</v>
      </c>
      <c r="C148" s="143">
        <v>141</v>
      </c>
      <c r="D148" s="143" t="s">
        <v>13</v>
      </c>
      <c r="E148" s="148">
        <v>487.86</v>
      </c>
      <c r="F148" s="145" t="s">
        <v>2</v>
      </c>
      <c r="G148" s="145" t="s">
        <v>565</v>
      </c>
      <c r="H148" s="146" t="s">
        <v>320</v>
      </c>
      <c r="I148" s="154"/>
    </row>
    <row r="149" spans="1:9" ht="25.5">
      <c r="A149" s="143">
        <v>5</v>
      </c>
      <c r="B149" s="143" t="s">
        <v>250</v>
      </c>
      <c r="C149" s="143">
        <v>137</v>
      </c>
      <c r="D149" s="143" t="s">
        <v>13</v>
      </c>
      <c r="E149" s="148">
        <v>474.02</v>
      </c>
      <c r="F149" s="145" t="s">
        <v>2</v>
      </c>
      <c r="G149" s="145" t="s">
        <v>565</v>
      </c>
      <c r="H149" s="146" t="s">
        <v>320</v>
      </c>
      <c r="I149" s="154"/>
    </row>
    <row r="150" spans="1:9" ht="25.5">
      <c r="A150" s="143">
        <v>6</v>
      </c>
      <c r="B150" s="143" t="s">
        <v>251</v>
      </c>
      <c r="C150" s="143">
        <v>17</v>
      </c>
      <c r="D150" s="143" t="s">
        <v>13</v>
      </c>
      <c r="E150" s="148">
        <v>58.82</v>
      </c>
      <c r="F150" s="145" t="s">
        <v>2</v>
      </c>
      <c r="G150" s="145" t="s">
        <v>565</v>
      </c>
      <c r="H150" s="146" t="s">
        <v>320</v>
      </c>
      <c r="I150" s="154"/>
    </row>
    <row r="151" spans="1:9" ht="25.5">
      <c r="A151" s="13">
        <v>7</v>
      </c>
      <c r="B151" s="13" t="s">
        <v>419</v>
      </c>
      <c r="C151" s="13">
        <v>35</v>
      </c>
      <c r="D151" s="13" t="s">
        <v>13</v>
      </c>
      <c r="E151" s="56">
        <v>51.8</v>
      </c>
      <c r="F151" s="109" t="s">
        <v>2</v>
      </c>
      <c r="G151" s="117" t="s">
        <v>565</v>
      </c>
      <c r="H151" s="71" t="s">
        <v>320</v>
      </c>
      <c r="I151" s="20"/>
    </row>
    <row r="152" spans="1:9" ht="25.5">
      <c r="A152" s="13">
        <v>8</v>
      </c>
      <c r="B152" s="13" t="s">
        <v>420</v>
      </c>
      <c r="C152" s="13">
        <v>413</v>
      </c>
      <c r="D152" s="13" t="s">
        <v>13</v>
      </c>
      <c r="E152" s="56">
        <v>2040.22</v>
      </c>
      <c r="F152" s="109" t="s">
        <v>2</v>
      </c>
      <c r="G152" s="117" t="s">
        <v>565</v>
      </c>
      <c r="H152" s="71" t="s">
        <v>320</v>
      </c>
      <c r="I152" s="20"/>
    </row>
    <row r="153" spans="1:9" ht="12.75">
      <c r="A153" s="49"/>
      <c r="B153" s="49"/>
      <c r="C153" s="49"/>
      <c r="D153" s="49" t="s">
        <v>4</v>
      </c>
      <c r="E153" s="50">
        <f>SUM(E145:E152)</f>
        <v>11337.1</v>
      </c>
      <c r="F153" s="124"/>
      <c r="G153" s="124"/>
      <c r="H153" s="51"/>
      <c r="I153" s="51"/>
    </row>
    <row r="154" spans="1:9" ht="12.75">
      <c r="A154" s="57"/>
      <c r="B154" s="52"/>
      <c r="C154" s="52"/>
      <c r="D154" s="52"/>
      <c r="E154" s="87"/>
      <c r="F154" s="123"/>
      <c r="G154" s="123"/>
      <c r="H154" s="54"/>
      <c r="I154" s="54"/>
    </row>
    <row r="155" spans="1:9" ht="12.75">
      <c r="A155" s="57"/>
      <c r="B155" s="52"/>
      <c r="C155" s="52"/>
      <c r="D155" s="52"/>
      <c r="E155" s="87"/>
      <c r="F155" s="123"/>
      <c r="G155" s="123"/>
      <c r="H155" s="54"/>
      <c r="I155" s="54"/>
    </row>
    <row r="156" spans="1:9" ht="12.75">
      <c r="A156" s="194" t="s">
        <v>7</v>
      </c>
      <c r="B156" s="194"/>
      <c r="C156" s="194"/>
      <c r="D156" s="194"/>
      <c r="E156" s="194"/>
      <c r="F156" s="194"/>
      <c r="G156" s="194"/>
      <c r="H156" s="194"/>
      <c r="I156" s="194"/>
    </row>
    <row r="157" spans="1:8" ht="12.75">
      <c r="A157" s="60"/>
      <c r="H157" s="6"/>
    </row>
    <row r="158" spans="1:10" ht="12.75">
      <c r="A158" s="45" t="s">
        <v>55</v>
      </c>
      <c r="H158" s="6"/>
      <c r="J158"/>
    </row>
    <row r="159" spans="1:9" ht="45" customHeight="1">
      <c r="A159" s="105" t="s">
        <v>576</v>
      </c>
      <c r="B159" s="105" t="s">
        <v>474</v>
      </c>
      <c r="C159" s="105" t="s">
        <v>44</v>
      </c>
      <c r="D159" s="105" t="s">
        <v>14</v>
      </c>
      <c r="E159" s="105" t="s">
        <v>37</v>
      </c>
      <c r="F159" s="122" t="s">
        <v>475</v>
      </c>
      <c r="G159" s="122" t="s">
        <v>476</v>
      </c>
      <c r="H159" s="105" t="s">
        <v>125</v>
      </c>
      <c r="I159" s="105" t="s">
        <v>45</v>
      </c>
    </row>
    <row r="160" spans="1:9" ht="38.25">
      <c r="A160" s="13" t="s">
        <v>28</v>
      </c>
      <c r="B160" s="62" t="s">
        <v>572</v>
      </c>
      <c r="C160" s="13"/>
      <c r="D160" s="13">
        <v>144.99</v>
      </c>
      <c r="E160" s="63">
        <v>50000</v>
      </c>
      <c r="F160" s="46" t="s">
        <v>421</v>
      </c>
      <c r="G160" s="109" t="s">
        <v>567</v>
      </c>
      <c r="H160" s="71" t="s">
        <v>320</v>
      </c>
      <c r="I160" s="46"/>
    </row>
    <row r="161" spans="1:9" ht="51">
      <c r="A161" s="155" t="s">
        <v>256</v>
      </c>
      <c r="B161" s="155" t="s">
        <v>573</v>
      </c>
      <c r="C161" s="145" t="s">
        <v>257</v>
      </c>
      <c r="D161" s="156">
        <v>4379.27</v>
      </c>
      <c r="E161" s="144">
        <v>50000</v>
      </c>
      <c r="F161" s="141" t="s">
        <v>258</v>
      </c>
      <c r="G161" s="145" t="s">
        <v>575</v>
      </c>
      <c r="H161" s="146" t="s">
        <v>320</v>
      </c>
      <c r="I161" s="141"/>
    </row>
    <row r="162" spans="1:9" ht="51">
      <c r="A162" s="143" t="s">
        <v>28</v>
      </c>
      <c r="B162" s="155" t="s">
        <v>312</v>
      </c>
      <c r="C162" s="145" t="s">
        <v>311</v>
      </c>
      <c r="D162" s="143">
        <v>71.65</v>
      </c>
      <c r="E162" s="144">
        <v>56793.65</v>
      </c>
      <c r="F162" s="141" t="s">
        <v>421</v>
      </c>
      <c r="G162" s="145" t="s">
        <v>568</v>
      </c>
      <c r="H162" s="146" t="s">
        <v>320</v>
      </c>
      <c r="I162" s="141"/>
    </row>
    <row r="163" spans="1:9" ht="25.5">
      <c r="A163" s="62"/>
      <c r="B163" s="176" t="s">
        <v>695</v>
      </c>
      <c r="C163" s="109" t="s">
        <v>311</v>
      </c>
      <c r="D163" s="13">
        <v>34.9</v>
      </c>
      <c r="E163" s="63">
        <v>14863.64</v>
      </c>
      <c r="F163" s="46" t="s">
        <v>421</v>
      </c>
      <c r="G163" s="145" t="s">
        <v>696</v>
      </c>
      <c r="H163" s="71" t="s">
        <v>320</v>
      </c>
      <c r="I163" s="46"/>
    </row>
    <row r="164" spans="1:9" ht="38.25">
      <c r="A164" s="155" t="s">
        <v>256</v>
      </c>
      <c r="B164" s="155" t="s">
        <v>574</v>
      </c>
      <c r="C164" s="145" t="s">
        <v>257</v>
      </c>
      <c r="D164" s="156">
        <v>13336</v>
      </c>
      <c r="E164" s="144">
        <v>35000</v>
      </c>
      <c r="F164" s="141" t="s">
        <v>259</v>
      </c>
      <c r="G164" s="145" t="s">
        <v>569</v>
      </c>
      <c r="H164" s="146" t="s">
        <v>320</v>
      </c>
      <c r="I164" s="141"/>
    </row>
    <row r="165" spans="1:9" ht="51">
      <c r="A165" s="176"/>
      <c r="B165" s="176" t="s">
        <v>657</v>
      </c>
      <c r="C165" s="109" t="s">
        <v>311</v>
      </c>
      <c r="D165" s="177">
        <v>42.9</v>
      </c>
      <c r="E165" s="63">
        <v>30888</v>
      </c>
      <c r="F165" s="46" t="s">
        <v>421</v>
      </c>
      <c r="G165" s="109" t="s">
        <v>568</v>
      </c>
      <c r="H165" s="71" t="s">
        <v>320</v>
      </c>
      <c r="I165" s="46"/>
    </row>
    <row r="166" spans="1:9" ht="15">
      <c r="A166" s="4"/>
      <c r="B166" s="11"/>
      <c r="C166" s="4" t="s">
        <v>4</v>
      </c>
      <c r="D166" s="4"/>
      <c r="E166" s="12">
        <f>SUM(E160:E165)</f>
        <v>237545.28999999998</v>
      </c>
      <c r="F166" s="127"/>
      <c r="G166" s="127"/>
      <c r="H166" s="7"/>
      <c r="I166" s="21"/>
    </row>
    <row r="167" spans="2:9" ht="15">
      <c r="B167" s="8"/>
      <c r="C167" s="8"/>
      <c r="D167" s="8"/>
      <c r="E167" s="9"/>
      <c r="F167" s="28"/>
      <c r="G167" s="28"/>
      <c r="H167" s="10"/>
      <c r="I167" s="2"/>
    </row>
    <row r="168" spans="1:9" ht="15">
      <c r="A168" s="8"/>
      <c r="B168" s="8"/>
      <c r="C168" s="8"/>
      <c r="D168" s="8"/>
      <c r="E168" s="9"/>
      <c r="F168" s="28"/>
      <c r="G168" s="28"/>
      <c r="H168" s="142"/>
      <c r="I168" s="2" t="s">
        <v>639</v>
      </c>
    </row>
    <row r="169" spans="2:9" ht="15">
      <c r="B169" s="22"/>
      <c r="C169" s="22"/>
      <c r="D169" s="22"/>
      <c r="E169" s="14" t="s">
        <v>38</v>
      </c>
      <c r="F169" s="128"/>
      <c r="G169" s="128"/>
      <c r="H169" s="24"/>
      <c r="I169" s="23"/>
    </row>
    <row r="170" spans="1:9" ht="15">
      <c r="A170" s="192" t="s">
        <v>436</v>
      </c>
      <c r="B170" s="192"/>
      <c r="C170" s="192"/>
      <c r="D170" s="29"/>
      <c r="E170" s="26">
        <f>+E51+E84+E92+E98+E105+E117+E129+E141+E153+E166</f>
        <v>939883.46</v>
      </c>
      <c r="F170" s="130"/>
      <c r="G170" s="104"/>
      <c r="H170" s="104"/>
      <c r="I170" s="23"/>
    </row>
    <row r="171" spans="1:9" ht="15">
      <c r="A171" s="188" t="s">
        <v>655</v>
      </c>
      <c r="B171" s="189"/>
      <c r="C171" s="189"/>
      <c r="D171" s="190"/>
      <c r="E171" s="9">
        <f>+E117+E105+E98+E92+E84+E51+E141+E153+E129</f>
        <v>702338.17</v>
      </c>
      <c r="F171" s="104"/>
      <c r="G171" s="104"/>
      <c r="H171" s="104"/>
      <c r="I171" s="2"/>
    </row>
    <row r="172" spans="1:9" ht="15" customHeight="1">
      <c r="A172" s="196" t="s">
        <v>636</v>
      </c>
      <c r="B172" s="196"/>
      <c r="C172" s="196"/>
      <c r="D172" s="196"/>
      <c r="E172" s="33">
        <v>0</v>
      </c>
      <c r="F172" s="104">
        <v>0</v>
      </c>
      <c r="G172" s="104"/>
      <c r="H172" s="9"/>
      <c r="I172" s="2"/>
    </row>
    <row r="173" spans="1:8" ht="18" customHeight="1">
      <c r="A173" s="196" t="s">
        <v>636</v>
      </c>
      <c r="B173" s="196"/>
      <c r="C173" s="196"/>
      <c r="D173" s="196"/>
      <c r="E173" s="33">
        <f>E160+E162+E163+E165</f>
        <v>152545.28999999998</v>
      </c>
      <c r="F173" s="129">
        <v>0</v>
      </c>
      <c r="G173" s="129"/>
      <c r="H173" s="37"/>
    </row>
    <row r="174" spans="1:8" ht="18" customHeight="1">
      <c r="A174" s="188" t="s">
        <v>637</v>
      </c>
      <c r="B174" s="188"/>
      <c r="C174" s="188"/>
      <c r="D174" s="188"/>
      <c r="E174" s="9">
        <f>E161</f>
        <v>50000</v>
      </c>
      <c r="F174" s="129"/>
      <c r="G174" s="129"/>
      <c r="H174" s="37"/>
    </row>
    <row r="175" spans="1:8" ht="22.5" customHeight="1">
      <c r="A175" s="195" t="s">
        <v>656</v>
      </c>
      <c r="B175" s="195"/>
      <c r="C175" s="195"/>
      <c r="D175" s="195"/>
      <c r="E175" s="9">
        <f>E164</f>
        <v>35000</v>
      </c>
      <c r="F175" s="129"/>
      <c r="G175" s="129"/>
      <c r="H175" s="37"/>
    </row>
    <row r="176" spans="1:8" ht="30.75" customHeight="1">
      <c r="A176" s="28"/>
      <c r="B176" s="28"/>
      <c r="C176" s="28"/>
      <c r="D176" s="36"/>
      <c r="E176" s="9"/>
      <c r="F176" s="197" t="s">
        <v>64</v>
      </c>
      <c r="G176" s="197"/>
      <c r="H176" s="37"/>
    </row>
    <row r="177" spans="1:8" ht="30.75" customHeight="1">
      <c r="A177" s="28"/>
      <c r="B177" s="28"/>
      <c r="C177" s="28"/>
      <c r="D177" s="36"/>
      <c r="E177" s="9"/>
      <c r="F177" s="193" t="s">
        <v>65</v>
      </c>
      <c r="G177" s="193"/>
      <c r="H177" s="37"/>
    </row>
    <row r="178" spans="6:10" ht="15">
      <c r="F178" s="193" t="s">
        <v>470</v>
      </c>
      <c r="G178" s="193"/>
      <c r="H178" s="6"/>
      <c r="J178" s="8"/>
    </row>
    <row r="179" spans="1:10" ht="13.5" customHeight="1">
      <c r="A179" s="15"/>
      <c r="H179" s="6"/>
      <c r="J179" s="34"/>
    </row>
    <row r="180" spans="1:10" ht="15">
      <c r="A180" s="28"/>
      <c r="J180" s="34"/>
    </row>
    <row r="181" spans="1:10" ht="15">
      <c r="A181" s="28"/>
      <c r="J181" s="17"/>
    </row>
    <row r="182" ht="15">
      <c r="A182" s="5"/>
    </row>
    <row r="183" ht="15">
      <c r="A183" s="5"/>
    </row>
    <row r="184" spans="1:16" ht="15">
      <c r="A184" s="5"/>
      <c r="K184" s="8"/>
      <c r="L184" s="8"/>
      <c r="M184" s="8"/>
      <c r="N184" s="9"/>
      <c r="O184" s="10"/>
      <c r="P184" s="10"/>
    </row>
    <row r="185" spans="1:16" ht="15" customHeight="1">
      <c r="A185" s="5"/>
      <c r="K185" s="8"/>
      <c r="L185" s="8"/>
      <c r="M185" s="8"/>
      <c r="N185" s="9"/>
      <c r="O185" s="10"/>
      <c r="P185" s="10"/>
    </row>
    <row r="186" spans="1:16" ht="15" customHeight="1">
      <c r="A186" s="5"/>
      <c r="K186" s="8"/>
      <c r="L186" s="8"/>
      <c r="M186" s="8"/>
      <c r="N186" s="9"/>
      <c r="O186" s="10"/>
      <c r="P186" s="10"/>
    </row>
    <row r="187" spans="1:16" ht="15" customHeight="1">
      <c r="A187" s="5"/>
      <c r="K187" s="8"/>
      <c r="L187" s="8"/>
      <c r="M187" s="8"/>
      <c r="N187" s="9"/>
      <c r="O187" s="10"/>
      <c r="P187" s="10"/>
    </row>
    <row r="188" spans="1:16" ht="15" customHeight="1">
      <c r="A188" s="5"/>
      <c r="K188" s="8"/>
      <c r="L188" s="8"/>
      <c r="M188" s="8"/>
      <c r="N188" s="9"/>
      <c r="O188" s="10"/>
      <c r="P188" s="10"/>
    </row>
    <row r="189" spans="1:16" ht="15" customHeight="1">
      <c r="A189" s="5"/>
      <c r="K189" s="8"/>
      <c r="L189" s="8"/>
      <c r="M189" s="8"/>
      <c r="N189" s="9"/>
      <c r="O189" s="10"/>
      <c r="P189" s="10"/>
    </row>
    <row r="190" ht="15" customHeight="1">
      <c r="A190" s="5"/>
    </row>
    <row r="191" ht="15" customHeight="1"/>
  </sheetData>
  <mergeCells count="13">
    <mergeCell ref="F178:G178"/>
    <mergeCell ref="A156:I156"/>
    <mergeCell ref="A174:D174"/>
    <mergeCell ref="A175:D175"/>
    <mergeCell ref="A172:D172"/>
    <mergeCell ref="A173:D173"/>
    <mergeCell ref="F176:G176"/>
    <mergeCell ref="F177:G177"/>
    <mergeCell ref="E15:E17"/>
    <mergeCell ref="A1:I1"/>
    <mergeCell ref="A171:D171"/>
    <mergeCell ref="A3:H3"/>
    <mergeCell ref="A170:C170"/>
  </mergeCells>
  <printOptions/>
  <pageMargins left="0.5905511811023623" right="0.75" top="0.4330708661417323" bottom="0.3937007874015748" header="0" footer="0"/>
  <pageSetup fitToHeight="2" horizontalDpi="600" verticalDpi="600" orientation="portrait" paperSize="9" scale="63" r:id="rId1"/>
  <headerFooter alignWithMargins="0">
    <oddFooter>&amp;CStran &amp;P od &amp;N</oddFooter>
  </headerFooter>
  <rowBreaks count="3" manualBreakCount="3">
    <brk id="39" max="8" man="1"/>
    <brk id="84" max="8" man="1"/>
    <brk id="1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3"/>
  <sheetViews>
    <sheetView tabSelected="1" view="pageBreakPreview" zoomScaleNormal="75" zoomScaleSheetLayoutView="100" workbookViewId="0" topLeftCell="A361">
      <selection activeCell="B400" sqref="B400"/>
    </sheetView>
  </sheetViews>
  <sheetFormatPr defaultColWidth="9.00390625" defaultRowHeight="12.75"/>
  <cols>
    <col min="1" max="1" width="7.25390625" style="1" customWidth="1"/>
    <col min="2" max="2" width="16.375" style="1" customWidth="1"/>
    <col min="3" max="3" width="9.375" style="1" customWidth="1"/>
    <col min="4" max="4" width="13.375" style="1" customWidth="1"/>
    <col min="5" max="5" width="13.125" style="1" customWidth="1"/>
    <col min="6" max="6" width="25.00390625" style="112" customWidth="1"/>
    <col min="7" max="7" width="12.625" style="1" bestFit="1" customWidth="1"/>
    <col min="8" max="8" width="20.00390625" style="1" bestFit="1" customWidth="1"/>
    <col min="9" max="9" width="13.75390625" style="1" customWidth="1"/>
    <col min="10" max="10" width="8.00390625" style="1" customWidth="1"/>
    <col min="11" max="11" width="16.125" style="1" customWidth="1"/>
    <col min="12" max="12" width="15.25390625" style="1" customWidth="1"/>
    <col min="13" max="13" width="3.75390625" style="1" customWidth="1"/>
    <col min="14" max="16384" width="9.125" style="1" customWidth="1"/>
  </cols>
  <sheetData>
    <row r="1" spans="1:9" ht="35.25" customHeight="1">
      <c r="A1" s="198" t="s">
        <v>472</v>
      </c>
      <c r="B1" s="198"/>
      <c r="C1" s="198"/>
      <c r="D1" s="198"/>
      <c r="E1" s="198"/>
      <c r="F1" s="198"/>
      <c r="G1" s="198"/>
      <c r="H1" s="198"/>
      <c r="I1" s="103"/>
    </row>
    <row r="2" spans="1:8" ht="12.75">
      <c r="A2" s="43"/>
      <c r="B2" s="43"/>
      <c r="C2" s="43"/>
      <c r="D2" s="43"/>
      <c r="E2" s="43"/>
      <c r="F2" s="110"/>
      <c r="G2" s="43"/>
      <c r="H2" s="43"/>
    </row>
    <row r="3" spans="1:8" ht="21.75" customHeight="1">
      <c r="A3" s="180" t="s">
        <v>468</v>
      </c>
      <c r="B3" s="180"/>
      <c r="C3" s="180"/>
      <c r="D3" s="180"/>
      <c r="E3" s="180"/>
      <c r="F3" s="180"/>
      <c r="G3" s="180"/>
      <c r="H3" s="180"/>
    </row>
    <row r="4" spans="1:8" ht="12.75">
      <c r="A4" s="43"/>
      <c r="B4" s="44"/>
      <c r="C4" s="44"/>
      <c r="D4" s="44"/>
      <c r="E4" s="44"/>
      <c r="F4" s="111"/>
      <c r="G4" s="44"/>
      <c r="H4" s="44"/>
    </row>
    <row r="5" spans="1:8" ht="12.75">
      <c r="A5" s="45" t="s">
        <v>56</v>
      </c>
      <c r="G5" s="6"/>
      <c r="H5" s="6"/>
    </row>
    <row r="6" spans="1:8" ht="38.25">
      <c r="A6" s="105" t="s">
        <v>12</v>
      </c>
      <c r="B6" s="105" t="s">
        <v>462</v>
      </c>
      <c r="C6" s="105" t="s">
        <v>463</v>
      </c>
      <c r="D6" s="105" t="s">
        <v>464</v>
      </c>
      <c r="E6" s="105" t="s">
        <v>465</v>
      </c>
      <c r="F6" s="113" t="s">
        <v>466</v>
      </c>
      <c r="G6" s="105" t="s">
        <v>46</v>
      </c>
      <c r="H6" s="105" t="s">
        <v>45</v>
      </c>
    </row>
    <row r="7" spans="1:8" ht="25.5">
      <c r="A7" s="143">
        <v>1</v>
      </c>
      <c r="B7" s="150" t="s">
        <v>318</v>
      </c>
      <c r="C7" s="143">
        <v>43</v>
      </c>
      <c r="D7" s="143" t="s">
        <v>13</v>
      </c>
      <c r="E7" s="151">
        <v>1290</v>
      </c>
      <c r="F7" s="158" t="s">
        <v>480</v>
      </c>
      <c r="G7" s="141" t="s">
        <v>320</v>
      </c>
      <c r="H7" s="141" t="s">
        <v>8</v>
      </c>
    </row>
    <row r="8" spans="1:8" ht="25.5">
      <c r="A8" s="13">
        <v>2</v>
      </c>
      <c r="B8" s="47" t="s">
        <v>167</v>
      </c>
      <c r="C8" s="13">
        <v>70</v>
      </c>
      <c r="D8" s="13" t="s">
        <v>1</v>
      </c>
      <c r="E8" s="48">
        <v>2350.97</v>
      </c>
      <c r="F8" s="114" t="s">
        <v>480</v>
      </c>
      <c r="G8" s="46" t="s">
        <v>320</v>
      </c>
      <c r="H8" s="46" t="s">
        <v>27</v>
      </c>
    </row>
    <row r="9" spans="1:8" ht="25.5">
      <c r="A9" s="13">
        <v>3</v>
      </c>
      <c r="B9" s="47" t="s">
        <v>66</v>
      </c>
      <c r="C9" s="13">
        <v>161</v>
      </c>
      <c r="D9" s="13" t="s">
        <v>3</v>
      </c>
      <c r="E9" s="48">
        <v>0</v>
      </c>
      <c r="F9" s="114" t="s">
        <v>480</v>
      </c>
      <c r="G9" s="46" t="s">
        <v>320</v>
      </c>
      <c r="H9" s="46" t="s">
        <v>67</v>
      </c>
    </row>
    <row r="10" spans="1:8" ht="25.5">
      <c r="A10" s="13">
        <v>4</v>
      </c>
      <c r="B10" s="47" t="s">
        <v>66</v>
      </c>
      <c r="C10" s="13">
        <v>365</v>
      </c>
      <c r="D10" s="13" t="s">
        <v>3</v>
      </c>
      <c r="E10" s="48">
        <v>0</v>
      </c>
      <c r="F10" s="114" t="s">
        <v>480</v>
      </c>
      <c r="G10" s="46" t="s">
        <v>320</v>
      </c>
      <c r="H10" s="46" t="s">
        <v>67</v>
      </c>
    </row>
    <row r="11" spans="1:8" ht="25.5">
      <c r="A11" s="143">
        <v>5</v>
      </c>
      <c r="B11" s="150" t="s">
        <v>89</v>
      </c>
      <c r="C11" s="143">
        <v>810</v>
      </c>
      <c r="D11" s="143" t="s">
        <v>90</v>
      </c>
      <c r="E11" s="151">
        <v>25110</v>
      </c>
      <c r="F11" s="158" t="s">
        <v>480</v>
      </c>
      <c r="G11" s="141" t="s">
        <v>320</v>
      </c>
      <c r="H11" s="141" t="s">
        <v>29</v>
      </c>
    </row>
    <row r="12" spans="1:8" ht="25.5">
      <c r="A12" s="143">
        <v>6</v>
      </c>
      <c r="B12" s="150" t="s">
        <v>91</v>
      </c>
      <c r="C12" s="143">
        <v>14</v>
      </c>
      <c r="D12" s="143" t="s">
        <v>3</v>
      </c>
      <c r="E12" s="151">
        <v>434</v>
      </c>
      <c r="F12" s="158" t="s">
        <v>480</v>
      </c>
      <c r="G12" s="141" t="s">
        <v>320</v>
      </c>
      <c r="H12" s="141" t="s">
        <v>29</v>
      </c>
    </row>
    <row r="13" spans="1:8" ht="25.5">
      <c r="A13" s="143">
        <v>7</v>
      </c>
      <c r="B13" s="150" t="s">
        <v>92</v>
      </c>
      <c r="C13" s="143">
        <v>70</v>
      </c>
      <c r="D13" s="143" t="s">
        <v>5</v>
      </c>
      <c r="E13" s="151">
        <v>2170</v>
      </c>
      <c r="F13" s="158" t="s">
        <v>480</v>
      </c>
      <c r="G13" s="141" t="s">
        <v>320</v>
      </c>
      <c r="H13" s="141" t="s">
        <v>29</v>
      </c>
    </row>
    <row r="14" spans="1:9" ht="29.25" customHeight="1">
      <c r="A14" s="13">
        <v>8</v>
      </c>
      <c r="B14" s="47" t="s">
        <v>326</v>
      </c>
      <c r="C14" s="13">
        <v>37</v>
      </c>
      <c r="D14" s="13" t="s">
        <v>0</v>
      </c>
      <c r="E14" s="48">
        <v>1284.64</v>
      </c>
      <c r="F14" s="114" t="s">
        <v>481</v>
      </c>
      <c r="G14" s="46" t="s">
        <v>320</v>
      </c>
      <c r="H14" s="46" t="s">
        <v>29</v>
      </c>
      <c r="I14" s="67"/>
    </row>
    <row r="15" spans="1:9" ht="38.25">
      <c r="A15" s="13">
        <v>9</v>
      </c>
      <c r="B15" s="47" t="s">
        <v>327</v>
      </c>
      <c r="C15" s="13">
        <v>90</v>
      </c>
      <c r="D15" s="13" t="s">
        <v>0</v>
      </c>
      <c r="E15" s="48">
        <v>3090.08</v>
      </c>
      <c r="F15" s="114" t="s">
        <v>481</v>
      </c>
      <c r="G15" s="46" t="s">
        <v>320</v>
      </c>
      <c r="H15" s="46" t="s">
        <v>29</v>
      </c>
      <c r="I15" s="67"/>
    </row>
    <row r="16" spans="1:8" s="159" customFormat="1" ht="38.25">
      <c r="A16" s="143">
        <v>10</v>
      </c>
      <c r="B16" s="150" t="s">
        <v>329</v>
      </c>
      <c r="C16" s="143">
        <v>61</v>
      </c>
      <c r="D16" s="143" t="s">
        <v>0</v>
      </c>
      <c r="E16" s="151">
        <v>2117.92</v>
      </c>
      <c r="F16" s="158" t="s">
        <v>481</v>
      </c>
      <c r="G16" s="141" t="s">
        <v>320</v>
      </c>
      <c r="H16" s="141" t="s">
        <v>29</v>
      </c>
    </row>
    <row r="17" spans="1:8" ht="38.25">
      <c r="A17" s="143">
        <v>11</v>
      </c>
      <c r="B17" s="150" t="s">
        <v>319</v>
      </c>
      <c r="C17" s="143">
        <v>1197</v>
      </c>
      <c r="D17" s="143" t="s">
        <v>5</v>
      </c>
      <c r="E17" s="151">
        <v>39261.6</v>
      </c>
      <c r="F17" s="158" t="s">
        <v>481</v>
      </c>
      <c r="G17" s="141" t="s">
        <v>320</v>
      </c>
      <c r="H17" s="141" t="s">
        <v>29</v>
      </c>
    </row>
    <row r="18" spans="1:9" ht="38.25">
      <c r="A18" s="143">
        <v>12</v>
      </c>
      <c r="B18" s="150" t="s">
        <v>330</v>
      </c>
      <c r="C18" s="143" t="s">
        <v>331</v>
      </c>
      <c r="D18" s="143" t="s">
        <v>328</v>
      </c>
      <c r="E18" s="151">
        <v>4027.52</v>
      </c>
      <c r="F18" s="158" t="s">
        <v>481</v>
      </c>
      <c r="G18" s="141" t="s">
        <v>320</v>
      </c>
      <c r="H18" s="141" t="s">
        <v>29</v>
      </c>
      <c r="I18" s="67"/>
    </row>
    <row r="19" spans="1:9" ht="38.25">
      <c r="A19" s="13">
        <v>13</v>
      </c>
      <c r="B19" s="47" t="s">
        <v>335</v>
      </c>
      <c r="C19" s="13">
        <v>19</v>
      </c>
      <c r="D19" s="13" t="s">
        <v>0</v>
      </c>
      <c r="E19" s="48">
        <v>570</v>
      </c>
      <c r="F19" s="114" t="s">
        <v>482</v>
      </c>
      <c r="G19" s="46" t="s">
        <v>320</v>
      </c>
      <c r="H19" s="46" t="s">
        <v>29</v>
      </c>
      <c r="I19" s="25"/>
    </row>
    <row r="20" spans="1:9" ht="38.25">
      <c r="A20" s="13">
        <v>14</v>
      </c>
      <c r="B20" s="47" t="s">
        <v>336</v>
      </c>
      <c r="C20" s="13">
        <v>9</v>
      </c>
      <c r="D20" s="13" t="s">
        <v>0</v>
      </c>
      <c r="E20" s="48">
        <v>270</v>
      </c>
      <c r="F20" s="114" t="s">
        <v>482</v>
      </c>
      <c r="G20" s="46" t="s">
        <v>320</v>
      </c>
      <c r="H20" s="46" t="s">
        <v>29</v>
      </c>
      <c r="I20" s="25"/>
    </row>
    <row r="21" spans="1:9" ht="38.25">
      <c r="A21" s="143">
        <v>15</v>
      </c>
      <c r="B21" s="150" t="s">
        <v>337</v>
      </c>
      <c r="C21" s="143">
        <v>381</v>
      </c>
      <c r="D21" s="143" t="s">
        <v>3</v>
      </c>
      <c r="E21" s="151">
        <v>11544.3</v>
      </c>
      <c r="F21" s="158" t="s">
        <v>482</v>
      </c>
      <c r="G21" s="141" t="s">
        <v>320</v>
      </c>
      <c r="H21" s="141" t="s">
        <v>29</v>
      </c>
      <c r="I21" s="25"/>
    </row>
    <row r="22" spans="1:9" ht="38.25">
      <c r="A22" s="13">
        <v>16</v>
      </c>
      <c r="B22" s="47" t="s">
        <v>338</v>
      </c>
      <c r="C22" s="13">
        <v>3</v>
      </c>
      <c r="D22" s="13" t="s">
        <v>0</v>
      </c>
      <c r="E22" s="48">
        <v>90</v>
      </c>
      <c r="F22" s="114" t="s">
        <v>482</v>
      </c>
      <c r="G22" s="46" t="s">
        <v>320</v>
      </c>
      <c r="H22" s="46" t="s">
        <v>29</v>
      </c>
      <c r="I22" s="25"/>
    </row>
    <row r="23" spans="1:8" s="159" customFormat="1" ht="38.25">
      <c r="A23" s="143">
        <v>17</v>
      </c>
      <c r="B23" s="150" t="s">
        <v>266</v>
      </c>
      <c r="C23" s="143">
        <v>51</v>
      </c>
      <c r="D23" s="143" t="s">
        <v>3</v>
      </c>
      <c r="E23" s="151">
        <v>1545.3</v>
      </c>
      <c r="F23" s="158" t="s">
        <v>482</v>
      </c>
      <c r="G23" s="141" t="s">
        <v>320</v>
      </c>
      <c r="H23" s="141" t="s">
        <v>29</v>
      </c>
    </row>
    <row r="24" spans="1:9" ht="38.25">
      <c r="A24" s="13">
        <v>18</v>
      </c>
      <c r="B24" s="47" t="s">
        <v>339</v>
      </c>
      <c r="C24" s="13">
        <v>9</v>
      </c>
      <c r="D24" s="13" t="s">
        <v>0</v>
      </c>
      <c r="E24" s="48">
        <v>270</v>
      </c>
      <c r="F24" s="114" t="s">
        <v>482</v>
      </c>
      <c r="G24" s="46" t="s">
        <v>320</v>
      </c>
      <c r="H24" s="46" t="s">
        <v>29</v>
      </c>
      <c r="I24" s="25"/>
    </row>
    <row r="25" spans="1:9" ht="38.25">
      <c r="A25" s="13">
        <v>19</v>
      </c>
      <c r="B25" s="47" t="s">
        <v>340</v>
      </c>
      <c r="C25" s="13">
        <v>10</v>
      </c>
      <c r="D25" s="13" t="s">
        <v>437</v>
      </c>
      <c r="E25" s="48">
        <v>300</v>
      </c>
      <c r="F25" s="114" t="s">
        <v>482</v>
      </c>
      <c r="G25" s="46" t="s">
        <v>320</v>
      </c>
      <c r="H25" s="46" t="s">
        <v>29</v>
      </c>
      <c r="I25" s="25"/>
    </row>
    <row r="26" spans="1:9" ht="38.25">
      <c r="A26" s="13">
        <v>20</v>
      </c>
      <c r="B26" s="47" t="s">
        <v>341</v>
      </c>
      <c r="C26" s="13">
        <v>3</v>
      </c>
      <c r="D26" s="13" t="s">
        <v>0</v>
      </c>
      <c r="E26" s="48">
        <v>60</v>
      </c>
      <c r="F26" s="114" t="s">
        <v>482</v>
      </c>
      <c r="G26" s="46" t="s">
        <v>320</v>
      </c>
      <c r="H26" s="46" t="s">
        <v>29</v>
      </c>
      <c r="I26" s="25"/>
    </row>
    <row r="27" spans="1:9" ht="38.25">
      <c r="A27" s="13">
        <v>21</v>
      </c>
      <c r="B27" s="47" t="s">
        <v>342</v>
      </c>
      <c r="C27" s="13">
        <v>18</v>
      </c>
      <c r="D27" s="13" t="s">
        <v>0</v>
      </c>
      <c r="E27" s="48">
        <v>540</v>
      </c>
      <c r="F27" s="114" t="s">
        <v>482</v>
      </c>
      <c r="G27" s="46" t="s">
        <v>320</v>
      </c>
      <c r="H27" s="46" t="s">
        <v>29</v>
      </c>
      <c r="I27" s="25"/>
    </row>
    <row r="28" spans="1:12" ht="38.25">
      <c r="A28" s="13">
        <v>22</v>
      </c>
      <c r="B28" s="47" t="s">
        <v>343</v>
      </c>
      <c r="C28" s="13">
        <v>1</v>
      </c>
      <c r="D28" s="13" t="s">
        <v>0</v>
      </c>
      <c r="E28" s="48">
        <v>30</v>
      </c>
      <c r="F28" s="114" t="s">
        <v>482</v>
      </c>
      <c r="G28" s="46" t="s">
        <v>320</v>
      </c>
      <c r="H28" s="46" t="s">
        <v>29</v>
      </c>
      <c r="I28" s="25"/>
      <c r="J28" s="25"/>
      <c r="L28" s="18"/>
    </row>
    <row r="29" spans="1:9" ht="38.25">
      <c r="A29" s="13">
        <v>23</v>
      </c>
      <c r="B29" s="47" t="s">
        <v>344</v>
      </c>
      <c r="C29" s="13">
        <v>9</v>
      </c>
      <c r="D29" s="13" t="s">
        <v>3</v>
      </c>
      <c r="E29" s="48">
        <v>270</v>
      </c>
      <c r="F29" s="114" t="s">
        <v>482</v>
      </c>
      <c r="G29" s="46" t="s">
        <v>320</v>
      </c>
      <c r="H29" s="46" t="s">
        <v>29</v>
      </c>
      <c r="I29" s="25"/>
    </row>
    <row r="30" spans="1:9" ht="38.25">
      <c r="A30" s="13">
        <v>24</v>
      </c>
      <c r="B30" s="47" t="s">
        <v>345</v>
      </c>
      <c r="C30" s="13">
        <v>127</v>
      </c>
      <c r="D30" s="13" t="s">
        <v>0</v>
      </c>
      <c r="E30" s="48">
        <v>0</v>
      </c>
      <c r="F30" s="114" t="s">
        <v>482</v>
      </c>
      <c r="G30" s="46" t="s">
        <v>320</v>
      </c>
      <c r="H30" s="46" t="s">
        <v>29</v>
      </c>
      <c r="I30" s="25"/>
    </row>
    <row r="31" spans="1:9" ht="38.25">
      <c r="A31" s="13">
        <v>25</v>
      </c>
      <c r="B31" s="47" t="s">
        <v>346</v>
      </c>
      <c r="C31" s="13">
        <v>7</v>
      </c>
      <c r="D31" s="13" t="s">
        <v>0</v>
      </c>
      <c r="E31" s="48">
        <v>210</v>
      </c>
      <c r="F31" s="114" t="s">
        <v>482</v>
      </c>
      <c r="G31" s="46" t="s">
        <v>320</v>
      </c>
      <c r="H31" s="46" t="s">
        <v>29</v>
      </c>
      <c r="I31" s="25"/>
    </row>
    <row r="32" spans="1:9" ht="38.25">
      <c r="A32" s="13">
        <v>26</v>
      </c>
      <c r="B32" s="47" t="s">
        <v>347</v>
      </c>
      <c r="C32" s="13">
        <v>2</v>
      </c>
      <c r="D32" s="13" t="s">
        <v>438</v>
      </c>
      <c r="E32" s="48">
        <v>0</v>
      </c>
      <c r="F32" s="114" t="s">
        <v>482</v>
      </c>
      <c r="G32" s="46" t="s">
        <v>320</v>
      </c>
      <c r="H32" s="46" t="s">
        <v>29</v>
      </c>
      <c r="I32" s="25"/>
    </row>
    <row r="33" spans="1:9" ht="38.25">
      <c r="A33" s="13">
        <v>27</v>
      </c>
      <c r="B33" s="47" t="s">
        <v>348</v>
      </c>
      <c r="C33" s="13">
        <v>21</v>
      </c>
      <c r="D33" s="13" t="s">
        <v>0</v>
      </c>
      <c r="E33" s="48">
        <v>0</v>
      </c>
      <c r="F33" s="114" t="s">
        <v>482</v>
      </c>
      <c r="G33" s="46" t="s">
        <v>320</v>
      </c>
      <c r="H33" s="46" t="s">
        <v>29</v>
      </c>
      <c r="I33" s="25"/>
    </row>
    <row r="34" spans="1:9" ht="38.25">
      <c r="A34" s="143">
        <v>28</v>
      </c>
      <c r="B34" s="150" t="s">
        <v>349</v>
      </c>
      <c r="C34" s="143">
        <v>2</v>
      </c>
      <c r="D34" s="143" t="s">
        <v>3</v>
      </c>
      <c r="E34" s="151">
        <v>60.6</v>
      </c>
      <c r="F34" s="158" t="s">
        <v>482</v>
      </c>
      <c r="G34" s="141" t="s">
        <v>320</v>
      </c>
      <c r="H34" s="141" t="s">
        <v>29</v>
      </c>
      <c r="I34" s="25"/>
    </row>
    <row r="35" spans="1:9" ht="38.25">
      <c r="A35" s="13">
        <v>29</v>
      </c>
      <c r="B35" s="47" t="s">
        <v>348</v>
      </c>
      <c r="C35" s="13">
        <v>4</v>
      </c>
      <c r="D35" s="13" t="s">
        <v>0</v>
      </c>
      <c r="E35" s="48">
        <v>0</v>
      </c>
      <c r="F35" s="114" t="s">
        <v>482</v>
      </c>
      <c r="G35" s="46" t="s">
        <v>320</v>
      </c>
      <c r="H35" s="46" t="s">
        <v>29</v>
      </c>
      <c r="I35" s="25"/>
    </row>
    <row r="36" spans="1:9" ht="38.25">
      <c r="A36" s="13">
        <v>30</v>
      </c>
      <c r="B36" s="47" t="s">
        <v>350</v>
      </c>
      <c r="C36" s="13">
        <v>13</v>
      </c>
      <c r="D36" s="13" t="s">
        <v>9</v>
      </c>
      <c r="E36" s="48">
        <v>0</v>
      </c>
      <c r="F36" s="114" t="s">
        <v>482</v>
      </c>
      <c r="G36" s="46" t="s">
        <v>320</v>
      </c>
      <c r="H36" s="46" t="s">
        <v>29</v>
      </c>
      <c r="I36" s="25"/>
    </row>
    <row r="37" spans="1:9" ht="38.25">
      <c r="A37" s="13">
        <v>31</v>
      </c>
      <c r="B37" s="47" t="s">
        <v>351</v>
      </c>
      <c r="C37" s="13">
        <v>1</v>
      </c>
      <c r="D37" s="13" t="s">
        <v>0</v>
      </c>
      <c r="E37" s="48">
        <v>0</v>
      </c>
      <c r="F37" s="114" t="s">
        <v>482</v>
      </c>
      <c r="G37" s="46" t="s">
        <v>320</v>
      </c>
      <c r="H37" s="46" t="s">
        <v>29</v>
      </c>
      <c r="I37" s="25"/>
    </row>
    <row r="38" spans="1:9" ht="38.25">
      <c r="A38" s="13">
        <v>32</v>
      </c>
      <c r="B38" s="47" t="s">
        <v>646</v>
      </c>
      <c r="C38" s="13">
        <v>1</v>
      </c>
      <c r="D38" s="13" t="s">
        <v>438</v>
      </c>
      <c r="E38" s="48">
        <v>30</v>
      </c>
      <c r="F38" s="114" t="s">
        <v>482</v>
      </c>
      <c r="G38" s="46" t="s">
        <v>320</v>
      </c>
      <c r="H38" s="46" t="s">
        <v>647</v>
      </c>
      <c r="I38" s="25"/>
    </row>
    <row r="39" spans="1:9" ht="38.25">
      <c r="A39" s="13">
        <v>33</v>
      </c>
      <c r="B39" s="47" t="s">
        <v>336</v>
      </c>
      <c r="C39" s="13">
        <v>9</v>
      </c>
      <c r="D39" s="13" t="s">
        <v>437</v>
      </c>
      <c r="E39" s="48">
        <v>270</v>
      </c>
      <c r="F39" s="114" t="s">
        <v>482</v>
      </c>
      <c r="G39" s="46" t="s">
        <v>320</v>
      </c>
      <c r="H39" s="46" t="s">
        <v>451</v>
      </c>
      <c r="I39" s="25"/>
    </row>
    <row r="40" spans="1:9" ht="38.25">
      <c r="A40" s="13">
        <v>34</v>
      </c>
      <c r="B40" s="47" t="s">
        <v>648</v>
      </c>
      <c r="C40" s="13">
        <v>1</v>
      </c>
      <c r="D40" s="13" t="s">
        <v>0</v>
      </c>
      <c r="E40" s="48">
        <v>30</v>
      </c>
      <c r="F40" s="114" t="s">
        <v>482</v>
      </c>
      <c r="G40" s="46" t="s">
        <v>320</v>
      </c>
      <c r="H40" s="46" t="s">
        <v>29</v>
      </c>
      <c r="I40" s="25"/>
    </row>
    <row r="41" spans="1:8" ht="25.5">
      <c r="A41" s="13">
        <v>35</v>
      </c>
      <c r="B41" s="47" t="s">
        <v>294</v>
      </c>
      <c r="C41" s="13">
        <v>76</v>
      </c>
      <c r="D41" s="13" t="s">
        <v>0</v>
      </c>
      <c r="E41" s="48">
        <v>2280</v>
      </c>
      <c r="F41" s="114" t="s">
        <v>483</v>
      </c>
      <c r="G41" s="46" t="s">
        <v>320</v>
      </c>
      <c r="H41" s="46" t="s">
        <v>29</v>
      </c>
    </row>
    <row r="42" spans="1:8" ht="25.5">
      <c r="A42" s="13">
        <v>36</v>
      </c>
      <c r="B42" s="47" t="s">
        <v>295</v>
      </c>
      <c r="C42" s="13">
        <v>6</v>
      </c>
      <c r="D42" s="13" t="s">
        <v>0</v>
      </c>
      <c r="E42" s="48">
        <v>0</v>
      </c>
      <c r="F42" s="114" t="s">
        <v>484</v>
      </c>
      <c r="G42" s="46" t="s">
        <v>320</v>
      </c>
      <c r="H42" s="46" t="s">
        <v>29</v>
      </c>
    </row>
    <row r="43" spans="1:8" ht="25.5">
      <c r="A43" s="13">
        <v>37</v>
      </c>
      <c r="B43" s="47" t="s">
        <v>308</v>
      </c>
      <c r="C43" s="13">
        <v>48</v>
      </c>
      <c r="D43" s="13" t="s">
        <v>9</v>
      </c>
      <c r="E43" s="48">
        <v>960</v>
      </c>
      <c r="F43" s="114" t="s">
        <v>485</v>
      </c>
      <c r="G43" s="46" t="s">
        <v>320</v>
      </c>
      <c r="H43" s="46" t="s">
        <v>29</v>
      </c>
    </row>
    <row r="44" spans="1:8" ht="25.5">
      <c r="A44" s="13">
        <v>38</v>
      </c>
      <c r="B44" s="47" t="s">
        <v>309</v>
      </c>
      <c r="C44" s="13">
        <v>30</v>
      </c>
      <c r="D44" s="13" t="s">
        <v>9</v>
      </c>
      <c r="E44" s="48">
        <v>600</v>
      </c>
      <c r="F44" s="114" t="s">
        <v>485</v>
      </c>
      <c r="G44" s="46" t="s">
        <v>320</v>
      </c>
      <c r="H44" s="46" t="s">
        <v>29</v>
      </c>
    </row>
    <row r="45" spans="1:8" ht="25.5">
      <c r="A45" s="13">
        <v>39</v>
      </c>
      <c r="B45" s="47" t="s">
        <v>296</v>
      </c>
      <c r="C45" s="13">
        <v>10</v>
      </c>
      <c r="D45" s="13" t="s">
        <v>0</v>
      </c>
      <c r="E45" s="48">
        <v>500</v>
      </c>
      <c r="F45" s="114" t="s">
        <v>484</v>
      </c>
      <c r="G45" s="46" t="s">
        <v>320</v>
      </c>
      <c r="H45" s="46" t="s">
        <v>29</v>
      </c>
    </row>
    <row r="46" spans="1:9" ht="90" customHeight="1">
      <c r="A46" s="13">
        <v>40</v>
      </c>
      <c r="B46" s="47" t="s">
        <v>352</v>
      </c>
      <c r="C46" s="13" t="s">
        <v>353</v>
      </c>
      <c r="D46" s="13" t="s">
        <v>9</v>
      </c>
      <c r="E46" s="48">
        <v>3506.72</v>
      </c>
      <c r="F46" s="114" t="s">
        <v>481</v>
      </c>
      <c r="G46" s="46" t="s">
        <v>320</v>
      </c>
      <c r="H46" s="46" t="s">
        <v>29</v>
      </c>
      <c r="I46" s="67"/>
    </row>
    <row r="47" spans="1:9" ht="38.25">
      <c r="A47" s="13">
        <v>41</v>
      </c>
      <c r="B47" s="47" t="s">
        <v>302</v>
      </c>
      <c r="C47" s="13">
        <v>4</v>
      </c>
      <c r="D47" s="13" t="s">
        <v>182</v>
      </c>
      <c r="E47" s="48">
        <v>138.88</v>
      </c>
      <c r="F47" s="114" t="s">
        <v>481</v>
      </c>
      <c r="G47" s="46" t="s">
        <v>320</v>
      </c>
      <c r="H47" s="46" t="s">
        <v>29</v>
      </c>
      <c r="I47" s="67"/>
    </row>
    <row r="48" spans="1:9" ht="38.25">
      <c r="A48" s="143">
        <v>42</v>
      </c>
      <c r="B48" s="150" t="s">
        <v>303</v>
      </c>
      <c r="C48" s="143">
        <v>1</v>
      </c>
      <c r="D48" s="143" t="s">
        <v>0</v>
      </c>
      <c r="E48" s="151">
        <v>924</v>
      </c>
      <c r="F48" s="158" t="s">
        <v>481</v>
      </c>
      <c r="G48" s="141" t="s">
        <v>320</v>
      </c>
      <c r="H48" s="141" t="s">
        <v>29</v>
      </c>
      <c r="I48" s="67"/>
    </row>
    <row r="49" spans="1:15" ht="38.25">
      <c r="A49" s="13">
        <v>43</v>
      </c>
      <c r="B49" s="47" t="s">
        <v>304</v>
      </c>
      <c r="C49" s="13">
        <v>10</v>
      </c>
      <c r="D49" s="13" t="s">
        <v>182</v>
      </c>
      <c r="E49" s="48">
        <v>347.2</v>
      </c>
      <c r="F49" s="114" t="s">
        <v>481</v>
      </c>
      <c r="G49" s="46" t="s">
        <v>320</v>
      </c>
      <c r="H49" s="46" t="s">
        <v>29</v>
      </c>
      <c r="I49" s="67"/>
      <c r="N49" s="95">
        <f>E14+E15+E16+E18+E46+E47+E48+E49+E50+E51+E52+E53</f>
        <v>32503.52</v>
      </c>
      <c r="O49" s="1" t="s">
        <v>334</v>
      </c>
    </row>
    <row r="50" spans="1:9" ht="38.25">
      <c r="A50" s="143">
        <v>44</v>
      </c>
      <c r="B50" s="150" t="s">
        <v>305</v>
      </c>
      <c r="C50" s="143">
        <v>207</v>
      </c>
      <c r="D50" s="143" t="s">
        <v>5</v>
      </c>
      <c r="E50" s="151">
        <v>7741.44</v>
      </c>
      <c r="F50" s="158" t="s">
        <v>481</v>
      </c>
      <c r="G50" s="141" t="s">
        <v>320</v>
      </c>
      <c r="H50" s="141" t="s">
        <v>29</v>
      </c>
      <c r="I50" s="67"/>
    </row>
    <row r="51" spans="1:9" ht="38.25">
      <c r="A51" s="143">
        <v>45</v>
      </c>
      <c r="B51" s="150" t="s">
        <v>332</v>
      </c>
      <c r="C51" s="143">
        <v>161</v>
      </c>
      <c r="D51" s="143" t="s">
        <v>3</v>
      </c>
      <c r="E51" s="151">
        <v>5555.2</v>
      </c>
      <c r="F51" s="158" t="s">
        <v>481</v>
      </c>
      <c r="G51" s="141" t="s">
        <v>320</v>
      </c>
      <c r="H51" s="141" t="s">
        <v>29</v>
      </c>
      <c r="I51" s="67"/>
    </row>
    <row r="52" spans="1:9" ht="38.25">
      <c r="A52" s="143">
        <v>46</v>
      </c>
      <c r="B52" s="150" t="s">
        <v>333</v>
      </c>
      <c r="C52" s="143">
        <v>94</v>
      </c>
      <c r="D52" s="143" t="s">
        <v>0</v>
      </c>
      <c r="E52" s="151">
        <v>3526.88</v>
      </c>
      <c r="F52" s="158" t="s">
        <v>481</v>
      </c>
      <c r="G52" s="141" t="s">
        <v>320</v>
      </c>
      <c r="H52" s="141" t="s">
        <v>29</v>
      </c>
      <c r="I52" s="67"/>
    </row>
    <row r="53" spans="1:9" ht="38.25">
      <c r="A53" s="13">
        <v>47</v>
      </c>
      <c r="B53" s="47" t="s">
        <v>306</v>
      </c>
      <c r="C53" s="13">
        <v>7</v>
      </c>
      <c r="D53" s="13" t="s">
        <v>5</v>
      </c>
      <c r="E53" s="48">
        <v>243.04</v>
      </c>
      <c r="F53" s="114" t="s">
        <v>481</v>
      </c>
      <c r="G53" s="46" t="s">
        <v>320</v>
      </c>
      <c r="H53" s="46" t="s">
        <v>29</v>
      </c>
      <c r="I53" s="67"/>
    </row>
    <row r="54" spans="1:9" ht="32.25" customHeight="1">
      <c r="A54" s="13">
        <v>48</v>
      </c>
      <c r="B54" s="47" t="s">
        <v>443</v>
      </c>
      <c r="C54" s="13">
        <v>1779</v>
      </c>
      <c r="D54" s="13" t="s">
        <v>5</v>
      </c>
      <c r="E54" s="48">
        <f>88950/3</f>
        <v>29650</v>
      </c>
      <c r="F54" s="114" t="s">
        <v>486</v>
      </c>
      <c r="G54" s="71" t="s">
        <v>638</v>
      </c>
      <c r="H54" s="46" t="s">
        <v>29</v>
      </c>
      <c r="I54" s="96"/>
    </row>
    <row r="55" spans="1:9" ht="25.5">
      <c r="A55" s="13">
        <v>49</v>
      </c>
      <c r="B55" s="47" t="s">
        <v>444</v>
      </c>
      <c r="C55" s="13">
        <v>1358</v>
      </c>
      <c r="D55" s="13" t="s">
        <v>3</v>
      </c>
      <c r="E55" s="48">
        <f>67900/3</f>
        <v>22633.333333333332</v>
      </c>
      <c r="F55" s="114" t="s">
        <v>486</v>
      </c>
      <c r="G55" s="46" t="s">
        <v>638</v>
      </c>
      <c r="H55" s="46" t="s">
        <v>29</v>
      </c>
      <c r="I55" s="96"/>
    </row>
    <row r="56" spans="1:9" ht="25.5">
      <c r="A56" s="13">
        <v>50</v>
      </c>
      <c r="B56" s="47" t="s">
        <v>445</v>
      </c>
      <c r="C56" s="13">
        <v>2641</v>
      </c>
      <c r="D56" s="13" t="s">
        <v>3</v>
      </c>
      <c r="E56" s="48">
        <f>132050/3</f>
        <v>44016.666666666664</v>
      </c>
      <c r="F56" s="114" t="s">
        <v>486</v>
      </c>
      <c r="G56" s="46" t="s">
        <v>638</v>
      </c>
      <c r="H56" s="46" t="s">
        <v>29</v>
      </c>
      <c r="I56" s="96"/>
    </row>
    <row r="57" spans="1:9" ht="25.5">
      <c r="A57" s="13">
        <v>51</v>
      </c>
      <c r="B57" s="47" t="s">
        <v>477</v>
      </c>
      <c r="C57" s="13">
        <v>84</v>
      </c>
      <c r="D57" s="13" t="s">
        <v>3</v>
      </c>
      <c r="E57" s="48">
        <f>4200/3</f>
        <v>1400</v>
      </c>
      <c r="F57" s="114" t="s">
        <v>486</v>
      </c>
      <c r="G57" s="108" t="s">
        <v>638</v>
      </c>
      <c r="H57" s="46" t="s">
        <v>29</v>
      </c>
      <c r="I57" s="96"/>
    </row>
    <row r="58" spans="1:9" ht="25.5">
      <c r="A58" s="13">
        <v>52</v>
      </c>
      <c r="B58" s="47" t="s">
        <v>479</v>
      </c>
      <c r="C58" s="13">
        <v>826</v>
      </c>
      <c r="D58" s="13" t="s">
        <v>3</v>
      </c>
      <c r="E58" s="48">
        <f>41300/3</f>
        <v>13766.666666666666</v>
      </c>
      <c r="F58" s="114" t="s">
        <v>486</v>
      </c>
      <c r="G58" s="108" t="s">
        <v>638</v>
      </c>
      <c r="H58" s="46" t="s">
        <v>29</v>
      </c>
      <c r="I58" s="96"/>
    </row>
    <row r="59" spans="1:9" ht="14.25" customHeight="1">
      <c r="A59" s="13">
        <v>53</v>
      </c>
      <c r="B59" s="47" t="s">
        <v>448</v>
      </c>
      <c r="C59" s="13">
        <v>23</v>
      </c>
      <c r="D59" s="13" t="s">
        <v>9</v>
      </c>
      <c r="E59" s="48">
        <v>575</v>
      </c>
      <c r="F59" s="114" t="s">
        <v>480</v>
      </c>
      <c r="G59" s="71" t="s">
        <v>320</v>
      </c>
      <c r="H59" s="46" t="s">
        <v>29</v>
      </c>
      <c r="I59" s="96"/>
    </row>
    <row r="60" spans="1:8" ht="27.75" customHeight="1">
      <c r="A60" s="143">
        <v>54</v>
      </c>
      <c r="B60" s="150" t="s">
        <v>431</v>
      </c>
      <c r="C60" s="143">
        <v>51</v>
      </c>
      <c r="D60" s="143" t="s">
        <v>98</v>
      </c>
      <c r="E60" s="151">
        <v>0</v>
      </c>
      <c r="F60" s="158" t="s">
        <v>487</v>
      </c>
      <c r="G60" s="141" t="s">
        <v>320</v>
      </c>
      <c r="H60" s="141" t="s">
        <v>2</v>
      </c>
    </row>
    <row r="61" spans="1:8" ht="38.25" customHeight="1">
      <c r="A61" s="13">
        <v>55</v>
      </c>
      <c r="B61" s="47" t="s">
        <v>488</v>
      </c>
      <c r="C61" s="13">
        <v>91</v>
      </c>
      <c r="D61" s="13" t="s">
        <v>10</v>
      </c>
      <c r="E61" s="48">
        <v>637</v>
      </c>
      <c r="F61" s="114" t="s">
        <v>489</v>
      </c>
      <c r="G61" s="46" t="s">
        <v>320</v>
      </c>
      <c r="H61" s="46" t="s">
        <v>29</v>
      </c>
    </row>
    <row r="62" spans="1:8" ht="38.25">
      <c r="A62" s="13">
        <v>56</v>
      </c>
      <c r="B62" s="47" t="s">
        <v>490</v>
      </c>
      <c r="C62" s="13">
        <v>1</v>
      </c>
      <c r="D62" s="13" t="s">
        <v>11</v>
      </c>
      <c r="E62" s="48">
        <v>7</v>
      </c>
      <c r="F62" s="114" t="s">
        <v>489</v>
      </c>
      <c r="G62" s="46" t="s">
        <v>320</v>
      </c>
      <c r="H62" s="46" t="s">
        <v>29</v>
      </c>
    </row>
    <row r="63" spans="1:8" ht="38.25">
      <c r="A63" s="13">
        <v>57</v>
      </c>
      <c r="B63" s="47" t="s">
        <v>491</v>
      </c>
      <c r="C63" s="13">
        <v>3</v>
      </c>
      <c r="D63" s="13" t="s">
        <v>0</v>
      </c>
      <c r="E63" s="48">
        <v>21</v>
      </c>
      <c r="F63" s="114" t="s">
        <v>489</v>
      </c>
      <c r="G63" s="46" t="s">
        <v>320</v>
      </c>
      <c r="H63" s="46" t="s">
        <v>29</v>
      </c>
    </row>
    <row r="64" spans="1:8" ht="38.25">
      <c r="A64" s="13">
        <v>58</v>
      </c>
      <c r="B64" s="47" t="s">
        <v>492</v>
      </c>
      <c r="C64" s="13">
        <v>26</v>
      </c>
      <c r="D64" s="13" t="s">
        <v>3</v>
      </c>
      <c r="E64" s="48">
        <v>182</v>
      </c>
      <c r="F64" s="114" t="s">
        <v>489</v>
      </c>
      <c r="G64" s="46" t="s">
        <v>320</v>
      </c>
      <c r="H64" s="46" t="s">
        <v>29</v>
      </c>
    </row>
    <row r="65" spans="1:8" ht="38.25">
      <c r="A65" s="13">
        <v>59</v>
      </c>
      <c r="B65" s="47" t="s">
        <v>493</v>
      </c>
      <c r="C65" s="13">
        <v>24</v>
      </c>
      <c r="D65" s="13" t="s">
        <v>11</v>
      </c>
      <c r="E65" s="48">
        <v>168</v>
      </c>
      <c r="F65" s="114" t="s">
        <v>489</v>
      </c>
      <c r="G65" s="46" t="s">
        <v>320</v>
      </c>
      <c r="H65" s="46" t="s">
        <v>29</v>
      </c>
    </row>
    <row r="66" spans="1:8" ht="38.25">
      <c r="A66" s="13">
        <v>60</v>
      </c>
      <c r="B66" s="47" t="s">
        <v>494</v>
      </c>
      <c r="C66" s="13">
        <v>1</v>
      </c>
      <c r="D66" s="13" t="s">
        <v>10</v>
      </c>
      <c r="E66" s="48">
        <v>7</v>
      </c>
      <c r="F66" s="114" t="s">
        <v>489</v>
      </c>
      <c r="G66" s="46" t="s">
        <v>320</v>
      </c>
      <c r="H66" s="46" t="s">
        <v>29</v>
      </c>
    </row>
    <row r="67" spans="1:8" ht="38.25">
      <c r="A67" s="13">
        <v>61</v>
      </c>
      <c r="B67" s="47" t="s">
        <v>495</v>
      </c>
      <c r="C67" s="13">
        <v>62</v>
      </c>
      <c r="D67" s="13" t="s">
        <v>13</v>
      </c>
      <c r="E67" s="48">
        <v>434</v>
      </c>
      <c r="F67" s="114" t="s">
        <v>489</v>
      </c>
      <c r="G67" s="46" t="s">
        <v>320</v>
      </c>
      <c r="H67" s="46" t="s">
        <v>29</v>
      </c>
    </row>
    <row r="68" spans="1:8" ht="38.25">
      <c r="A68" s="13">
        <v>62</v>
      </c>
      <c r="B68" s="47" t="s">
        <v>496</v>
      </c>
      <c r="C68" s="13">
        <v>188</v>
      </c>
      <c r="D68" s="13" t="s">
        <v>497</v>
      </c>
      <c r="E68" s="48">
        <v>1316</v>
      </c>
      <c r="F68" s="114" t="s">
        <v>489</v>
      </c>
      <c r="G68" s="46" t="s">
        <v>320</v>
      </c>
      <c r="H68" s="46" t="s">
        <v>29</v>
      </c>
    </row>
    <row r="69" spans="1:8" ht="51">
      <c r="A69" s="13">
        <v>63</v>
      </c>
      <c r="B69" s="47" t="s">
        <v>498</v>
      </c>
      <c r="C69" s="13">
        <v>862</v>
      </c>
      <c r="D69" s="13" t="s">
        <v>11</v>
      </c>
      <c r="E69" s="48">
        <v>6034</v>
      </c>
      <c r="F69" s="114" t="s">
        <v>499</v>
      </c>
      <c r="G69" s="46" t="s">
        <v>320</v>
      </c>
      <c r="H69" s="46" t="s">
        <v>29</v>
      </c>
    </row>
    <row r="70" spans="1:8" ht="51">
      <c r="A70" s="13">
        <v>64</v>
      </c>
      <c r="B70" s="47" t="s">
        <v>500</v>
      </c>
      <c r="C70" s="13">
        <v>21</v>
      </c>
      <c r="D70" s="13" t="s">
        <v>11</v>
      </c>
      <c r="E70" s="48">
        <v>147</v>
      </c>
      <c r="F70" s="114" t="s">
        <v>499</v>
      </c>
      <c r="G70" s="46" t="s">
        <v>320</v>
      </c>
      <c r="H70" s="46" t="s">
        <v>29</v>
      </c>
    </row>
    <row r="71" spans="1:8" ht="51">
      <c r="A71" s="13">
        <v>65</v>
      </c>
      <c r="B71" s="47" t="s">
        <v>501</v>
      </c>
      <c r="C71" s="13">
        <v>188</v>
      </c>
      <c r="D71" s="13" t="s">
        <v>11</v>
      </c>
      <c r="E71" s="48">
        <v>1316</v>
      </c>
      <c r="F71" s="114" t="s">
        <v>499</v>
      </c>
      <c r="G71" s="46" t="s">
        <v>320</v>
      </c>
      <c r="H71" s="46" t="s">
        <v>29</v>
      </c>
    </row>
    <row r="72" spans="1:8" ht="25.5">
      <c r="A72" s="13">
        <v>66</v>
      </c>
      <c r="B72" s="47" t="s">
        <v>439</v>
      </c>
      <c r="C72" s="13">
        <v>440</v>
      </c>
      <c r="D72" s="13" t="s">
        <v>11</v>
      </c>
      <c r="E72" s="48">
        <v>3080</v>
      </c>
      <c r="F72" s="114" t="s">
        <v>557</v>
      </c>
      <c r="G72" s="46" t="s">
        <v>320</v>
      </c>
      <c r="H72" s="46" t="s">
        <v>2</v>
      </c>
    </row>
    <row r="73" spans="1:8" ht="21" customHeight="1">
      <c r="A73" s="13"/>
      <c r="B73" s="49"/>
      <c r="C73" s="49"/>
      <c r="D73" s="49" t="s">
        <v>4</v>
      </c>
      <c r="E73" s="50">
        <f>SUM(E7:E72)</f>
        <v>248940.95666666667</v>
      </c>
      <c r="F73" s="115"/>
      <c r="G73" s="51"/>
      <c r="H73" s="20"/>
    </row>
    <row r="74" spans="1:8" ht="12.75">
      <c r="A74" s="52"/>
      <c r="B74" s="52"/>
      <c r="C74" s="52"/>
      <c r="D74" s="52"/>
      <c r="E74" s="53"/>
      <c r="F74" s="110"/>
      <c r="G74" s="54"/>
      <c r="H74" s="54"/>
    </row>
    <row r="75" spans="1:8" ht="12.75">
      <c r="A75" s="55" t="s">
        <v>57</v>
      </c>
      <c r="B75" s="52"/>
      <c r="C75" s="52"/>
      <c r="D75" s="52"/>
      <c r="E75" s="53"/>
      <c r="F75" s="110"/>
      <c r="G75" s="54"/>
      <c r="H75" s="54"/>
    </row>
    <row r="76" spans="1:8" ht="38.25">
      <c r="A76" s="105" t="s">
        <v>12</v>
      </c>
      <c r="B76" s="105" t="s">
        <v>462</v>
      </c>
      <c r="C76" s="105" t="s">
        <v>463</v>
      </c>
      <c r="D76" s="105" t="s">
        <v>464</v>
      </c>
      <c r="E76" s="105" t="s">
        <v>465</v>
      </c>
      <c r="F76" s="113" t="s">
        <v>466</v>
      </c>
      <c r="G76" s="105" t="s">
        <v>46</v>
      </c>
      <c r="H76" s="105" t="s">
        <v>45</v>
      </c>
    </row>
    <row r="77" spans="1:8" s="119" customFormat="1" ht="25.5">
      <c r="A77" s="145">
        <v>1</v>
      </c>
      <c r="B77" s="145" t="s">
        <v>502</v>
      </c>
      <c r="C77" s="160">
        <v>1392</v>
      </c>
      <c r="D77" s="145" t="s">
        <v>10</v>
      </c>
      <c r="E77" s="148">
        <v>3480</v>
      </c>
      <c r="F77" s="145" t="s">
        <v>507</v>
      </c>
      <c r="G77" s="161" t="s">
        <v>320</v>
      </c>
      <c r="H77" s="141" t="s">
        <v>29</v>
      </c>
    </row>
    <row r="78" spans="1:8" s="119" customFormat="1" ht="25.5">
      <c r="A78" s="145">
        <v>2</v>
      </c>
      <c r="B78" s="145" t="s">
        <v>503</v>
      </c>
      <c r="C78" s="145">
        <v>489</v>
      </c>
      <c r="D78" s="145" t="s">
        <v>10</v>
      </c>
      <c r="E78" s="148">
        <v>1222.5</v>
      </c>
      <c r="F78" s="145" t="s">
        <v>507</v>
      </c>
      <c r="G78" s="161" t="s">
        <v>320</v>
      </c>
      <c r="H78" s="141" t="s">
        <v>29</v>
      </c>
    </row>
    <row r="79" spans="1:8" s="119" customFormat="1" ht="25.5">
      <c r="A79" s="145">
        <v>3</v>
      </c>
      <c r="B79" s="145" t="s">
        <v>504</v>
      </c>
      <c r="C79" s="145">
        <v>371</v>
      </c>
      <c r="D79" s="145" t="s">
        <v>5</v>
      </c>
      <c r="E79" s="162">
        <v>927.5</v>
      </c>
      <c r="F79" s="145" t="s">
        <v>507</v>
      </c>
      <c r="G79" s="161" t="s">
        <v>320</v>
      </c>
      <c r="H79" s="141" t="s">
        <v>29</v>
      </c>
    </row>
    <row r="80" spans="1:8" s="119" customFormat="1" ht="25.5">
      <c r="A80" s="145">
        <v>4</v>
      </c>
      <c r="B80" s="145" t="s">
        <v>505</v>
      </c>
      <c r="C80" s="145">
        <v>504</v>
      </c>
      <c r="D80" s="145" t="s">
        <v>11</v>
      </c>
      <c r="E80" s="148">
        <v>1260</v>
      </c>
      <c r="F80" s="145" t="s">
        <v>507</v>
      </c>
      <c r="G80" s="161" t="s">
        <v>320</v>
      </c>
      <c r="H80" s="141" t="s">
        <v>29</v>
      </c>
    </row>
    <row r="81" spans="1:8" ht="25.5">
      <c r="A81" s="13">
        <v>5</v>
      </c>
      <c r="B81" s="13" t="s">
        <v>26</v>
      </c>
      <c r="C81" s="13">
        <v>64</v>
      </c>
      <c r="D81" s="13" t="s">
        <v>9</v>
      </c>
      <c r="E81" s="56">
        <v>320</v>
      </c>
      <c r="F81" s="117" t="s">
        <v>507</v>
      </c>
      <c r="G81" s="75" t="s">
        <v>320</v>
      </c>
      <c r="H81" s="46" t="s">
        <v>29</v>
      </c>
    </row>
    <row r="82" spans="1:8" ht="19.5" customHeight="1">
      <c r="A82" s="49"/>
      <c r="B82" s="13"/>
      <c r="C82" s="13"/>
      <c r="D82" s="49" t="s">
        <v>4</v>
      </c>
      <c r="E82" s="50">
        <f>SUM(E77:E81)</f>
        <v>7210</v>
      </c>
      <c r="F82" s="114"/>
      <c r="G82" s="46"/>
      <c r="H82" s="46"/>
    </row>
    <row r="83" spans="1:8" ht="12.75">
      <c r="A83" s="52"/>
      <c r="B83" s="57"/>
      <c r="C83" s="57"/>
      <c r="D83" s="52"/>
      <c r="E83" s="53"/>
      <c r="F83" s="111"/>
      <c r="G83" s="39"/>
      <c r="H83" s="39"/>
    </row>
    <row r="84" spans="1:8" ht="12.75">
      <c r="A84" s="55" t="s">
        <v>58</v>
      </c>
      <c r="G84" s="6"/>
      <c r="H84" s="6"/>
    </row>
    <row r="85" spans="1:8" ht="38.25">
      <c r="A85" s="105" t="s">
        <v>12</v>
      </c>
      <c r="B85" s="105" t="s">
        <v>462</v>
      </c>
      <c r="C85" s="105" t="s">
        <v>463</v>
      </c>
      <c r="D85" s="105" t="s">
        <v>464</v>
      </c>
      <c r="E85" s="105" t="s">
        <v>465</v>
      </c>
      <c r="F85" s="113" t="s">
        <v>466</v>
      </c>
      <c r="G85" s="105" t="s">
        <v>46</v>
      </c>
      <c r="H85" s="105" t="s">
        <v>45</v>
      </c>
    </row>
    <row r="86" spans="1:8" ht="12.75">
      <c r="A86" s="13">
        <v>1</v>
      </c>
      <c r="B86" s="13" t="s">
        <v>20</v>
      </c>
      <c r="C86" s="13">
        <v>144</v>
      </c>
      <c r="D86" s="13" t="s">
        <v>3</v>
      </c>
      <c r="E86" s="56">
        <v>3600</v>
      </c>
      <c r="F86" s="114" t="s">
        <v>506</v>
      </c>
      <c r="G86" s="75" t="s">
        <v>320</v>
      </c>
      <c r="H86" s="46" t="s">
        <v>29</v>
      </c>
    </row>
    <row r="87" spans="1:8" ht="12.75">
      <c r="A87" s="13">
        <v>2</v>
      </c>
      <c r="B87" s="13" t="s">
        <v>21</v>
      </c>
      <c r="C87" s="13">
        <v>143</v>
      </c>
      <c r="D87" s="13" t="s">
        <v>3</v>
      </c>
      <c r="E87" s="56">
        <v>3575</v>
      </c>
      <c r="F87" s="114" t="s">
        <v>506</v>
      </c>
      <c r="G87" s="75" t="s">
        <v>320</v>
      </c>
      <c r="H87" s="46" t="s">
        <v>29</v>
      </c>
    </row>
    <row r="88" spans="1:9" ht="38.25">
      <c r="A88" s="143">
        <v>3</v>
      </c>
      <c r="B88" s="143" t="s">
        <v>128</v>
      </c>
      <c r="C88" s="143">
        <v>112</v>
      </c>
      <c r="D88" s="143" t="s">
        <v>9</v>
      </c>
      <c r="E88" s="148">
        <v>616</v>
      </c>
      <c r="F88" s="158" t="s">
        <v>508</v>
      </c>
      <c r="G88" s="161" t="s">
        <v>320</v>
      </c>
      <c r="H88" s="141" t="s">
        <v>29</v>
      </c>
      <c r="I88" s="68"/>
    </row>
    <row r="89" spans="1:12" ht="38.25">
      <c r="A89" s="143">
        <v>4</v>
      </c>
      <c r="B89" s="143" t="s">
        <v>168</v>
      </c>
      <c r="C89" s="143">
        <v>19</v>
      </c>
      <c r="D89" s="143" t="s">
        <v>9</v>
      </c>
      <c r="E89" s="148">
        <v>104.5</v>
      </c>
      <c r="F89" s="158" t="s">
        <v>508</v>
      </c>
      <c r="G89" s="161" t="s">
        <v>320</v>
      </c>
      <c r="H89" s="141" t="s">
        <v>29</v>
      </c>
      <c r="I89" s="68"/>
      <c r="J89" s="68"/>
      <c r="L89" s="18"/>
    </row>
    <row r="90" spans="1:9" ht="38.25">
      <c r="A90" s="143">
        <v>5</v>
      </c>
      <c r="B90" s="143" t="s">
        <v>169</v>
      </c>
      <c r="C90" s="143">
        <v>11</v>
      </c>
      <c r="D90" s="143" t="s">
        <v>9</v>
      </c>
      <c r="E90" s="148">
        <v>605</v>
      </c>
      <c r="F90" s="158" t="s">
        <v>508</v>
      </c>
      <c r="G90" s="161" t="s">
        <v>320</v>
      </c>
      <c r="H90" s="141" t="s">
        <v>29</v>
      </c>
      <c r="I90" s="68"/>
    </row>
    <row r="91" spans="1:9" ht="38.25">
      <c r="A91" s="143">
        <v>6</v>
      </c>
      <c r="B91" s="143" t="s">
        <v>170</v>
      </c>
      <c r="C91" s="143">
        <v>9</v>
      </c>
      <c r="D91" s="143" t="s">
        <v>9</v>
      </c>
      <c r="E91" s="148">
        <v>49.5</v>
      </c>
      <c r="F91" s="158" t="s">
        <v>508</v>
      </c>
      <c r="G91" s="161" t="s">
        <v>320</v>
      </c>
      <c r="H91" s="141" t="s">
        <v>29</v>
      </c>
      <c r="I91" s="68"/>
    </row>
    <row r="92" spans="1:9" ht="38.25">
      <c r="A92" s="143">
        <v>7</v>
      </c>
      <c r="B92" s="143" t="s">
        <v>641</v>
      </c>
      <c r="C92" s="143">
        <v>8</v>
      </c>
      <c r="D92" s="143" t="s">
        <v>9</v>
      </c>
      <c r="E92" s="148">
        <v>136.24</v>
      </c>
      <c r="F92" s="158" t="s">
        <v>508</v>
      </c>
      <c r="G92" s="161" t="s">
        <v>320</v>
      </c>
      <c r="H92" s="141" t="s">
        <v>29</v>
      </c>
      <c r="I92" s="68"/>
    </row>
    <row r="93" spans="1:8" ht="12.75">
      <c r="A93" s="49"/>
      <c r="B93" s="13"/>
      <c r="C93" s="13"/>
      <c r="D93" s="49" t="s">
        <v>4</v>
      </c>
      <c r="E93" s="50">
        <f>SUM(E86:E92)</f>
        <v>8686.24</v>
      </c>
      <c r="F93" s="114"/>
      <c r="G93" s="46"/>
      <c r="H93" s="46"/>
    </row>
    <row r="94" spans="1:8" ht="12.75">
      <c r="A94" s="52"/>
      <c r="B94" s="57"/>
      <c r="C94" s="57"/>
      <c r="D94" s="52"/>
      <c r="E94" s="53"/>
      <c r="F94" s="111"/>
      <c r="G94" s="39"/>
      <c r="H94" s="39"/>
    </row>
    <row r="95" spans="1:8" ht="12.75">
      <c r="A95" s="55" t="s">
        <v>59</v>
      </c>
      <c r="B95" s="52"/>
      <c r="C95" s="52"/>
      <c r="D95" s="52"/>
      <c r="E95" s="53"/>
      <c r="F95" s="110"/>
      <c r="G95" s="54"/>
      <c r="H95" s="54"/>
    </row>
    <row r="96" spans="1:8" ht="38.25">
      <c r="A96" s="105" t="s">
        <v>12</v>
      </c>
      <c r="B96" s="105" t="s">
        <v>462</v>
      </c>
      <c r="C96" s="105" t="s">
        <v>463</v>
      </c>
      <c r="D96" s="105" t="s">
        <v>464</v>
      </c>
      <c r="E96" s="105" t="s">
        <v>465</v>
      </c>
      <c r="F96" s="113" t="s">
        <v>466</v>
      </c>
      <c r="G96" s="105" t="s">
        <v>46</v>
      </c>
      <c r="H96" s="105" t="s">
        <v>45</v>
      </c>
    </row>
    <row r="97" spans="1:9" ht="51">
      <c r="A97" s="143">
        <v>1</v>
      </c>
      <c r="B97" s="143" t="s">
        <v>69</v>
      </c>
      <c r="C97" s="143">
        <v>757</v>
      </c>
      <c r="D97" s="143" t="s">
        <v>9</v>
      </c>
      <c r="E97" s="148">
        <v>5087.04</v>
      </c>
      <c r="F97" s="158" t="s">
        <v>509</v>
      </c>
      <c r="G97" s="152" t="s">
        <v>320</v>
      </c>
      <c r="H97" s="141" t="s">
        <v>2</v>
      </c>
      <c r="I97" s="69"/>
    </row>
    <row r="98" spans="1:9" ht="51">
      <c r="A98" s="143">
        <v>2</v>
      </c>
      <c r="B98" s="143" t="s">
        <v>70</v>
      </c>
      <c r="C98" s="143">
        <v>7</v>
      </c>
      <c r="D98" s="143" t="s">
        <v>9</v>
      </c>
      <c r="E98" s="148">
        <v>47.04</v>
      </c>
      <c r="F98" s="158" t="s">
        <v>509</v>
      </c>
      <c r="G98" s="152" t="s">
        <v>320</v>
      </c>
      <c r="H98" s="141" t="s">
        <v>2</v>
      </c>
      <c r="I98" s="69"/>
    </row>
    <row r="99" spans="1:9" ht="51">
      <c r="A99" s="143">
        <v>3</v>
      </c>
      <c r="B99" s="143" t="s">
        <v>71</v>
      </c>
      <c r="C99" s="143">
        <v>969</v>
      </c>
      <c r="D99" s="143" t="s">
        <v>9</v>
      </c>
      <c r="E99" s="148">
        <v>6511.68</v>
      </c>
      <c r="F99" s="158" t="s">
        <v>509</v>
      </c>
      <c r="G99" s="152" t="s">
        <v>320</v>
      </c>
      <c r="H99" s="141" t="s">
        <v>2</v>
      </c>
      <c r="I99" s="69"/>
    </row>
    <row r="100" spans="1:9" ht="51">
      <c r="A100" s="143">
        <v>4</v>
      </c>
      <c r="B100" s="143" t="s">
        <v>72</v>
      </c>
      <c r="C100" s="143">
        <v>207</v>
      </c>
      <c r="D100" s="143" t="s">
        <v>9</v>
      </c>
      <c r="E100" s="148">
        <v>1391.04</v>
      </c>
      <c r="F100" s="158" t="s">
        <v>509</v>
      </c>
      <c r="G100" s="152" t="s">
        <v>320</v>
      </c>
      <c r="H100" s="141" t="s">
        <v>2</v>
      </c>
      <c r="I100" s="69"/>
    </row>
    <row r="101" spans="1:9" ht="51">
      <c r="A101" s="143">
        <v>5</v>
      </c>
      <c r="B101" s="143" t="s">
        <v>73</v>
      </c>
      <c r="C101" s="143">
        <v>10</v>
      </c>
      <c r="D101" s="143" t="s">
        <v>9</v>
      </c>
      <c r="E101" s="148">
        <v>62.7</v>
      </c>
      <c r="F101" s="158" t="s">
        <v>509</v>
      </c>
      <c r="G101" s="152" t="s">
        <v>320</v>
      </c>
      <c r="H101" s="141" t="s">
        <v>2</v>
      </c>
      <c r="I101" s="69"/>
    </row>
    <row r="102" spans="1:9" ht="51">
      <c r="A102" s="143">
        <v>6</v>
      </c>
      <c r="B102" s="143" t="s">
        <v>74</v>
      </c>
      <c r="C102" s="143">
        <v>140</v>
      </c>
      <c r="D102" s="143" t="s">
        <v>9</v>
      </c>
      <c r="E102" s="148">
        <v>940.8</v>
      </c>
      <c r="F102" s="158" t="s">
        <v>509</v>
      </c>
      <c r="G102" s="152" t="s">
        <v>320</v>
      </c>
      <c r="H102" s="141" t="s">
        <v>2</v>
      </c>
      <c r="I102" s="69"/>
    </row>
    <row r="103" spans="1:9" ht="51">
      <c r="A103" s="143">
        <v>7</v>
      </c>
      <c r="B103" s="143" t="s">
        <v>75</v>
      </c>
      <c r="C103" s="143">
        <v>126</v>
      </c>
      <c r="D103" s="143" t="s">
        <v>9</v>
      </c>
      <c r="E103" s="148">
        <v>846.72</v>
      </c>
      <c r="F103" s="158" t="s">
        <v>509</v>
      </c>
      <c r="G103" s="152" t="s">
        <v>320</v>
      </c>
      <c r="H103" s="141" t="s">
        <v>2</v>
      </c>
      <c r="I103" s="69"/>
    </row>
    <row r="104" spans="1:9" ht="51">
      <c r="A104" s="143">
        <v>8</v>
      </c>
      <c r="B104" s="143" t="s">
        <v>76</v>
      </c>
      <c r="C104" s="143">
        <v>671</v>
      </c>
      <c r="D104" s="143" t="s">
        <v>9</v>
      </c>
      <c r="E104" s="148">
        <v>4509.12</v>
      </c>
      <c r="F104" s="158" t="s">
        <v>509</v>
      </c>
      <c r="G104" s="152" t="s">
        <v>320</v>
      </c>
      <c r="H104" s="141" t="s">
        <v>2</v>
      </c>
      <c r="I104" s="69"/>
    </row>
    <row r="105" spans="1:9" ht="51">
      <c r="A105" s="143">
        <v>9</v>
      </c>
      <c r="B105" s="143" t="s">
        <v>77</v>
      </c>
      <c r="C105" s="143">
        <v>528</v>
      </c>
      <c r="D105" s="143" t="s">
        <v>9</v>
      </c>
      <c r="E105" s="148">
        <v>3548.16</v>
      </c>
      <c r="F105" s="158" t="s">
        <v>509</v>
      </c>
      <c r="G105" s="152" t="s">
        <v>320</v>
      </c>
      <c r="H105" s="141" t="s">
        <v>2</v>
      </c>
      <c r="I105" s="69"/>
    </row>
    <row r="106" spans="1:9" ht="51">
      <c r="A106" s="143">
        <v>10</v>
      </c>
      <c r="B106" s="143">
        <v>322</v>
      </c>
      <c r="C106" s="143">
        <v>144</v>
      </c>
      <c r="D106" s="143" t="s">
        <v>9</v>
      </c>
      <c r="E106" s="148">
        <v>967.68</v>
      </c>
      <c r="F106" s="158" t="s">
        <v>509</v>
      </c>
      <c r="G106" s="152" t="s">
        <v>320</v>
      </c>
      <c r="H106" s="141" t="s">
        <v>2</v>
      </c>
      <c r="I106" s="69"/>
    </row>
    <row r="107" spans="1:9" ht="51">
      <c r="A107" s="143">
        <v>11</v>
      </c>
      <c r="B107" s="143" t="s">
        <v>78</v>
      </c>
      <c r="C107" s="143">
        <v>16</v>
      </c>
      <c r="D107" s="143" t="s">
        <v>9</v>
      </c>
      <c r="E107" s="148">
        <v>107.52</v>
      </c>
      <c r="F107" s="158" t="s">
        <v>509</v>
      </c>
      <c r="G107" s="152" t="s">
        <v>320</v>
      </c>
      <c r="H107" s="141" t="s">
        <v>2</v>
      </c>
      <c r="I107" s="69"/>
    </row>
    <row r="108" spans="1:9" ht="51">
      <c r="A108" s="143">
        <v>12</v>
      </c>
      <c r="B108" s="143" t="s">
        <v>79</v>
      </c>
      <c r="C108" s="143">
        <v>111</v>
      </c>
      <c r="D108" s="143" t="s">
        <v>9</v>
      </c>
      <c r="E108" s="148">
        <v>745.92</v>
      </c>
      <c r="F108" s="158" t="s">
        <v>509</v>
      </c>
      <c r="G108" s="152" t="s">
        <v>320</v>
      </c>
      <c r="H108" s="141" t="s">
        <v>2</v>
      </c>
      <c r="I108" s="69"/>
    </row>
    <row r="109" spans="1:9" ht="51">
      <c r="A109" s="143">
        <v>13</v>
      </c>
      <c r="B109" s="143" t="s">
        <v>80</v>
      </c>
      <c r="C109" s="143">
        <v>17</v>
      </c>
      <c r="D109" s="143" t="s">
        <v>9</v>
      </c>
      <c r="E109" s="148">
        <v>114.24</v>
      </c>
      <c r="F109" s="158" t="s">
        <v>509</v>
      </c>
      <c r="G109" s="152" t="s">
        <v>320</v>
      </c>
      <c r="H109" s="141" t="s">
        <v>2</v>
      </c>
      <c r="I109" s="69"/>
    </row>
    <row r="110" spans="1:9" ht="51">
      <c r="A110" s="143">
        <v>14</v>
      </c>
      <c r="B110" s="143" t="s">
        <v>81</v>
      </c>
      <c r="C110" s="143">
        <v>7</v>
      </c>
      <c r="D110" s="143" t="s">
        <v>9</v>
      </c>
      <c r="E110" s="148">
        <v>47.04</v>
      </c>
      <c r="F110" s="158" t="s">
        <v>509</v>
      </c>
      <c r="G110" s="152" t="s">
        <v>320</v>
      </c>
      <c r="H110" s="141" t="s">
        <v>2</v>
      </c>
      <c r="I110" s="69"/>
    </row>
    <row r="111" spans="1:13" ht="51">
      <c r="A111" s="143">
        <v>15</v>
      </c>
      <c r="B111" s="143" t="s">
        <v>82</v>
      </c>
      <c r="C111" s="143">
        <v>42</v>
      </c>
      <c r="D111" s="143" t="s">
        <v>9</v>
      </c>
      <c r="E111" s="148">
        <v>282.24</v>
      </c>
      <c r="F111" s="158" t="s">
        <v>509</v>
      </c>
      <c r="G111" s="152" t="s">
        <v>320</v>
      </c>
      <c r="H111" s="141" t="s">
        <v>2</v>
      </c>
      <c r="I111" s="69"/>
      <c r="L111" s="94"/>
      <c r="M111" s="1" t="s">
        <v>354</v>
      </c>
    </row>
    <row r="112" spans="1:9" ht="51">
      <c r="A112" s="143">
        <v>16</v>
      </c>
      <c r="B112" s="143" t="s">
        <v>83</v>
      </c>
      <c r="C112" s="143">
        <v>166</v>
      </c>
      <c r="D112" s="143" t="s">
        <v>9</v>
      </c>
      <c r="E112" s="148">
        <v>1115.52</v>
      </c>
      <c r="F112" s="158" t="s">
        <v>509</v>
      </c>
      <c r="G112" s="152" t="s">
        <v>320</v>
      </c>
      <c r="H112" s="141" t="s">
        <v>2</v>
      </c>
      <c r="I112" s="69"/>
    </row>
    <row r="113" spans="1:9" ht="51">
      <c r="A113" s="143">
        <v>17</v>
      </c>
      <c r="B113" s="143" t="s">
        <v>84</v>
      </c>
      <c r="C113" s="143">
        <v>51</v>
      </c>
      <c r="D113" s="143" t="s">
        <v>9</v>
      </c>
      <c r="E113" s="148">
        <v>342.72</v>
      </c>
      <c r="F113" s="158" t="s">
        <v>509</v>
      </c>
      <c r="G113" s="152" t="s">
        <v>320</v>
      </c>
      <c r="H113" s="141" t="s">
        <v>2</v>
      </c>
      <c r="I113" s="69"/>
    </row>
    <row r="114" spans="1:9" ht="51">
      <c r="A114" s="143">
        <v>18</v>
      </c>
      <c r="B114" s="143" t="s">
        <v>85</v>
      </c>
      <c r="C114" s="143">
        <v>306</v>
      </c>
      <c r="D114" s="143" t="s">
        <v>9</v>
      </c>
      <c r="E114" s="148">
        <v>2056.32</v>
      </c>
      <c r="F114" s="158" t="s">
        <v>509</v>
      </c>
      <c r="G114" s="152" t="s">
        <v>320</v>
      </c>
      <c r="H114" s="141" t="s">
        <v>2</v>
      </c>
      <c r="I114" s="69"/>
    </row>
    <row r="115" spans="1:11" ht="51">
      <c r="A115" s="143">
        <v>19</v>
      </c>
      <c r="B115" s="143" t="s">
        <v>86</v>
      </c>
      <c r="C115" s="143">
        <v>1079</v>
      </c>
      <c r="D115" s="143" t="s">
        <v>9</v>
      </c>
      <c r="E115" s="148">
        <v>7250.88</v>
      </c>
      <c r="F115" s="158" t="s">
        <v>509</v>
      </c>
      <c r="G115" s="152" t="s">
        <v>320</v>
      </c>
      <c r="H115" s="141" t="s">
        <v>2</v>
      </c>
      <c r="I115" s="69"/>
      <c r="K115" s="18"/>
    </row>
    <row r="116" spans="1:11" ht="51">
      <c r="A116" s="143">
        <v>20</v>
      </c>
      <c r="B116" s="143" t="s">
        <v>129</v>
      </c>
      <c r="C116" s="143">
        <v>65</v>
      </c>
      <c r="D116" s="143" t="s">
        <v>9</v>
      </c>
      <c r="E116" s="148">
        <v>436.8</v>
      </c>
      <c r="F116" s="158" t="s">
        <v>509</v>
      </c>
      <c r="G116" s="152" t="s">
        <v>320</v>
      </c>
      <c r="H116" s="141" t="s">
        <v>2</v>
      </c>
      <c r="I116" s="69"/>
      <c r="K116" s="18"/>
    </row>
    <row r="117" spans="1:11" ht="51">
      <c r="A117" s="143">
        <v>21</v>
      </c>
      <c r="B117" s="143" t="s">
        <v>635</v>
      </c>
      <c r="C117" s="143">
        <v>14</v>
      </c>
      <c r="D117" s="143" t="s">
        <v>9</v>
      </c>
      <c r="E117" s="148">
        <v>94.08</v>
      </c>
      <c r="F117" s="158" t="s">
        <v>509</v>
      </c>
      <c r="G117" s="152" t="s">
        <v>320</v>
      </c>
      <c r="H117" s="141" t="s">
        <v>2</v>
      </c>
      <c r="I117" s="69"/>
      <c r="K117" s="18"/>
    </row>
    <row r="118" spans="1:11" ht="51">
      <c r="A118" s="143">
        <v>22</v>
      </c>
      <c r="B118" s="143" t="s">
        <v>130</v>
      </c>
      <c r="C118" s="143">
        <v>159</v>
      </c>
      <c r="D118" s="143" t="s">
        <v>3</v>
      </c>
      <c r="E118" s="148">
        <v>1068.48</v>
      </c>
      <c r="F118" s="158" t="s">
        <v>509</v>
      </c>
      <c r="G118" s="152" t="s">
        <v>320</v>
      </c>
      <c r="H118" s="141" t="s">
        <v>2</v>
      </c>
      <c r="I118" s="69"/>
      <c r="K118" s="18"/>
    </row>
    <row r="119" spans="1:11" ht="51">
      <c r="A119" s="143">
        <v>23</v>
      </c>
      <c r="B119" s="143" t="s">
        <v>131</v>
      </c>
      <c r="C119" s="143">
        <v>914</v>
      </c>
      <c r="D119" s="143" t="s">
        <v>9</v>
      </c>
      <c r="E119" s="148">
        <v>6142.08</v>
      </c>
      <c r="F119" s="158" t="s">
        <v>509</v>
      </c>
      <c r="G119" s="152" t="s">
        <v>320</v>
      </c>
      <c r="H119" s="141" t="s">
        <v>2</v>
      </c>
      <c r="I119" s="69"/>
      <c r="K119" s="18"/>
    </row>
    <row r="120" spans="1:11" ht="51">
      <c r="A120" s="143">
        <v>24</v>
      </c>
      <c r="B120" s="143" t="s">
        <v>132</v>
      </c>
      <c r="C120" s="143">
        <v>38</v>
      </c>
      <c r="D120" s="143" t="s">
        <v>9</v>
      </c>
      <c r="E120" s="148">
        <v>255.36</v>
      </c>
      <c r="F120" s="158" t="s">
        <v>509</v>
      </c>
      <c r="G120" s="152" t="s">
        <v>320</v>
      </c>
      <c r="H120" s="141" t="s">
        <v>2</v>
      </c>
      <c r="I120" s="69"/>
      <c r="K120" s="18"/>
    </row>
    <row r="121" spans="1:11" ht="37.5" customHeight="1">
      <c r="A121" s="143">
        <v>25</v>
      </c>
      <c r="B121" s="143" t="s">
        <v>133</v>
      </c>
      <c r="C121" s="143">
        <v>3</v>
      </c>
      <c r="D121" s="143" t="s">
        <v>9</v>
      </c>
      <c r="E121" s="148">
        <v>20.16</v>
      </c>
      <c r="F121" s="158" t="s">
        <v>509</v>
      </c>
      <c r="G121" s="152" t="s">
        <v>320</v>
      </c>
      <c r="H121" s="141" t="s">
        <v>2</v>
      </c>
      <c r="I121" s="69"/>
      <c r="K121" s="18"/>
    </row>
    <row r="122" spans="1:11" ht="54" customHeight="1">
      <c r="A122" s="13">
        <v>26</v>
      </c>
      <c r="B122" s="13" t="s">
        <v>134</v>
      </c>
      <c r="C122" s="13">
        <v>33</v>
      </c>
      <c r="D122" s="13" t="s">
        <v>9</v>
      </c>
      <c r="E122" s="56">
        <v>221.76</v>
      </c>
      <c r="F122" s="114" t="s">
        <v>509</v>
      </c>
      <c r="G122" s="41" t="s">
        <v>320</v>
      </c>
      <c r="H122" s="46" t="s">
        <v>2</v>
      </c>
      <c r="I122" s="69"/>
      <c r="K122" s="18"/>
    </row>
    <row r="123" spans="1:11" ht="51">
      <c r="A123" s="13">
        <v>27</v>
      </c>
      <c r="B123" s="13" t="s">
        <v>135</v>
      </c>
      <c r="C123" s="13">
        <v>1</v>
      </c>
      <c r="D123" s="13" t="s">
        <v>9</v>
      </c>
      <c r="E123" s="56">
        <v>6.72</v>
      </c>
      <c r="F123" s="114" t="s">
        <v>509</v>
      </c>
      <c r="G123" s="41" t="s">
        <v>320</v>
      </c>
      <c r="H123" s="46" t="s">
        <v>2</v>
      </c>
      <c r="I123" s="69"/>
      <c r="K123" s="18"/>
    </row>
    <row r="124" spans="1:11" ht="51">
      <c r="A124" s="143">
        <v>28</v>
      </c>
      <c r="B124" s="143" t="s">
        <v>136</v>
      </c>
      <c r="C124" s="143">
        <v>45</v>
      </c>
      <c r="D124" s="143" t="s">
        <v>9</v>
      </c>
      <c r="E124" s="148">
        <v>302.4</v>
      </c>
      <c r="F124" s="158" t="s">
        <v>509</v>
      </c>
      <c r="G124" s="152" t="s">
        <v>320</v>
      </c>
      <c r="H124" s="141" t="s">
        <v>2</v>
      </c>
      <c r="I124" s="69"/>
      <c r="K124" s="18"/>
    </row>
    <row r="125" spans="1:11" ht="51">
      <c r="A125" s="143">
        <v>29</v>
      </c>
      <c r="B125" s="143" t="s">
        <v>137</v>
      </c>
      <c r="C125" s="143">
        <v>24</v>
      </c>
      <c r="D125" s="143" t="s">
        <v>9</v>
      </c>
      <c r="E125" s="148">
        <v>161.28</v>
      </c>
      <c r="F125" s="158" t="s">
        <v>509</v>
      </c>
      <c r="G125" s="152" t="s">
        <v>320</v>
      </c>
      <c r="H125" s="141" t="s">
        <v>2</v>
      </c>
      <c r="I125" s="69"/>
      <c r="K125" s="18"/>
    </row>
    <row r="126" spans="1:11" ht="51">
      <c r="A126" s="143">
        <v>30</v>
      </c>
      <c r="B126" s="143" t="s">
        <v>138</v>
      </c>
      <c r="C126" s="143">
        <v>552</v>
      </c>
      <c r="D126" s="143" t="s">
        <v>9</v>
      </c>
      <c r="E126" s="148">
        <v>3709.44</v>
      </c>
      <c r="F126" s="158" t="s">
        <v>509</v>
      </c>
      <c r="G126" s="152" t="s">
        <v>320</v>
      </c>
      <c r="H126" s="141" t="s">
        <v>2</v>
      </c>
      <c r="I126" s="69"/>
      <c r="K126" s="18"/>
    </row>
    <row r="127" spans="1:11" ht="51">
      <c r="A127" s="143">
        <v>31</v>
      </c>
      <c r="B127" s="143" t="s">
        <v>139</v>
      </c>
      <c r="C127" s="143">
        <v>14</v>
      </c>
      <c r="D127" s="143" t="s">
        <v>9</v>
      </c>
      <c r="E127" s="148">
        <v>94.08</v>
      </c>
      <c r="F127" s="158" t="s">
        <v>509</v>
      </c>
      <c r="G127" s="152" t="s">
        <v>320</v>
      </c>
      <c r="H127" s="141" t="s">
        <v>2</v>
      </c>
      <c r="I127" s="69"/>
      <c r="K127" s="18"/>
    </row>
    <row r="128" spans="1:11" ht="51">
      <c r="A128" s="143">
        <v>32</v>
      </c>
      <c r="B128" s="143" t="s">
        <v>140</v>
      </c>
      <c r="C128" s="143">
        <v>1</v>
      </c>
      <c r="D128" s="143" t="s">
        <v>9</v>
      </c>
      <c r="E128" s="148">
        <v>6.72</v>
      </c>
      <c r="F128" s="158" t="s">
        <v>509</v>
      </c>
      <c r="G128" s="152" t="s">
        <v>320</v>
      </c>
      <c r="H128" s="141" t="s">
        <v>2</v>
      </c>
      <c r="I128" s="69"/>
      <c r="K128" s="18"/>
    </row>
    <row r="129" spans="1:11" ht="51">
      <c r="A129" s="143">
        <v>33</v>
      </c>
      <c r="B129" s="143" t="s">
        <v>141</v>
      </c>
      <c r="C129" s="143">
        <v>55</v>
      </c>
      <c r="D129" s="143" t="s">
        <v>9</v>
      </c>
      <c r="E129" s="148">
        <v>369.6</v>
      </c>
      <c r="F129" s="158" t="s">
        <v>509</v>
      </c>
      <c r="G129" s="152" t="s">
        <v>320</v>
      </c>
      <c r="H129" s="141" t="s">
        <v>2</v>
      </c>
      <c r="I129" s="69"/>
      <c r="K129" s="18"/>
    </row>
    <row r="130" spans="1:11" ht="51">
      <c r="A130" s="143">
        <v>34</v>
      </c>
      <c r="B130" s="143" t="s">
        <v>142</v>
      </c>
      <c r="C130" s="143">
        <v>390</v>
      </c>
      <c r="D130" s="143" t="s">
        <v>9</v>
      </c>
      <c r="E130" s="148">
        <v>2620.8</v>
      </c>
      <c r="F130" s="158" t="s">
        <v>509</v>
      </c>
      <c r="G130" s="152" t="s">
        <v>320</v>
      </c>
      <c r="H130" s="141" t="s">
        <v>2</v>
      </c>
      <c r="I130" s="69"/>
      <c r="K130" s="18"/>
    </row>
    <row r="131" spans="1:11" ht="51">
      <c r="A131" s="143">
        <v>35</v>
      </c>
      <c r="B131" s="143" t="s">
        <v>157</v>
      </c>
      <c r="C131" s="143">
        <v>3</v>
      </c>
      <c r="D131" s="143" t="s">
        <v>9</v>
      </c>
      <c r="E131" s="148">
        <v>20.16</v>
      </c>
      <c r="F131" s="158" t="s">
        <v>509</v>
      </c>
      <c r="G131" s="152" t="s">
        <v>320</v>
      </c>
      <c r="H131" s="141" t="s">
        <v>2</v>
      </c>
      <c r="I131" s="69"/>
      <c r="K131" s="18"/>
    </row>
    <row r="132" spans="1:11" ht="51">
      <c r="A132" s="143">
        <v>36</v>
      </c>
      <c r="B132" s="143" t="s">
        <v>158</v>
      </c>
      <c r="C132" s="143">
        <v>122</v>
      </c>
      <c r="D132" s="143" t="s">
        <v>9</v>
      </c>
      <c r="E132" s="148">
        <v>819.84</v>
      </c>
      <c r="F132" s="158" t="s">
        <v>509</v>
      </c>
      <c r="G132" s="152" t="s">
        <v>320</v>
      </c>
      <c r="H132" s="141" t="s">
        <v>2</v>
      </c>
      <c r="I132" s="69"/>
      <c r="K132" s="18"/>
    </row>
    <row r="133" spans="1:11" ht="51">
      <c r="A133" s="143">
        <v>37</v>
      </c>
      <c r="B133" s="143" t="s">
        <v>159</v>
      </c>
      <c r="C133" s="143">
        <v>560</v>
      </c>
      <c r="D133" s="143" t="s">
        <v>9</v>
      </c>
      <c r="E133" s="148">
        <v>3763.2</v>
      </c>
      <c r="F133" s="158" t="s">
        <v>509</v>
      </c>
      <c r="G133" s="152" t="s">
        <v>320</v>
      </c>
      <c r="H133" s="141" t="s">
        <v>2</v>
      </c>
      <c r="I133" s="69"/>
      <c r="K133" s="18"/>
    </row>
    <row r="134" spans="1:11" ht="51">
      <c r="A134" s="143">
        <v>38</v>
      </c>
      <c r="B134" s="143" t="s">
        <v>239</v>
      </c>
      <c r="C134" s="143">
        <v>403</v>
      </c>
      <c r="D134" s="143" t="s">
        <v>9</v>
      </c>
      <c r="E134" s="148">
        <v>2708.16</v>
      </c>
      <c r="F134" s="158" t="s">
        <v>509</v>
      </c>
      <c r="G134" s="152" t="s">
        <v>320</v>
      </c>
      <c r="H134" s="141" t="s">
        <v>2</v>
      </c>
      <c r="I134" s="69"/>
      <c r="K134" s="18"/>
    </row>
    <row r="135" spans="1:11" ht="51">
      <c r="A135" s="143">
        <v>39</v>
      </c>
      <c r="B135" s="143" t="s">
        <v>240</v>
      </c>
      <c r="C135" s="143">
        <v>200</v>
      </c>
      <c r="D135" s="143" t="s">
        <v>9</v>
      </c>
      <c r="E135" s="148">
        <v>1344</v>
      </c>
      <c r="F135" s="158" t="s">
        <v>509</v>
      </c>
      <c r="G135" s="152" t="s">
        <v>320</v>
      </c>
      <c r="H135" s="141" t="s">
        <v>2</v>
      </c>
      <c r="I135" s="69"/>
      <c r="K135" s="18"/>
    </row>
    <row r="136" spans="1:11" ht="51">
      <c r="A136" s="143">
        <v>40</v>
      </c>
      <c r="B136" s="143" t="s">
        <v>241</v>
      </c>
      <c r="C136" s="143">
        <v>5</v>
      </c>
      <c r="D136" s="143" t="s">
        <v>9</v>
      </c>
      <c r="E136" s="148">
        <v>33.6</v>
      </c>
      <c r="F136" s="158" t="s">
        <v>509</v>
      </c>
      <c r="G136" s="152" t="s">
        <v>320</v>
      </c>
      <c r="H136" s="141" t="s">
        <v>2</v>
      </c>
      <c r="I136" s="69"/>
      <c r="K136" s="18"/>
    </row>
    <row r="137" spans="1:11" ht="51">
      <c r="A137" s="143">
        <v>41</v>
      </c>
      <c r="B137" s="143" t="s">
        <v>242</v>
      </c>
      <c r="C137" s="143">
        <v>82</v>
      </c>
      <c r="D137" s="143" t="s">
        <v>9</v>
      </c>
      <c r="E137" s="148">
        <v>551.04</v>
      </c>
      <c r="F137" s="158" t="s">
        <v>509</v>
      </c>
      <c r="G137" s="152" t="s">
        <v>320</v>
      </c>
      <c r="H137" s="141" t="s">
        <v>2</v>
      </c>
      <c r="I137" s="69"/>
      <c r="K137" s="18"/>
    </row>
    <row r="138" spans="1:11" ht="51">
      <c r="A138" s="143">
        <v>42</v>
      </c>
      <c r="B138" s="143" t="s">
        <v>243</v>
      </c>
      <c r="C138" s="143">
        <v>330</v>
      </c>
      <c r="D138" s="143" t="s">
        <v>9</v>
      </c>
      <c r="E138" s="148">
        <v>2217.6</v>
      </c>
      <c r="F138" s="158" t="s">
        <v>509</v>
      </c>
      <c r="G138" s="152" t="s">
        <v>320</v>
      </c>
      <c r="H138" s="141" t="s">
        <v>2</v>
      </c>
      <c r="I138" s="69"/>
      <c r="K138" s="18"/>
    </row>
    <row r="139" spans="1:11" ht="51">
      <c r="A139" s="143">
        <v>43</v>
      </c>
      <c r="B139" s="143" t="s">
        <v>244</v>
      </c>
      <c r="C139" s="143">
        <v>166</v>
      </c>
      <c r="D139" s="143" t="s">
        <v>9</v>
      </c>
      <c r="E139" s="148">
        <v>1115.52</v>
      </c>
      <c r="F139" s="158" t="s">
        <v>509</v>
      </c>
      <c r="G139" s="152" t="s">
        <v>320</v>
      </c>
      <c r="H139" s="141" t="s">
        <v>2</v>
      </c>
      <c r="I139" s="69"/>
      <c r="K139" s="18"/>
    </row>
    <row r="140" spans="1:11" ht="25.5">
      <c r="A140" s="13">
        <v>44</v>
      </c>
      <c r="B140" s="13" t="s">
        <v>355</v>
      </c>
      <c r="C140" s="13">
        <v>221</v>
      </c>
      <c r="D140" s="13" t="s">
        <v>9</v>
      </c>
      <c r="E140" s="56">
        <v>4420</v>
      </c>
      <c r="F140" s="114" t="s">
        <v>510</v>
      </c>
      <c r="G140" s="41" t="s">
        <v>320</v>
      </c>
      <c r="H140" s="46" t="s">
        <v>2</v>
      </c>
      <c r="K140" s="18"/>
    </row>
    <row r="141" spans="1:11" ht="25.5">
      <c r="A141" s="13">
        <v>45</v>
      </c>
      <c r="B141" s="13" t="s">
        <v>356</v>
      </c>
      <c r="C141" s="13">
        <v>22</v>
      </c>
      <c r="D141" s="13" t="s">
        <v>9</v>
      </c>
      <c r="E141" s="56">
        <v>440</v>
      </c>
      <c r="F141" s="114" t="s">
        <v>511</v>
      </c>
      <c r="G141" s="41" t="s">
        <v>320</v>
      </c>
      <c r="H141" s="46" t="s">
        <v>2</v>
      </c>
      <c r="K141" s="18"/>
    </row>
    <row r="142" spans="1:11" ht="25.5">
      <c r="A142" s="13">
        <v>46</v>
      </c>
      <c r="B142" s="13" t="s">
        <v>357</v>
      </c>
      <c r="C142" s="13">
        <v>25</v>
      </c>
      <c r="D142" s="13" t="s">
        <v>9</v>
      </c>
      <c r="E142" s="56">
        <v>500</v>
      </c>
      <c r="F142" s="114" t="s">
        <v>511</v>
      </c>
      <c r="G142" s="41" t="s">
        <v>320</v>
      </c>
      <c r="H142" s="46" t="s">
        <v>29</v>
      </c>
      <c r="K142" s="18"/>
    </row>
    <row r="143" spans="1:11" ht="51">
      <c r="A143" s="143">
        <v>47</v>
      </c>
      <c r="B143" s="143" t="s">
        <v>642</v>
      </c>
      <c r="C143" s="143">
        <v>42</v>
      </c>
      <c r="D143" s="143" t="s">
        <v>9</v>
      </c>
      <c r="E143" s="148">
        <v>282.24</v>
      </c>
      <c r="F143" s="158" t="s">
        <v>509</v>
      </c>
      <c r="G143" s="152" t="s">
        <v>320</v>
      </c>
      <c r="H143" s="141" t="s">
        <v>2</v>
      </c>
      <c r="K143" s="18"/>
    </row>
    <row r="144" spans="1:8" ht="12.75">
      <c r="A144" s="49"/>
      <c r="B144" s="49"/>
      <c r="C144" s="49"/>
      <c r="D144" s="49" t="s">
        <v>4</v>
      </c>
      <c r="E144" s="50">
        <f>SUM(E97:E143)</f>
        <v>69699.50000000003</v>
      </c>
      <c r="F144" s="115"/>
      <c r="G144" s="51"/>
      <c r="H144" s="51"/>
    </row>
    <row r="145" spans="1:8" ht="12.75">
      <c r="A145" s="52"/>
      <c r="B145" s="52"/>
      <c r="C145" s="52"/>
      <c r="D145" s="52"/>
      <c r="E145" s="53"/>
      <c r="F145" s="110"/>
      <c r="G145" s="54"/>
      <c r="H145" s="54"/>
    </row>
    <row r="146" spans="1:8" ht="12.75">
      <c r="A146" s="55" t="s">
        <v>60</v>
      </c>
      <c r="B146" s="52"/>
      <c r="C146" s="52"/>
      <c r="D146" s="52"/>
      <c r="E146" s="53"/>
      <c r="F146" s="110"/>
      <c r="G146" s="54"/>
      <c r="H146" s="54"/>
    </row>
    <row r="147" spans="1:8" ht="38.25">
      <c r="A147" s="105" t="s">
        <v>12</v>
      </c>
      <c r="B147" s="105" t="s">
        <v>462</v>
      </c>
      <c r="C147" s="105" t="s">
        <v>463</v>
      </c>
      <c r="D147" s="105" t="s">
        <v>464</v>
      </c>
      <c r="E147" s="105" t="s">
        <v>465</v>
      </c>
      <c r="F147" s="113" t="s">
        <v>466</v>
      </c>
      <c r="G147" s="105" t="s">
        <v>46</v>
      </c>
      <c r="H147" s="105" t="s">
        <v>45</v>
      </c>
    </row>
    <row r="148" spans="1:8" ht="25.5">
      <c r="A148" s="13">
        <v>1</v>
      </c>
      <c r="B148" s="13" t="s">
        <v>25</v>
      </c>
      <c r="C148" s="13">
        <v>273</v>
      </c>
      <c r="D148" s="13" t="s">
        <v>3</v>
      </c>
      <c r="E148" s="56">
        <v>1365</v>
      </c>
      <c r="F148" s="114" t="s">
        <v>485</v>
      </c>
      <c r="G148" s="41" t="s">
        <v>320</v>
      </c>
      <c r="H148" s="46" t="s">
        <v>29</v>
      </c>
    </row>
    <row r="149" spans="1:8" ht="12.75">
      <c r="A149" s="49"/>
      <c r="B149" s="49"/>
      <c r="C149" s="49"/>
      <c r="D149" s="49" t="s">
        <v>4</v>
      </c>
      <c r="E149" s="50">
        <f>SUM(E148)</f>
        <v>1365</v>
      </c>
      <c r="F149" s="115"/>
      <c r="G149" s="51"/>
      <c r="H149" s="51"/>
    </row>
    <row r="150" spans="1:8" ht="12.75">
      <c r="A150" s="52"/>
      <c r="B150" s="52"/>
      <c r="C150" s="52"/>
      <c r="D150" s="52"/>
      <c r="E150" s="53"/>
      <c r="F150" s="110"/>
      <c r="G150" s="54"/>
      <c r="H150" s="54"/>
    </row>
    <row r="151" spans="1:8" ht="12.75">
      <c r="A151" s="55" t="s">
        <v>52</v>
      </c>
      <c r="G151" s="6"/>
      <c r="H151" s="6"/>
    </row>
    <row r="152" spans="1:8" ht="38.25">
      <c r="A152" s="105" t="s">
        <v>12</v>
      </c>
      <c r="B152" s="105" t="s">
        <v>462</v>
      </c>
      <c r="C152" s="105" t="s">
        <v>463</v>
      </c>
      <c r="D152" s="105" t="s">
        <v>464</v>
      </c>
      <c r="E152" s="105" t="s">
        <v>465</v>
      </c>
      <c r="F152" s="113" t="s">
        <v>466</v>
      </c>
      <c r="G152" s="105" t="s">
        <v>46</v>
      </c>
      <c r="H152" s="105" t="s">
        <v>45</v>
      </c>
    </row>
    <row r="153" spans="1:13" ht="38.25">
      <c r="A153" s="13">
        <v>1</v>
      </c>
      <c r="B153" s="13" t="s">
        <v>34</v>
      </c>
      <c r="C153" s="13">
        <v>15</v>
      </c>
      <c r="D153" s="13" t="s">
        <v>9</v>
      </c>
      <c r="E153" s="56">
        <v>165</v>
      </c>
      <c r="F153" s="114" t="s">
        <v>512</v>
      </c>
      <c r="G153" s="41" t="s">
        <v>320</v>
      </c>
      <c r="H153" s="46" t="s">
        <v>29</v>
      </c>
      <c r="I153" s="70"/>
      <c r="M153" s="18"/>
    </row>
    <row r="154" spans="1:13" ht="38.25">
      <c r="A154" s="13">
        <v>2</v>
      </c>
      <c r="B154" s="13" t="s">
        <v>422</v>
      </c>
      <c r="C154" s="13">
        <v>95</v>
      </c>
      <c r="D154" s="13" t="s">
        <v>9</v>
      </c>
      <c r="E154" s="56">
        <v>1045</v>
      </c>
      <c r="F154" s="114" t="s">
        <v>512</v>
      </c>
      <c r="G154" s="41" t="s">
        <v>320</v>
      </c>
      <c r="H154" s="46" t="s">
        <v>29</v>
      </c>
      <c r="I154" s="70"/>
      <c r="M154" s="18"/>
    </row>
    <row r="155" spans="1:13" ht="38.25">
      <c r="A155" s="13">
        <v>3</v>
      </c>
      <c r="B155" s="13" t="s">
        <v>423</v>
      </c>
      <c r="C155" s="13">
        <v>462</v>
      </c>
      <c r="D155" s="13" t="s">
        <v>9</v>
      </c>
      <c r="E155" s="56">
        <v>5082</v>
      </c>
      <c r="F155" s="114" t="s">
        <v>512</v>
      </c>
      <c r="G155" s="41" t="s">
        <v>320</v>
      </c>
      <c r="H155" s="46" t="s">
        <v>29</v>
      </c>
      <c r="I155" s="70"/>
      <c r="M155" s="18"/>
    </row>
    <row r="156" spans="1:13" ht="38.25">
      <c r="A156" s="13">
        <v>4</v>
      </c>
      <c r="B156" s="13" t="s">
        <v>424</v>
      </c>
      <c r="C156" s="13">
        <v>66</v>
      </c>
      <c r="D156" s="13" t="s">
        <v>9</v>
      </c>
      <c r="E156" s="56">
        <v>726</v>
      </c>
      <c r="F156" s="114" t="s">
        <v>512</v>
      </c>
      <c r="G156" s="41" t="s">
        <v>320</v>
      </c>
      <c r="H156" s="46" t="s">
        <v>29</v>
      </c>
      <c r="I156" s="70"/>
      <c r="M156" s="18"/>
    </row>
    <row r="157" spans="1:13" ht="38.25">
      <c r="A157" s="13">
        <v>5</v>
      </c>
      <c r="B157" s="13" t="s">
        <v>172</v>
      </c>
      <c r="C157" s="13">
        <v>500</v>
      </c>
      <c r="D157" s="13" t="s">
        <v>9</v>
      </c>
      <c r="E157" s="56">
        <v>5500</v>
      </c>
      <c r="F157" s="114" t="s">
        <v>512</v>
      </c>
      <c r="G157" s="41" t="s">
        <v>320</v>
      </c>
      <c r="H157" s="46" t="s">
        <v>29</v>
      </c>
      <c r="I157" s="70"/>
      <c r="M157" s="18"/>
    </row>
    <row r="158" spans="1:13" ht="38.25">
      <c r="A158" s="13">
        <v>6</v>
      </c>
      <c r="B158" s="13" t="s">
        <v>425</v>
      </c>
      <c r="C158" s="13">
        <v>25</v>
      </c>
      <c r="D158" s="13" t="s">
        <v>9</v>
      </c>
      <c r="E158" s="56">
        <v>275</v>
      </c>
      <c r="F158" s="114" t="s">
        <v>512</v>
      </c>
      <c r="G158" s="41" t="s">
        <v>320</v>
      </c>
      <c r="H158" s="46" t="s">
        <v>29</v>
      </c>
      <c r="I158" s="70"/>
      <c r="M158" s="18"/>
    </row>
    <row r="159" spans="1:13" ht="38.25">
      <c r="A159" s="13">
        <v>7</v>
      </c>
      <c r="B159" s="13" t="s">
        <v>42</v>
      </c>
      <c r="C159" s="13" t="s">
        <v>40</v>
      </c>
      <c r="D159" s="13" t="s">
        <v>9</v>
      </c>
      <c r="E159" s="56">
        <v>0</v>
      </c>
      <c r="F159" s="114" t="s">
        <v>512</v>
      </c>
      <c r="G159" s="41" t="s">
        <v>320</v>
      </c>
      <c r="H159" s="46" t="s">
        <v>29</v>
      </c>
      <c r="I159" s="70"/>
      <c r="M159" s="18"/>
    </row>
    <row r="160" spans="1:13" ht="38.25">
      <c r="A160" s="13">
        <v>8</v>
      </c>
      <c r="B160" s="13" t="s">
        <v>43</v>
      </c>
      <c r="C160" s="13" t="s">
        <v>41</v>
      </c>
      <c r="D160" s="13" t="s">
        <v>9</v>
      </c>
      <c r="E160" s="56">
        <v>0</v>
      </c>
      <c r="F160" s="114" t="s">
        <v>512</v>
      </c>
      <c r="G160" s="41" t="s">
        <v>320</v>
      </c>
      <c r="H160" s="46" t="s">
        <v>29</v>
      </c>
      <c r="I160" s="70"/>
      <c r="M160" s="18"/>
    </row>
    <row r="161" spans="1:13" ht="38.25">
      <c r="A161" s="13">
        <v>9</v>
      </c>
      <c r="B161" s="13" t="s">
        <v>173</v>
      </c>
      <c r="C161" s="13">
        <v>4550</v>
      </c>
      <c r="D161" s="13" t="s">
        <v>11</v>
      </c>
      <c r="E161" s="56">
        <v>9082.81</v>
      </c>
      <c r="F161" s="114" t="s">
        <v>512</v>
      </c>
      <c r="G161" s="41" t="s">
        <v>320</v>
      </c>
      <c r="H161" s="46" t="s">
        <v>29</v>
      </c>
      <c r="I161" s="70"/>
      <c r="M161" s="18"/>
    </row>
    <row r="162" spans="1:13" ht="38.25">
      <c r="A162" s="13">
        <v>10</v>
      </c>
      <c r="B162" s="13" t="s">
        <v>174</v>
      </c>
      <c r="C162" s="13">
        <v>800</v>
      </c>
      <c r="D162" s="13" t="s">
        <v>10</v>
      </c>
      <c r="E162" s="56">
        <v>0</v>
      </c>
      <c r="F162" s="114" t="s">
        <v>512</v>
      </c>
      <c r="G162" s="41" t="s">
        <v>320</v>
      </c>
      <c r="H162" s="46" t="s">
        <v>29</v>
      </c>
      <c r="I162" s="70"/>
      <c r="M162" s="18"/>
    </row>
    <row r="163" spans="1:13" ht="38.25">
      <c r="A163" s="13">
        <v>11</v>
      </c>
      <c r="B163" s="13" t="s">
        <v>175</v>
      </c>
      <c r="C163" s="13">
        <v>10</v>
      </c>
      <c r="D163" s="13" t="s">
        <v>11</v>
      </c>
      <c r="E163" s="56">
        <v>0</v>
      </c>
      <c r="F163" s="114" t="s">
        <v>512</v>
      </c>
      <c r="G163" s="41" t="s">
        <v>320</v>
      </c>
      <c r="H163" s="46" t="s">
        <v>29</v>
      </c>
      <c r="I163" s="70"/>
      <c r="M163" s="18"/>
    </row>
    <row r="164" spans="1:13" ht="38.25">
      <c r="A164" s="13">
        <v>12</v>
      </c>
      <c r="B164" s="13" t="s">
        <v>176</v>
      </c>
      <c r="C164" s="13">
        <v>1</v>
      </c>
      <c r="D164" s="13" t="s">
        <v>11</v>
      </c>
      <c r="E164" s="56">
        <v>0</v>
      </c>
      <c r="F164" s="114" t="s">
        <v>512</v>
      </c>
      <c r="G164" s="41" t="s">
        <v>320</v>
      </c>
      <c r="H164" s="46" t="s">
        <v>29</v>
      </c>
      <c r="I164" s="70"/>
      <c r="M164" s="18"/>
    </row>
    <row r="165" spans="1:13" ht="38.25">
      <c r="A165" s="13">
        <v>13</v>
      </c>
      <c r="B165" s="13" t="s">
        <v>177</v>
      </c>
      <c r="C165" s="13">
        <v>614</v>
      </c>
      <c r="D165" s="13" t="s">
        <v>11</v>
      </c>
      <c r="E165" s="56">
        <v>6754</v>
      </c>
      <c r="F165" s="114" t="s">
        <v>512</v>
      </c>
      <c r="G165" s="41" t="s">
        <v>320</v>
      </c>
      <c r="H165" s="46" t="s">
        <v>29</v>
      </c>
      <c r="I165" s="70"/>
      <c r="M165" s="18"/>
    </row>
    <row r="166" spans="1:13" ht="38.25">
      <c r="A166" s="13">
        <v>14</v>
      </c>
      <c r="B166" s="13" t="s">
        <v>178</v>
      </c>
      <c r="C166" s="13">
        <v>404</v>
      </c>
      <c r="D166" s="13" t="s">
        <v>11</v>
      </c>
      <c r="E166" s="56">
        <v>4444</v>
      </c>
      <c r="F166" s="114" t="s">
        <v>512</v>
      </c>
      <c r="G166" s="41" t="s">
        <v>320</v>
      </c>
      <c r="H166" s="46" t="s">
        <v>29</v>
      </c>
      <c r="I166" s="70"/>
      <c r="M166" s="18"/>
    </row>
    <row r="167" spans="1:13" ht="38.25">
      <c r="A167" s="13">
        <v>15</v>
      </c>
      <c r="B167" s="13" t="s">
        <v>179</v>
      </c>
      <c r="C167" s="13">
        <v>904</v>
      </c>
      <c r="D167" s="13" t="s">
        <v>5</v>
      </c>
      <c r="E167" s="56">
        <v>9944</v>
      </c>
      <c r="F167" s="114" t="s">
        <v>512</v>
      </c>
      <c r="G167" s="41" t="s">
        <v>320</v>
      </c>
      <c r="H167" s="46" t="s">
        <v>29</v>
      </c>
      <c r="I167" s="70"/>
      <c r="J167" s="70"/>
      <c r="L167" s="18"/>
      <c r="M167" s="18"/>
    </row>
    <row r="168" spans="1:13" ht="38.25">
      <c r="A168" s="13">
        <v>16</v>
      </c>
      <c r="B168" s="13" t="s">
        <v>180</v>
      </c>
      <c r="C168" s="13">
        <v>237</v>
      </c>
      <c r="D168" s="13" t="s">
        <v>5</v>
      </c>
      <c r="E168" s="56">
        <v>2607</v>
      </c>
      <c r="F168" s="114" t="s">
        <v>512</v>
      </c>
      <c r="G168" s="41" t="s">
        <v>320</v>
      </c>
      <c r="H168" s="46" t="s">
        <v>29</v>
      </c>
      <c r="I168" s="70"/>
      <c r="M168" s="18"/>
    </row>
    <row r="169" spans="1:13" ht="38.25">
      <c r="A169" s="13">
        <v>17</v>
      </c>
      <c r="B169" s="13" t="s">
        <v>181</v>
      </c>
      <c r="C169" s="13">
        <v>235</v>
      </c>
      <c r="D169" s="13" t="s">
        <v>182</v>
      </c>
      <c r="E169" s="56">
        <v>2585</v>
      </c>
      <c r="F169" s="114" t="s">
        <v>512</v>
      </c>
      <c r="G169" s="41" t="s">
        <v>320</v>
      </c>
      <c r="H169" s="46" t="s">
        <v>29</v>
      </c>
      <c r="I169" s="70"/>
      <c r="M169" s="18"/>
    </row>
    <row r="170" spans="1:13" ht="38.25">
      <c r="A170" s="13">
        <v>18</v>
      </c>
      <c r="B170" s="13" t="s">
        <v>183</v>
      </c>
      <c r="C170" s="13">
        <v>477</v>
      </c>
      <c r="D170" s="13" t="s">
        <v>5</v>
      </c>
      <c r="E170" s="56">
        <v>5247</v>
      </c>
      <c r="F170" s="114" t="s">
        <v>512</v>
      </c>
      <c r="G170" s="41" t="s">
        <v>320</v>
      </c>
      <c r="H170" s="46" t="s">
        <v>29</v>
      </c>
      <c r="I170" s="70"/>
      <c r="M170" s="18"/>
    </row>
    <row r="171" spans="1:13" ht="38.25">
      <c r="A171" s="13">
        <v>19</v>
      </c>
      <c r="B171" s="13" t="s">
        <v>184</v>
      </c>
      <c r="C171" s="13">
        <v>67</v>
      </c>
      <c r="D171" s="13" t="s">
        <v>5</v>
      </c>
      <c r="E171" s="56">
        <v>737</v>
      </c>
      <c r="F171" s="114" t="s">
        <v>512</v>
      </c>
      <c r="G171" s="41" t="s">
        <v>320</v>
      </c>
      <c r="H171" s="46" t="s">
        <v>29</v>
      </c>
      <c r="I171" s="70"/>
      <c r="M171" s="18"/>
    </row>
    <row r="172" spans="1:13" ht="38.25">
      <c r="A172" s="13">
        <v>20</v>
      </c>
      <c r="B172" s="13" t="s">
        <v>32</v>
      </c>
      <c r="C172" s="13">
        <v>63</v>
      </c>
      <c r="D172" s="13" t="s">
        <v>10</v>
      </c>
      <c r="E172" s="56">
        <v>693</v>
      </c>
      <c r="F172" s="114" t="s">
        <v>512</v>
      </c>
      <c r="G172" s="41" t="s">
        <v>320</v>
      </c>
      <c r="H172" s="46" t="s">
        <v>29</v>
      </c>
      <c r="I172" s="70"/>
      <c r="M172" s="18"/>
    </row>
    <row r="173" spans="1:13" ht="38.25">
      <c r="A173" s="13">
        <v>21</v>
      </c>
      <c r="B173" s="13" t="s">
        <v>33</v>
      </c>
      <c r="C173" s="13">
        <v>134</v>
      </c>
      <c r="D173" s="13" t="s">
        <v>5</v>
      </c>
      <c r="E173" s="56">
        <v>1474</v>
      </c>
      <c r="F173" s="114" t="s">
        <v>512</v>
      </c>
      <c r="G173" s="41" t="s">
        <v>320</v>
      </c>
      <c r="H173" s="46" t="s">
        <v>29</v>
      </c>
      <c r="I173" s="70"/>
      <c r="M173" s="18"/>
    </row>
    <row r="174" spans="1:13" ht="38.25">
      <c r="A174" s="13">
        <v>22</v>
      </c>
      <c r="B174" s="13" t="s">
        <v>185</v>
      </c>
      <c r="C174" s="13">
        <v>225</v>
      </c>
      <c r="D174" s="13" t="s">
        <v>5</v>
      </c>
      <c r="E174" s="56">
        <v>2475</v>
      </c>
      <c r="F174" s="114" t="s">
        <v>512</v>
      </c>
      <c r="G174" s="41" t="s">
        <v>320</v>
      </c>
      <c r="H174" s="46" t="s">
        <v>29</v>
      </c>
      <c r="I174" s="70"/>
      <c r="M174" s="18"/>
    </row>
    <row r="175" spans="1:13" ht="38.25">
      <c r="A175" s="13">
        <v>23</v>
      </c>
      <c r="B175" s="13" t="s">
        <v>108</v>
      </c>
      <c r="C175" s="13">
        <v>1.3</v>
      </c>
      <c r="D175" s="13" t="s">
        <v>10</v>
      </c>
      <c r="E175" s="56">
        <v>14.3</v>
      </c>
      <c r="F175" s="114" t="s">
        <v>512</v>
      </c>
      <c r="G175" s="41" t="s">
        <v>320</v>
      </c>
      <c r="H175" s="46" t="s">
        <v>29</v>
      </c>
      <c r="I175" s="70"/>
      <c r="M175" s="18"/>
    </row>
    <row r="176" spans="1:13" ht="38.25">
      <c r="A176" s="13">
        <v>24</v>
      </c>
      <c r="B176" s="13" t="s">
        <v>186</v>
      </c>
      <c r="C176" s="13">
        <v>76</v>
      </c>
      <c r="D176" s="13" t="s">
        <v>5</v>
      </c>
      <c r="E176" s="56">
        <v>836</v>
      </c>
      <c r="F176" s="114" t="s">
        <v>512</v>
      </c>
      <c r="G176" s="41" t="s">
        <v>320</v>
      </c>
      <c r="H176" s="46" t="s">
        <v>29</v>
      </c>
      <c r="I176" s="70"/>
      <c r="M176" s="18"/>
    </row>
    <row r="177" spans="1:13" ht="38.25">
      <c r="A177" s="13">
        <v>25</v>
      </c>
      <c r="B177" s="13" t="s">
        <v>187</v>
      </c>
      <c r="C177" s="13">
        <v>58</v>
      </c>
      <c r="D177" s="13" t="s">
        <v>13</v>
      </c>
      <c r="E177" s="56">
        <v>638</v>
      </c>
      <c r="F177" s="114" t="s">
        <v>512</v>
      </c>
      <c r="G177" s="41" t="s">
        <v>320</v>
      </c>
      <c r="H177" s="46" t="s">
        <v>29</v>
      </c>
      <c r="I177" s="70"/>
      <c r="M177" s="18"/>
    </row>
    <row r="178" spans="1:13" ht="38.25">
      <c r="A178" s="13">
        <v>26</v>
      </c>
      <c r="B178" s="13" t="s">
        <v>116</v>
      </c>
      <c r="C178" s="13">
        <v>1.6</v>
      </c>
      <c r="D178" s="13" t="s">
        <v>1</v>
      </c>
      <c r="E178" s="56">
        <v>17.6</v>
      </c>
      <c r="F178" s="114" t="s">
        <v>512</v>
      </c>
      <c r="G178" s="41" t="s">
        <v>320</v>
      </c>
      <c r="H178" s="46" t="s">
        <v>29</v>
      </c>
      <c r="I178" s="70"/>
      <c r="M178" s="18"/>
    </row>
    <row r="179" spans="1:13" ht="38.25">
      <c r="A179" s="13">
        <v>27</v>
      </c>
      <c r="B179" s="13" t="s">
        <v>188</v>
      </c>
      <c r="C179" s="13">
        <v>5</v>
      </c>
      <c r="D179" s="13" t="s">
        <v>189</v>
      </c>
      <c r="E179" s="56">
        <v>55</v>
      </c>
      <c r="F179" s="114" t="s">
        <v>512</v>
      </c>
      <c r="G179" s="41" t="s">
        <v>320</v>
      </c>
      <c r="H179" s="46" t="s">
        <v>29</v>
      </c>
      <c r="I179" s="70"/>
      <c r="M179" s="18"/>
    </row>
    <row r="180" spans="1:15" s="32" customFormat="1" ht="38.25">
      <c r="A180" s="13">
        <v>28</v>
      </c>
      <c r="B180" s="13" t="s">
        <v>96</v>
      </c>
      <c r="C180" s="13">
        <v>100</v>
      </c>
      <c r="D180" s="13" t="s">
        <v>97</v>
      </c>
      <c r="E180" s="56">
        <v>1500</v>
      </c>
      <c r="F180" s="114" t="s">
        <v>512</v>
      </c>
      <c r="G180" s="41" t="s">
        <v>320</v>
      </c>
      <c r="H180" s="46" t="s">
        <v>127</v>
      </c>
      <c r="I180" s="70"/>
      <c r="J180" s="1"/>
      <c r="K180" s="1"/>
      <c r="L180" s="1"/>
      <c r="M180" s="18"/>
      <c r="N180" s="1"/>
      <c r="O180" s="1"/>
    </row>
    <row r="181" spans="1:15" s="32" customFormat="1" ht="38.25">
      <c r="A181" s="13">
        <v>29</v>
      </c>
      <c r="B181" s="13" t="s">
        <v>108</v>
      </c>
      <c r="C181" s="13">
        <v>87</v>
      </c>
      <c r="D181" s="13" t="s">
        <v>10</v>
      </c>
      <c r="E181" s="56">
        <v>957</v>
      </c>
      <c r="F181" s="114" t="s">
        <v>512</v>
      </c>
      <c r="G181" s="41" t="s">
        <v>320</v>
      </c>
      <c r="H181" s="46" t="s">
        <v>47</v>
      </c>
      <c r="I181" s="70"/>
      <c r="J181" s="1"/>
      <c r="K181" s="1"/>
      <c r="L181" s="1"/>
      <c r="M181" s="18"/>
      <c r="N181" s="1"/>
      <c r="O181" s="1"/>
    </row>
    <row r="182" spans="1:15" s="32" customFormat="1" ht="51">
      <c r="A182" s="13">
        <v>30</v>
      </c>
      <c r="B182" s="13" t="s">
        <v>109</v>
      </c>
      <c r="C182" s="13">
        <v>290</v>
      </c>
      <c r="D182" s="13" t="s">
        <v>110</v>
      </c>
      <c r="E182" s="56">
        <v>3190</v>
      </c>
      <c r="F182" s="114" t="s">
        <v>512</v>
      </c>
      <c r="G182" s="41" t="s">
        <v>320</v>
      </c>
      <c r="H182" s="46" t="s">
        <v>29</v>
      </c>
      <c r="I182" s="70"/>
      <c r="J182" s="1"/>
      <c r="K182" s="1"/>
      <c r="L182" s="1"/>
      <c r="M182" s="18"/>
      <c r="N182" s="1"/>
      <c r="O182" s="1"/>
    </row>
    <row r="183" spans="1:15" s="32" customFormat="1" ht="38.25">
      <c r="A183" s="13">
        <v>31</v>
      </c>
      <c r="B183" s="13" t="s">
        <v>111</v>
      </c>
      <c r="C183" s="13">
        <v>225</v>
      </c>
      <c r="D183" s="13" t="s">
        <v>3</v>
      </c>
      <c r="E183" s="56">
        <v>2475</v>
      </c>
      <c r="F183" s="114" t="s">
        <v>512</v>
      </c>
      <c r="G183" s="41" t="s">
        <v>320</v>
      </c>
      <c r="H183" s="46" t="s">
        <v>29</v>
      </c>
      <c r="I183" s="70"/>
      <c r="J183" s="1"/>
      <c r="K183" s="1"/>
      <c r="L183" s="1"/>
      <c r="M183" s="18"/>
      <c r="N183" s="1"/>
      <c r="O183" s="1"/>
    </row>
    <row r="184" spans="1:15" s="32" customFormat="1" ht="38.25">
      <c r="A184" s="13">
        <v>32</v>
      </c>
      <c r="B184" s="13" t="s">
        <v>112</v>
      </c>
      <c r="C184" s="13">
        <v>190</v>
      </c>
      <c r="D184" s="13" t="s">
        <v>10</v>
      </c>
      <c r="E184" s="48">
        <v>2090</v>
      </c>
      <c r="F184" s="114" t="s">
        <v>512</v>
      </c>
      <c r="G184" s="41" t="s">
        <v>320</v>
      </c>
      <c r="H184" s="46" t="s">
        <v>29</v>
      </c>
      <c r="I184" s="70"/>
      <c r="J184" s="1"/>
      <c r="K184" s="1"/>
      <c r="L184" s="1"/>
      <c r="M184" s="18"/>
      <c r="N184" s="1"/>
      <c r="O184" s="1"/>
    </row>
    <row r="185" spans="1:15" s="32" customFormat="1" ht="38.25">
      <c r="A185" s="13">
        <v>33</v>
      </c>
      <c r="B185" s="13" t="s">
        <v>113</v>
      </c>
      <c r="C185" s="13">
        <v>6</v>
      </c>
      <c r="D185" s="13" t="s">
        <v>10</v>
      </c>
      <c r="E185" s="48">
        <v>66</v>
      </c>
      <c r="F185" s="114" t="s">
        <v>512</v>
      </c>
      <c r="G185" s="41" t="s">
        <v>320</v>
      </c>
      <c r="H185" s="46" t="s">
        <v>29</v>
      </c>
      <c r="I185" s="70"/>
      <c r="J185" s="1"/>
      <c r="K185" s="1"/>
      <c r="L185" s="1"/>
      <c r="M185" s="18"/>
      <c r="N185" s="1"/>
      <c r="O185" s="1"/>
    </row>
    <row r="186" spans="1:15" s="32" customFormat="1" ht="38.25">
      <c r="A186" s="13">
        <v>34</v>
      </c>
      <c r="B186" s="13" t="s">
        <v>114</v>
      </c>
      <c r="C186" s="13">
        <v>261</v>
      </c>
      <c r="D186" s="13" t="s">
        <v>115</v>
      </c>
      <c r="E186" s="48">
        <v>2871</v>
      </c>
      <c r="F186" s="114" t="s">
        <v>512</v>
      </c>
      <c r="G186" s="41" t="s">
        <v>320</v>
      </c>
      <c r="H186" s="46" t="s">
        <v>29</v>
      </c>
      <c r="I186" s="70"/>
      <c r="J186" s="1"/>
      <c r="K186" s="1"/>
      <c r="L186" s="1"/>
      <c r="M186" s="18"/>
      <c r="N186" s="1"/>
      <c r="O186" s="1"/>
    </row>
    <row r="187" spans="1:15" s="32" customFormat="1" ht="38.25">
      <c r="A187" s="13">
        <v>35</v>
      </c>
      <c r="B187" s="13" t="s">
        <v>116</v>
      </c>
      <c r="C187" s="13">
        <v>30</v>
      </c>
      <c r="D187" s="13" t="s">
        <v>1</v>
      </c>
      <c r="E187" s="48">
        <v>330</v>
      </c>
      <c r="F187" s="114" t="s">
        <v>512</v>
      </c>
      <c r="G187" s="41" t="s">
        <v>320</v>
      </c>
      <c r="H187" s="46" t="s">
        <v>29</v>
      </c>
      <c r="I187" s="70"/>
      <c r="J187" s="1"/>
      <c r="K187" s="1"/>
      <c r="L187" s="1"/>
      <c r="M187" s="18"/>
      <c r="N187" s="1"/>
      <c r="O187" s="1"/>
    </row>
    <row r="188" spans="1:15" s="32" customFormat="1" ht="38.25">
      <c r="A188" s="13">
        <v>36</v>
      </c>
      <c r="B188" s="13" t="s">
        <v>117</v>
      </c>
      <c r="C188" s="13">
        <v>92</v>
      </c>
      <c r="D188" s="13" t="s">
        <v>3</v>
      </c>
      <c r="E188" s="48">
        <v>1012</v>
      </c>
      <c r="F188" s="114" t="s">
        <v>512</v>
      </c>
      <c r="G188" s="41" t="s">
        <v>320</v>
      </c>
      <c r="H188" s="46" t="s">
        <v>29</v>
      </c>
      <c r="I188" s="70"/>
      <c r="J188" s="1"/>
      <c r="K188" s="1"/>
      <c r="L188" s="1"/>
      <c r="M188" s="18"/>
      <c r="N188" s="1"/>
      <c r="O188" s="1"/>
    </row>
    <row r="189" spans="1:15" s="32" customFormat="1" ht="38.25">
      <c r="A189" s="13">
        <v>37</v>
      </c>
      <c r="B189" s="13" t="s">
        <v>118</v>
      </c>
      <c r="C189" s="13">
        <v>121</v>
      </c>
      <c r="D189" s="13" t="s">
        <v>3</v>
      </c>
      <c r="E189" s="48">
        <v>1331</v>
      </c>
      <c r="F189" s="114" t="s">
        <v>512</v>
      </c>
      <c r="G189" s="41" t="s">
        <v>320</v>
      </c>
      <c r="H189" s="46" t="s">
        <v>29</v>
      </c>
      <c r="I189" s="70"/>
      <c r="J189" s="1"/>
      <c r="K189" s="1"/>
      <c r="L189" s="1"/>
      <c r="M189" s="18"/>
      <c r="N189" s="1"/>
      <c r="O189" s="1"/>
    </row>
    <row r="190" spans="1:15" s="32" customFormat="1" ht="38.25">
      <c r="A190" s="143">
        <v>38</v>
      </c>
      <c r="B190" s="143" t="s">
        <v>119</v>
      </c>
      <c r="C190" s="143">
        <v>30</v>
      </c>
      <c r="D190" s="143" t="s">
        <v>10</v>
      </c>
      <c r="E190" s="148">
        <v>330</v>
      </c>
      <c r="F190" s="158" t="s">
        <v>512</v>
      </c>
      <c r="G190" s="152" t="s">
        <v>320</v>
      </c>
      <c r="H190" s="141" t="s">
        <v>29</v>
      </c>
      <c r="I190" s="70"/>
      <c r="J190" s="1"/>
      <c r="K190" s="1"/>
      <c r="L190" s="1"/>
      <c r="M190" s="18"/>
      <c r="N190" s="1"/>
      <c r="O190" s="1"/>
    </row>
    <row r="191" spans="1:15" s="32" customFormat="1" ht="38.25">
      <c r="A191" s="143">
        <v>39</v>
      </c>
      <c r="B191" s="143" t="s">
        <v>120</v>
      </c>
      <c r="C191" s="143">
        <v>13</v>
      </c>
      <c r="D191" s="143" t="s">
        <v>3</v>
      </c>
      <c r="E191" s="148">
        <v>143</v>
      </c>
      <c r="F191" s="158" t="s">
        <v>512</v>
      </c>
      <c r="G191" s="152" t="s">
        <v>320</v>
      </c>
      <c r="H191" s="141" t="s">
        <v>29</v>
      </c>
      <c r="I191" s="70"/>
      <c r="J191" s="1"/>
      <c r="K191" s="1"/>
      <c r="L191" s="1"/>
      <c r="M191" s="18"/>
      <c r="N191" s="1"/>
      <c r="O191" s="1"/>
    </row>
    <row r="192" spans="1:15" s="32" customFormat="1" ht="38.25">
      <c r="A192" s="13">
        <v>40</v>
      </c>
      <c r="B192" s="13" t="s">
        <v>645</v>
      </c>
      <c r="C192" s="13">
        <v>8</v>
      </c>
      <c r="D192" s="13" t="s">
        <v>9</v>
      </c>
      <c r="E192" s="56">
        <v>136.24</v>
      </c>
      <c r="F192" s="114" t="s">
        <v>512</v>
      </c>
      <c r="G192" s="41" t="s">
        <v>320</v>
      </c>
      <c r="H192" s="46" t="s">
        <v>29</v>
      </c>
      <c r="I192" s="70"/>
      <c r="J192" s="1"/>
      <c r="K192" s="1"/>
      <c r="L192" s="1"/>
      <c r="M192" s="18"/>
      <c r="N192" s="1"/>
      <c r="O192" s="1"/>
    </row>
    <row r="193" spans="1:15" s="32" customFormat="1" ht="12.75">
      <c r="A193" s="13">
        <v>41</v>
      </c>
      <c r="B193" s="13" t="s">
        <v>426</v>
      </c>
      <c r="C193" s="13">
        <v>547</v>
      </c>
      <c r="D193" s="13" t="s">
        <v>3</v>
      </c>
      <c r="E193" s="56">
        <v>0</v>
      </c>
      <c r="F193" s="114" t="s">
        <v>643</v>
      </c>
      <c r="G193" s="41" t="s">
        <v>320</v>
      </c>
      <c r="H193" s="46" t="s">
        <v>29</v>
      </c>
      <c r="I193" s="70"/>
      <c r="J193" s="1"/>
      <c r="K193" s="1"/>
      <c r="L193" s="1"/>
      <c r="M193" s="18"/>
      <c r="N193" s="1"/>
      <c r="O193" s="1"/>
    </row>
    <row r="194" spans="1:15" s="32" customFormat="1" ht="12.75">
      <c r="A194" s="13">
        <v>42</v>
      </c>
      <c r="B194" s="13" t="s">
        <v>427</v>
      </c>
      <c r="C194" s="13">
        <v>548</v>
      </c>
      <c r="D194" s="13" t="s">
        <v>3</v>
      </c>
      <c r="E194" s="56">
        <v>0</v>
      </c>
      <c r="F194" s="114" t="s">
        <v>643</v>
      </c>
      <c r="G194" s="41" t="s">
        <v>320</v>
      </c>
      <c r="H194" s="46" t="s">
        <v>29</v>
      </c>
      <c r="I194" s="70"/>
      <c r="J194" s="1"/>
      <c r="K194" s="1"/>
      <c r="L194" s="1"/>
      <c r="M194" s="18"/>
      <c r="N194" s="1"/>
      <c r="O194" s="1"/>
    </row>
    <row r="195" spans="1:15" s="32" customFormat="1" ht="12.75">
      <c r="A195" s="13">
        <v>43</v>
      </c>
      <c r="B195" s="13" t="s">
        <v>428</v>
      </c>
      <c r="C195" s="13">
        <v>344</v>
      </c>
      <c r="D195" s="13" t="s">
        <v>3</v>
      </c>
      <c r="E195" s="56">
        <v>0</v>
      </c>
      <c r="F195" s="114" t="s">
        <v>643</v>
      </c>
      <c r="G195" s="41" t="s">
        <v>320</v>
      </c>
      <c r="H195" s="46" t="s">
        <v>29</v>
      </c>
      <c r="I195" s="70"/>
      <c r="J195" s="1"/>
      <c r="K195" s="1"/>
      <c r="L195" s="1"/>
      <c r="M195" s="18"/>
      <c r="N195" s="1"/>
      <c r="O195" s="1"/>
    </row>
    <row r="196" spans="1:15" s="32" customFormat="1" ht="12.75">
      <c r="A196" s="13">
        <v>44</v>
      </c>
      <c r="B196" s="13" t="s">
        <v>429</v>
      </c>
      <c r="C196" s="13">
        <v>241</v>
      </c>
      <c r="D196" s="13" t="s">
        <v>3</v>
      </c>
      <c r="E196" s="56">
        <v>0</v>
      </c>
      <c r="F196" s="114" t="s">
        <v>643</v>
      </c>
      <c r="G196" s="41" t="s">
        <v>320</v>
      </c>
      <c r="H196" s="46" t="s">
        <v>29</v>
      </c>
      <c r="I196" s="70"/>
      <c r="J196" s="1"/>
      <c r="K196" s="1"/>
      <c r="L196" s="1"/>
      <c r="M196" s="18"/>
      <c r="N196" s="1"/>
      <c r="O196" s="1"/>
    </row>
    <row r="197" spans="1:15" s="32" customFormat="1" ht="12.75">
      <c r="A197" s="13">
        <v>45</v>
      </c>
      <c r="B197" s="13" t="s">
        <v>430</v>
      </c>
      <c r="C197" s="13">
        <v>465</v>
      </c>
      <c r="D197" s="13" t="s">
        <v>3</v>
      </c>
      <c r="E197" s="56">
        <v>0</v>
      </c>
      <c r="F197" s="114" t="s">
        <v>643</v>
      </c>
      <c r="G197" s="41" t="s">
        <v>320</v>
      </c>
      <c r="H197" s="46" t="s">
        <v>29</v>
      </c>
      <c r="I197" s="70"/>
      <c r="J197" s="1"/>
      <c r="K197" s="1"/>
      <c r="L197" s="1"/>
      <c r="M197" s="18"/>
      <c r="N197" s="1"/>
      <c r="O197" s="1"/>
    </row>
    <row r="198" spans="1:15" s="32" customFormat="1" ht="12.75">
      <c r="A198" s="13">
        <v>46</v>
      </c>
      <c r="B198" s="13" t="s">
        <v>644</v>
      </c>
      <c r="C198" s="13">
        <v>1451</v>
      </c>
      <c r="D198" s="13" t="s">
        <v>3</v>
      </c>
      <c r="E198" s="56">
        <v>0</v>
      </c>
      <c r="F198" s="114" t="s">
        <v>643</v>
      </c>
      <c r="G198" s="41" t="s">
        <v>320</v>
      </c>
      <c r="H198" s="46" t="s">
        <v>29</v>
      </c>
      <c r="I198" s="70"/>
      <c r="J198" s="1"/>
      <c r="K198" s="1"/>
      <c r="L198" s="1"/>
      <c r="M198" s="18"/>
      <c r="N198" s="1"/>
      <c r="O198" s="1"/>
    </row>
    <row r="199" spans="1:15" s="32" customFormat="1" ht="25.5">
      <c r="A199" s="13">
        <v>47</v>
      </c>
      <c r="B199" s="13" t="s">
        <v>358</v>
      </c>
      <c r="C199" s="13">
        <v>200</v>
      </c>
      <c r="D199" s="13" t="s">
        <v>3</v>
      </c>
      <c r="E199" s="56">
        <v>2200</v>
      </c>
      <c r="F199" s="114" t="s">
        <v>513</v>
      </c>
      <c r="G199" s="41" t="s">
        <v>320</v>
      </c>
      <c r="H199" s="46" t="s">
        <v>29</v>
      </c>
      <c r="I199" s="1"/>
      <c r="J199" s="1"/>
      <c r="K199" s="1"/>
      <c r="L199" s="1"/>
      <c r="M199" s="18"/>
      <c r="N199" s="1"/>
      <c r="O199" s="1"/>
    </row>
    <row r="200" spans="1:13" ht="12.75">
      <c r="A200" s="13"/>
      <c r="B200" s="13"/>
      <c r="C200" s="13"/>
      <c r="D200" s="49" t="s">
        <v>4</v>
      </c>
      <c r="E200" s="50">
        <f>SUM(E153:E199)</f>
        <v>79027.95</v>
      </c>
      <c r="F200" s="115"/>
      <c r="G200" s="46"/>
      <c r="H200" s="51"/>
      <c r="M200" s="18"/>
    </row>
    <row r="201" spans="1:13" ht="12.75">
      <c r="A201" s="57"/>
      <c r="B201" s="57"/>
      <c r="C201" s="57"/>
      <c r="D201" s="52"/>
      <c r="E201" s="53"/>
      <c r="F201" s="110"/>
      <c r="G201" s="39"/>
      <c r="H201" s="54"/>
      <c r="M201" s="18"/>
    </row>
    <row r="202" spans="1:12" ht="24.75" customHeight="1">
      <c r="A202" s="55" t="s">
        <v>61</v>
      </c>
      <c r="G202" s="6"/>
      <c r="H202" s="6"/>
      <c r="J202" s="18"/>
      <c r="K202" s="18"/>
      <c r="L202" s="18"/>
    </row>
    <row r="203" spans="1:12" ht="38.25">
      <c r="A203" s="105" t="s">
        <v>12</v>
      </c>
      <c r="B203" s="105" t="s">
        <v>462</v>
      </c>
      <c r="C203" s="105" t="s">
        <v>463</v>
      </c>
      <c r="D203" s="105" t="s">
        <v>464</v>
      </c>
      <c r="E203" s="105" t="s">
        <v>465</v>
      </c>
      <c r="F203" s="113" t="s">
        <v>466</v>
      </c>
      <c r="G203" s="105" t="s">
        <v>46</v>
      </c>
      <c r="H203" s="105" t="s">
        <v>45</v>
      </c>
      <c r="J203" s="18"/>
      <c r="K203" s="18"/>
      <c r="L203" s="18"/>
    </row>
    <row r="204" spans="1:9" ht="51">
      <c r="A204" s="13">
        <v>1</v>
      </c>
      <c r="B204" s="13" t="s">
        <v>254</v>
      </c>
      <c r="C204" s="13">
        <v>182</v>
      </c>
      <c r="D204" s="13" t="s">
        <v>3</v>
      </c>
      <c r="E204" s="56">
        <v>2000</v>
      </c>
      <c r="F204" s="114" t="s">
        <v>515</v>
      </c>
      <c r="G204" s="46" t="s">
        <v>320</v>
      </c>
      <c r="H204" s="46" t="s">
        <v>29</v>
      </c>
      <c r="I204" s="27"/>
    </row>
    <row r="205" spans="1:9" ht="51">
      <c r="A205" s="13">
        <v>2</v>
      </c>
      <c r="B205" s="13" t="s">
        <v>290</v>
      </c>
      <c r="C205" s="13">
        <v>60</v>
      </c>
      <c r="D205" s="13" t="s">
        <v>0</v>
      </c>
      <c r="E205" s="56">
        <v>659.34</v>
      </c>
      <c r="F205" s="114" t="s">
        <v>515</v>
      </c>
      <c r="G205" s="46" t="s">
        <v>320</v>
      </c>
      <c r="H205" s="46" t="s">
        <v>2</v>
      </c>
      <c r="I205" s="27"/>
    </row>
    <row r="206" spans="1:9" ht="51">
      <c r="A206" s="13">
        <v>3</v>
      </c>
      <c r="B206" s="13" t="s">
        <v>514</v>
      </c>
      <c r="C206" s="13">
        <v>60</v>
      </c>
      <c r="D206" s="13" t="s">
        <v>0</v>
      </c>
      <c r="E206" s="56">
        <v>659.34</v>
      </c>
      <c r="F206" s="114" t="s">
        <v>515</v>
      </c>
      <c r="G206" s="71" t="s">
        <v>320</v>
      </c>
      <c r="H206" s="46" t="s">
        <v>2</v>
      </c>
      <c r="I206" s="27"/>
    </row>
    <row r="207" spans="1:9" ht="51">
      <c r="A207" s="13">
        <v>4</v>
      </c>
      <c r="B207" s="13" t="s">
        <v>314</v>
      </c>
      <c r="C207" s="13">
        <v>565</v>
      </c>
      <c r="D207" s="13" t="s">
        <v>3</v>
      </c>
      <c r="E207" s="56">
        <v>0</v>
      </c>
      <c r="F207" s="114" t="s">
        <v>515</v>
      </c>
      <c r="G207" s="46" t="s">
        <v>320</v>
      </c>
      <c r="H207" s="46" t="s">
        <v>2</v>
      </c>
      <c r="I207" s="27"/>
    </row>
    <row r="208" spans="1:9" ht="51">
      <c r="A208" s="13">
        <v>5</v>
      </c>
      <c r="B208" s="13" t="s">
        <v>315</v>
      </c>
      <c r="C208" s="13">
        <v>640</v>
      </c>
      <c r="D208" s="13" t="s">
        <v>11</v>
      </c>
      <c r="E208" s="56">
        <v>0</v>
      </c>
      <c r="F208" s="114" t="s">
        <v>515</v>
      </c>
      <c r="G208" s="46" t="s">
        <v>320</v>
      </c>
      <c r="H208" s="46" t="s">
        <v>2</v>
      </c>
      <c r="I208" s="27"/>
    </row>
    <row r="209" spans="1:10" ht="51">
      <c r="A209" s="13">
        <v>6</v>
      </c>
      <c r="B209" s="13" t="s">
        <v>317</v>
      </c>
      <c r="C209" s="13">
        <v>485</v>
      </c>
      <c r="D209" s="13" t="s">
        <v>11</v>
      </c>
      <c r="E209" s="56">
        <v>0</v>
      </c>
      <c r="F209" s="114" t="s">
        <v>515</v>
      </c>
      <c r="G209" s="46" t="s">
        <v>320</v>
      </c>
      <c r="H209" s="46" t="s">
        <v>2</v>
      </c>
      <c r="I209" s="27"/>
      <c r="J209" s="27"/>
    </row>
    <row r="210" spans="1:9" ht="51">
      <c r="A210" s="13">
        <v>7</v>
      </c>
      <c r="B210" s="13">
        <v>553</v>
      </c>
      <c r="C210" s="13">
        <v>357</v>
      </c>
      <c r="D210" s="13" t="s">
        <v>11</v>
      </c>
      <c r="E210" s="56">
        <v>0</v>
      </c>
      <c r="F210" s="114" t="s">
        <v>515</v>
      </c>
      <c r="G210" s="46" t="s">
        <v>320</v>
      </c>
      <c r="H210" s="46" t="s">
        <v>2</v>
      </c>
      <c r="I210" s="27"/>
    </row>
    <row r="211" spans="1:11" ht="51">
      <c r="A211" s="13">
        <v>8</v>
      </c>
      <c r="B211" s="13" t="s">
        <v>313</v>
      </c>
      <c r="C211" s="13">
        <v>175</v>
      </c>
      <c r="D211" s="13" t="s">
        <v>3</v>
      </c>
      <c r="E211" s="56">
        <v>0</v>
      </c>
      <c r="F211" s="114" t="s">
        <v>515</v>
      </c>
      <c r="G211" s="46" t="s">
        <v>320</v>
      </c>
      <c r="H211" s="46" t="s">
        <v>2</v>
      </c>
      <c r="I211" s="27"/>
      <c r="K211" s="18"/>
    </row>
    <row r="212" spans="1:9" ht="51">
      <c r="A212" s="13">
        <v>9</v>
      </c>
      <c r="B212" s="179" t="s">
        <v>665</v>
      </c>
      <c r="C212" s="13">
        <v>1958</v>
      </c>
      <c r="D212" s="13" t="s">
        <v>9</v>
      </c>
      <c r="E212" s="56">
        <v>13706</v>
      </c>
      <c r="F212" s="114" t="s">
        <v>515</v>
      </c>
      <c r="G212" s="46" t="s">
        <v>320</v>
      </c>
      <c r="H212" s="46" t="s">
        <v>2</v>
      </c>
      <c r="I212" s="27"/>
    </row>
    <row r="213" spans="1:9" ht="51">
      <c r="A213" s="143">
        <v>10</v>
      </c>
      <c r="B213" s="143" t="s">
        <v>449</v>
      </c>
      <c r="C213" s="143">
        <v>419</v>
      </c>
      <c r="D213" s="143" t="s">
        <v>450</v>
      </c>
      <c r="E213" s="148">
        <v>6086.6</v>
      </c>
      <c r="F213" s="158" t="s">
        <v>515</v>
      </c>
      <c r="G213" s="146" t="s">
        <v>320</v>
      </c>
      <c r="H213" s="141" t="s">
        <v>451</v>
      </c>
      <c r="I213" s="27"/>
    </row>
    <row r="214" spans="1:9" ht="51">
      <c r="A214" s="13">
        <v>11</v>
      </c>
      <c r="B214" s="13" t="s">
        <v>316</v>
      </c>
      <c r="C214" s="13">
        <v>698</v>
      </c>
      <c r="D214" s="13" t="s">
        <v>11</v>
      </c>
      <c r="E214" s="56">
        <v>0</v>
      </c>
      <c r="F214" s="114" t="s">
        <v>515</v>
      </c>
      <c r="G214" s="46" t="s">
        <v>320</v>
      </c>
      <c r="H214" s="46" t="s">
        <v>2</v>
      </c>
      <c r="I214" s="27"/>
    </row>
    <row r="215" spans="1:8" ht="12.75">
      <c r="A215" s="49"/>
      <c r="B215" s="13"/>
      <c r="C215" s="13"/>
      <c r="D215" s="49" t="s">
        <v>4</v>
      </c>
      <c r="E215" s="50">
        <f>SUM(E204:E214)</f>
        <v>23111.28</v>
      </c>
      <c r="F215" s="114"/>
      <c r="G215" s="46"/>
      <c r="H215" s="46"/>
    </row>
    <row r="216" spans="1:8" ht="12.75">
      <c r="A216" s="52"/>
      <c r="B216" s="57"/>
      <c r="C216" s="57"/>
      <c r="D216" s="52"/>
      <c r="E216" s="53"/>
      <c r="F216" s="111"/>
      <c r="G216" s="39"/>
      <c r="H216" s="39"/>
    </row>
    <row r="217" spans="1:8" ht="12.75">
      <c r="A217" s="55" t="s">
        <v>48</v>
      </c>
      <c r="G217" s="6"/>
      <c r="H217" s="6"/>
    </row>
    <row r="218" spans="1:8" ht="38.25">
      <c r="A218" s="105" t="s">
        <v>12</v>
      </c>
      <c r="B218" s="105" t="s">
        <v>462</v>
      </c>
      <c r="C218" s="105" t="s">
        <v>463</v>
      </c>
      <c r="D218" s="105" t="s">
        <v>464</v>
      </c>
      <c r="E218" s="105" t="s">
        <v>465</v>
      </c>
      <c r="F218" s="113" t="s">
        <v>466</v>
      </c>
      <c r="G218" s="105" t="s">
        <v>46</v>
      </c>
      <c r="H218" s="105" t="s">
        <v>45</v>
      </c>
    </row>
    <row r="219" spans="1:8" ht="25.5">
      <c r="A219" s="13">
        <v>1</v>
      </c>
      <c r="B219" s="13" t="s">
        <v>359</v>
      </c>
      <c r="C219" s="13">
        <v>2</v>
      </c>
      <c r="D219" s="13" t="s">
        <v>9</v>
      </c>
      <c r="E219" s="56">
        <v>40</v>
      </c>
      <c r="F219" s="114" t="s">
        <v>516</v>
      </c>
      <c r="G219" s="46" t="s">
        <v>320</v>
      </c>
      <c r="H219" s="46" t="s">
        <v>29</v>
      </c>
    </row>
    <row r="220" spans="1:8" ht="25.5">
      <c r="A220" s="13">
        <v>2</v>
      </c>
      <c r="B220" s="13" t="s">
        <v>360</v>
      </c>
      <c r="C220" s="13">
        <v>1</v>
      </c>
      <c r="D220" s="13" t="s">
        <v>9</v>
      </c>
      <c r="E220" s="56">
        <v>20</v>
      </c>
      <c r="F220" s="114" t="s">
        <v>516</v>
      </c>
      <c r="G220" s="46" t="s">
        <v>320</v>
      </c>
      <c r="H220" s="46" t="s">
        <v>29</v>
      </c>
    </row>
    <row r="221" spans="1:8" ht="25.5">
      <c r="A221" s="13">
        <v>3</v>
      </c>
      <c r="B221" s="13" t="s">
        <v>361</v>
      </c>
      <c r="C221" s="13">
        <v>240</v>
      </c>
      <c r="D221" s="13" t="s">
        <v>9</v>
      </c>
      <c r="E221" s="56">
        <v>1440</v>
      </c>
      <c r="F221" s="114" t="s">
        <v>517</v>
      </c>
      <c r="G221" s="71" t="s">
        <v>320</v>
      </c>
      <c r="H221" s="46" t="s">
        <v>29</v>
      </c>
    </row>
    <row r="222" spans="1:8" ht="25.5">
      <c r="A222" s="143">
        <v>4</v>
      </c>
      <c r="B222" s="143" t="s">
        <v>30</v>
      </c>
      <c r="C222" s="143">
        <v>4957</v>
      </c>
      <c r="D222" s="143" t="s">
        <v>31</v>
      </c>
      <c r="E222" s="148">
        <v>38003.66</v>
      </c>
      <c r="F222" s="158" t="s">
        <v>518</v>
      </c>
      <c r="G222" s="146" t="s">
        <v>452</v>
      </c>
      <c r="H222" s="141" t="s">
        <v>29</v>
      </c>
    </row>
    <row r="223" spans="1:9" ht="38.25">
      <c r="A223" s="143">
        <v>5</v>
      </c>
      <c r="B223" s="143" t="s">
        <v>191</v>
      </c>
      <c r="C223" s="143">
        <v>129</v>
      </c>
      <c r="D223" s="143" t="s">
        <v>9</v>
      </c>
      <c r="E223" s="148">
        <v>0</v>
      </c>
      <c r="F223" s="158" t="s">
        <v>508</v>
      </c>
      <c r="G223" s="141" t="s">
        <v>320</v>
      </c>
      <c r="H223" s="141" t="s">
        <v>29</v>
      </c>
      <c r="I223" s="68"/>
    </row>
    <row r="224" spans="1:9" ht="38.25">
      <c r="A224" s="143">
        <v>6</v>
      </c>
      <c r="B224" s="143" t="s">
        <v>192</v>
      </c>
      <c r="C224" s="143">
        <v>326</v>
      </c>
      <c r="D224" s="143" t="s">
        <v>9</v>
      </c>
      <c r="E224" s="148">
        <v>0</v>
      </c>
      <c r="F224" s="158" t="s">
        <v>508</v>
      </c>
      <c r="G224" s="141" t="s">
        <v>320</v>
      </c>
      <c r="H224" s="141" t="s">
        <v>29</v>
      </c>
      <c r="I224" s="68"/>
    </row>
    <row r="225" spans="1:9" ht="38.25">
      <c r="A225" s="143">
        <v>7</v>
      </c>
      <c r="B225" s="143" t="s">
        <v>193</v>
      </c>
      <c r="C225" s="143">
        <v>16</v>
      </c>
      <c r="D225" s="143" t="s">
        <v>9</v>
      </c>
      <c r="E225" s="148">
        <v>0</v>
      </c>
      <c r="F225" s="158" t="s">
        <v>508</v>
      </c>
      <c r="G225" s="141" t="s">
        <v>320</v>
      </c>
      <c r="H225" s="141" t="s">
        <v>29</v>
      </c>
      <c r="I225" s="68"/>
    </row>
    <row r="226" spans="1:9" ht="38.25">
      <c r="A226" s="143">
        <v>8</v>
      </c>
      <c r="B226" s="143" t="s">
        <v>194</v>
      </c>
      <c r="C226" s="143">
        <v>299</v>
      </c>
      <c r="D226" s="143" t="s">
        <v>9</v>
      </c>
      <c r="E226" s="148">
        <v>8936.9</v>
      </c>
      <c r="F226" s="158" t="s">
        <v>508</v>
      </c>
      <c r="G226" s="141" t="s">
        <v>320</v>
      </c>
      <c r="H226" s="141" t="s">
        <v>29</v>
      </c>
      <c r="I226" s="68"/>
    </row>
    <row r="227" spans="1:9" ht="38.25">
      <c r="A227" s="143">
        <v>9</v>
      </c>
      <c r="B227" s="143" t="s">
        <v>195</v>
      </c>
      <c r="C227" s="143">
        <v>330</v>
      </c>
      <c r="D227" s="143" t="s">
        <v>9</v>
      </c>
      <c r="E227" s="148">
        <v>0</v>
      </c>
      <c r="F227" s="158" t="s">
        <v>508</v>
      </c>
      <c r="G227" s="141" t="s">
        <v>320</v>
      </c>
      <c r="H227" s="141" t="s">
        <v>29</v>
      </c>
      <c r="I227" s="68"/>
    </row>
    <row r="228" spans="1:9" ht="38.25">
      <c r="A228" s="143">
        <v>10</v>
      </c>
      <c r="B228" s="143" t="s">
        <v>196</v>
      </c>
      <c r="C228" s="143">
        <v>72</v>
      </c>
      <c r="D228" s="143" t="s">
        <v>9</v>
      </c>
      <c r="E228" s="148">
        <v>0</v>
      </c>
      <c r="F228" s="158" t="s">
        <v>508</v>
      </c>
      <c r="G228" s="141" t="s">
        <v>320</v>
      </c>
      <c r="H228" s="141" t="s">
        <v>29</v>
      </c>
      <c r="I228" s="68"/>
    </row>
    <row r="229" spans="1:9" ht="38.25">
      <c r="A229" s="143">
        <v>11</v>
      </c>
      <c r="B229" s="143" t="s">
        <v>197</v>
      </c>
      <c r="C229" s="143">
        <v>72</v>
      </c>
      <c r="D229" s="143" t="s">
        <v>9</v>
      </c>
      <c r="E229" s="148">
        <v>0</v>
      </c>
      <c r="F229" s="158" t="s">
        <v>508</v>
      </c>
      <c r="G229" s="141" t="s">
        <v>320</v>
      </c>
      <c r="H229" s="141" t="s">
        <v>29</v>
      </c>
      <c r="I229" s="68"/>
    </row>
    <row r="230" spans="1:9" ht="38.25">
      <c r="A230" s="143">
        <v>12</v>
      </c>
      <c r="B230" s="143" t="s">
        <v>198</v>
      </c>
      <c r="C230" s="143">
        <v>259</v>
      </c>
      <c r="D230" s="143" t="s">
        <v>9</v>
      </c>
      <c r="E230" s="148">
        <v>3813.26</v>
      </c>
      <c r="F230" s="158" t="s">
        <v>508</v>
      </c>
      <c r="G230" s="141" t="s">
        <v>320</v>
      </c>
      <c r="H230" s="141" t="s">
        <v>29</v>
      </c>
      <c r="I230" s="68"/>
    </row>
    <row r="231" spans="1:9" ht="38.25">
      <c r="A231" s="143">
        <v>13</v>
      </c>
      <c r="B231" s="143" t="s">
        <v>199</v>
      </c>
      <c r="C231" s="143">
        <v>29</v>
      </c>
      <c r="D231" s="143" t="s">
        <v>9</v>
      </c>
      <c r="E231" s="148">
        <v>0</v>
      </c>
      <c r="F231" s="158" t="s">
        <v>508</v>
      </c>
      <c r="G231" s="141" t="s">
        <v>320</v>
      </c>
      <c r="H231" s="141" t="s">
        <v>29</v>
      </c>
      <c r="I231" s="68"/>
    </row>
    <row r="232" spans="1:9" ht="38.25">
      <c r="A232" s="143">
        <v>14</v>
      </c>
      <c r="B232" s="143" t="s">
        <v>200</v>
      </c>
      <c r="C232" s="143">
        <v>85</v>
      </c>
      <c r="D232" s="143" t="s">
        <v>9</v>
      </c>
      <c r="E232" s="148">
        <v>0</v>
      </c>
      <c r="F232" s="158" t="s">
        <v>508</v>
      </c>
      <c r="G232" s="141" t="s">
        <v>320</v>
      </c>
      <c r="H232" s="141" t="s">
        <v>29</v>
      </c>
      <c r="I232" s="68"/>
    </row>
    <row r="233" spans="1:9" ht="38.25">
      <c r="A233" s="143">
        <v>15</v>
      </c>
      <c r="B233" s="143" t="s">
        <v>201</v>
      </c>
      <c r="C233" s="143">
        <v>104</v>
      </c>
      <c r="D233" s="143" t="s">
        <v>9</v>
      </c>
      <c r="E233" s="148">
        <v>0</v>
      </c>
      <c r="F233" s="158" t="s">
        <v>508</v>
      </c>
      <c r="G233" s="141" t="s">
        <v>320</v>
      </c>
      <c r="H233" s="141" t="s">
        <v>29</v>
      </c>
      <c r="I233" s="68"/>
    </row>
    <row r="234" spans="1:9" ht="38.25">
      <c r="A234" s="143">
        <v>16</v>
      </c>
      <c r="B234" s="143" t="s">
        <v>202</v>
      </c>
      <c r="C234" s="143">
        <v>488</v>
      </c>
      <c r="D234" s="143" t="s">
        <v>9</v>
      </c>
      <c r="E234" s="148">
        <v>5718.46</v>
      </c>
      <c r="F234" s="158" t="s">
        <v>508</v>
      </c>
      <c r="G234" s="141" t="s">
        <v>320</v>
      </c>
      <c r="H234" s="141" t="s">
        <v>29</v>
      </c>
      <c r="I234" s="68"/>
    </row>
    <row r="235" spans="1:9" ht="38.25">
      <c r="A235" s="143">
        <v>17</v>
      </c>
      <c r="B235" s="143" t="s">
        <v>203</v>
      </c>
      <c r="C235" s="143">
        <v>90</v>
      </c>
      <c r="D235" s="143" t="s">
        <v>9</v>
      </c>
      <c r="E235" s="148">
        <v>0</v>
      </c>
      <c r="F235" s="158" t="s">
        <v>508</v>
      </c>
      <c r="G235" s="141" t="s">
        <v>320</v>
      </c>
      <c r="H235" s="141" t="s">
        <v>29</v>
      </c>
      <c r="I235" s="68"/>
    </row>
    <row r="236" spans="1:9" ht="38.25">
      <c r="A236" s="143">
        <v>18</v>
      </c>
      <c r="B236" s="143" t="s">
        <v>204</v>
      </c>
      <c r="C236" s="143">
        <v>353</v>
      </c>
      <c r="D236" s="143" t="s">
        <v>9</v>
      </c>
      <c r="E236" s="148">
        <v>3153.78</v>
      </c>
      <c r="F236" s="158" t="s">
        <v>508</v>
      </c>
      <c r="G236" s="141" t="s">
        <v>320</v>
      </c>
      <c r="H236" s="141" t="s">
        <v>29</v>
      </c>
      <c r="I236" s="68"/>
    </row>
    <row r="237" spans="1:9" ht="38.25">
      <c r="A237" s="143">
        <v>19</v>
      </c>
      <c r="B237" s="143" t="s">
        <v>205</v>
      </c>
      <c r="C237" s="143">
        <v>78</v>
      </c>
      <c r="D237" s="143" t="s">
        <v>9</v>
      </c>
      <c r="E237" s="148">
        <v>0</v>
      </c>
      <c r="F237" s="158" t="s">
        <v>508</v>
      </c>
      <c r="G237" s="141" t="s">
        <v>320</v>
      </c>
      <c r="H237" s="141" t="s">
        <v>29</v>
      </c>
      <c r="I237" s="68"/>
    </row>
    <row r="238" spans="1:9" ht="38.25">
      <c r="A238" s="143">
        <v>20</v>
      </c>
      <c r="B238" s="143" t="s">
        <v>206</v>
      </c>
      <c r="C238" s="143">
        <v>8</v>
      </c>
      <c r="D238" s="143" t="s">
        <v>9</v>
      </c>
      <c r="E238" s="148">
        <v>0</v>
      </c>
      <c r="F238" s="158" t="s">
        <v>508</v>
      </c>
      <c r="G238" s="141" t="s">
        <v>320</v>
      </c>
      <c r="H238" s="141" t="s">
        <v>29</v>
      </c>
      <c r="I238" s="68"/>
    </row>
    <row r="239" spans="1:9" ht="38.25">
      <c r="A239" s="143">
        <v>21</v>
      </c>
      <c r="B239" s="143" t="s">
        <v>207</v>
      </c>
      <c r="C239" s="143">
        <v>155</v>
      </c>
      <c r="D239" s="143" t="s">
        <v>9</v>
      </c>
      <c r="E239" s="148">
        <v>0</v>
      </c>
      <c r="F239" s="158" t="s">
        <v>508</v>
      </c>
      <c r="G239" s="141" t="s">
        <v>320</v>
      </c>
      <c r="H239" s="141" t="s">
        <v>29</v>
      </c>
      <c r="I239" s="68"/>
    </row>
    <row r="240" spans="1:9" ht="38.25">
      <c r="A240" s="143">
        <v>22</v>
      </c>
      <c r="B240" s="143" t="s">
        <v>208</v>
      </c>
      <c r="C240" s="143">
        <v>252</v>
      </c>
      <c r="D240" s="143" t="s">
        <v>9</v>
      </c>
      <c r="E240" s="148">
        <v>3505.8</v>
      </c>
      <c r="F240" s="158" t="s">
        <v>508</v>
      </c>
      <c r="G240" s="141" t="s">
        <v>320</v>
      </c>
      <c r="H240" s="141" t="s">
        <v>29</v>
      </c>
      <c r="I240" s="68"/>
    </row>
    <row r="241" spans="1:9" ht="38.25">
      <c r="A241" s="143">
        <v>23</v>
      </c>
      <c r="B241" s="143" t="s">
        <v>209</v>
      </c>
      <c r="C241" s="143">
        <v>81</v>
      </c>
      <c r="D241" s="143" t="s">
        <v>9</v>
      </c>
      <c r="E241" s="148">
        <v>0</v>
      </c>
      <c r="F241" s="158" t="s">
        <v>508</v>
      </c>
      <c r="G241" s="141" t="s">
        <v>320</v>
      </c>
      <c r="H241" s="141" t="s">
        <v>29</v>
      </c>
      <c r="I241" s="68"/>
    </row>
    <row r="242" spans="1:9" ht="38.25">
      <c r="A242" s="143">
        <v>24</v>
      </c>
      <c r="B242" s="143" t="s">
        <v>210</v>
      </c>
      <c r="C242" s="143">
        <v>281</v>
      </c>
      <c r="D242" s="143" t="s">
        <v>9</v>
      </c>
      <c r="E242" s="148">
        <v>0</v>
      </c>
      <c r="F242" s="158" t="s">
        <v>508</v>
      </c>
      <c r="G242" s="141" t="s">
        <v>320</v>
      </c>
      <c r="H242" s="141" t="s">
        <v>29</v>
      </c>
      <c r="I242" s="68"/>
    </row>
    <row r="243" spans="1:9" ht="38.25">
      <c r="A243" s="143">
        <v>25</v>
      </c>
      <c r="B243" s="143" t="s">
        <v>211</v>
      </c>
      <c r="C243" s="143">
        <v>635</v>
      </c>
      <c r="D243" s="143" t="s">
        <v>9</v>
      </c>
      <c r="E243" s="148">
        <v>14516.88</v>
      </c>
      <c r="F243" s="158" t="s">
        <v>508</v>
      </c>
      <c r="G243" s="141" t="s">
        <v>320</v>
      </c>
      <c r="H243" s="141" t="s">
        <v>29</v>
      </c>
      <c r="I243" s="68"/>
    </row>
    <row r="244" spans="1:9" ht="38.25">
      <c r="A244" s="143">
        <v>26</v>
      </c>
      <c r="B244" s="143" t="s">
        <v>212</v>
      </c>
      <c r="C244" s="143">
        <v>70</v>
      </c>
      <c r="D244" s="143" t="s">
        <v>9</v>
      </c>
      <c r="E244" s="148">
        <v>0</v>
      </c>
      <c r="F244" s="158" t="s">
        <v>508</v>
      </c>
      <c r="G244" s="141" t="s">
        <v>320</v>
      </c>
      <c r="H244" s="141" t="s">
        <v>29</v>
      </c>
      <c r="I244" s="68"/>
    </row>
    <row r="245" spans="1:8" ht="25.5">
      <c r="A245" s="13">
        <v>27</v>
      </c>
      <c r="B245" s="13" t="s">
        <v>220</v>
      </c>
      <c r="C245" s="13">
        <v>26</v>
      </c>
      <c r="D245" s="13" t="s">
        <v>9</v>
      </c>
      <c r="E245" s="56">
        <v>0</v>
      </c>
      <c r="F245" s="114" t="s">
        <v>516</v>
      </c>
      <c r="G245" s="46" t="s">
        <v>320</v>
      </c>
      <c r="H245" s="46" t="s">
        <v>29</v>
      </c>
    </row>
    <row r="246" spans="1:8" ht="25.5">
      <c r="A246" s="13">
        <v>28</v>
      </c>
      <c r="B246" s="13" t="s">
        <v>221</v>
      </c>
      <c r="C246" s="13">
        <v>26</v>
      </c>
      <c r="D246" s="13" t="s">
        <v>9</v>
      </c>
      <c r="E246" s="56">
        <v>0</v>
      </c>
      <c r="F246" s="114" t="s">
        <v>516</v>
      </c>
      <c r="G246" s="46" t="s">
        <v>320</v>
      </c>
      <c r="H246" s="46" t="s">
        <v>29</v>
      </c>
    </row>
    <row r="247" spans="1:8" ht="24.75" customHeight="1">
      <c r="A247" s="13">
        <v>29</v>
      </c>
      <c r="B247" s="13" t="s">
        <v>222</v>
      </c>
      <c r="C247" s="13">
        <v>26</v>
      </c>
      <c r="D247" s="13" t="s">
        <v>9</v>
      </c>
      <c r="E247" s="56">
        <v>0</v>
      </c>
      <c r="F247" s="114" t="s">
        <v>516</v>
      </c>
      <c r="G247" s="46" t="s">
        <v>320</v>
      </c>
      <c r="H247" s="46" t="s">
        <v>29</v>
      </c>
    </row>
    <row r="248" spans="1:8" ht="24.75" customHeight="1">
      <c r="A248" s="13">
        <v>30</v>
      </c>
      <c r="B248" s="13" t="s">
        <v>223</v>
      </c>
      <c r="C248" s="13">
        <v>26</v>
      </c>
      <c r="D248" s="13" t="s">
        <v>9</v>
      </c>
      <c r="E248" s="56">
        <v>0</v>
      </c>
      <c r="F248" s="114" t="s">
        <v>516</v>
      </c>
      <c r="G248" s="46" t="s">
        <v>320</v>
      </c>
      <c r="H248" s="46" t="s">
        <v>29</v>
      </c>
    </row>
    <row r="249" spans="1:8" ht="24.75" customHeight="1">
      <c r="A249" s="13">
        <v>31</v>
      </c>
      <c r="B249" s="13" t="s">
        <v>224</v>
      </c>
      <c r="C249" s="13">
        <v>26</v>
      </c>
      <c r="D249" s="13" t="s">
        <v>9</v>
      </c>
      <c r="E249" s="56">
        <v>0</v>
      </c>
      <c r="F249" s="114" t="s">
        <v>516</v>
      </c>
      <c r="G249" s="46" t="s">
        <v>320</v>
      </c>
      <c r="H249" s="46" t="s">
        <v>29</v>
      </c>
    </row>
    <row r="250" spans="1:8" ht="24.75" customHeight="1">
      <c r="A250" s="13">
        <v>32</v>
      </c>
      <c r="B250" s="13" t="s">
        <v>666</v>
      </c>
      <c r="C250" s="13">
        <v>1</v>
      </c>
      <c r="D250" s="13" t="s">
        <v>3</v>
      </c>
      <c r="E250" s="56">
        <v>7</v>
      </c>
      <c r="F250" s="114" t="s">
        <v>667</v>
      </c>
      <c r="G250" s="46" t="s">
        <v>320</v>
      </c>
      <c r="H250" s="46" t="s">
        <v>29</v>
      </c>
    </row>
    <row r="251" spans="1:8" ht="24.75" customHeight="1">
      <c r="A251" s="13">
        <v>33</v>
      </c>
      <c r="B251" s="13" t="s">
        <v>668</v>
      </c>
      <c r="C251" s="13">
        <v>14</v>
      </c>
      <c r="D251" s="13" t="s">
        <v>3</v>
      </c>
      <c r="E251" s="56">
        <v>98</v>
      </c>
      <c r="F251" s="114" t="s">
        <v>667</v>
      </c>
      <c r="G251" s="46" t="s">
        <v>320</v>
      </c>
      <c r="H251" s="46" t="s">
        <v>29</v>
      </c>
    </row>
    <row r="252" spans="1:8" ht="24.75" customHeight="1">
      <c r="A252" s="13">
        <v>34</v>
      </c>
      <c r="B252" s="13" t="s">
        <v>669</v>
      </c>
      <c r="C252" s="13">
        <v>10</v>
      </c>
      <c r="D252" s="13" t="s">
        <v>3</v>
      </c>
      <c r="E252" s="56">
        <v>70</v>
      </c>
      <c r="F252" s="114" t="s">
        <v>667</v>
      </c>
      <c r="G252" s="46" t="s">
        <v>320</v>
      </c>
      <c r="H252" s="46" t="s">
        <v>29</v>
      </c>
    </row>
    <row r="253" spans="1:8" ht="24.75" customHeight="1">
      <c r="A253" s="13">
        <v>35</v>
      </c>
      <c r="B253" s="13" t="s">
        <v>670</v>
      </c>
      <c r="C253" s="13">
        <v>1</v>
      </c>
      <c r="D253" s="13" t="s">
        <v>3</v>
      </c>
      <c r="E253" s="56">
        <v>7</v>
      </c>
      <c r="F253" s="114" t="s">
        <v>667</v>
      </c>
      <c r="G253" s="46" t="s">
        <v>320</v>
      </c>
      <c r="H253" s="46" t="s">
        <v>29</v>
      </c>
    </row>
    <row r="254" spans="1:8" ht="24.75" customHeight="1">
      <c r="A254" s="13">
        <v>36</v>
      </c>
      <c r="B254" s="13" t="s">
        <v>671</v>
      </c>
      <c r="C254" s="13">
        <v>1</v>
      </c>
      <c r="D254" s="13" t="s">
        <v>3</v>
      </c>
      <c r="E254" s="56">
        <v>7</v>
      </c>
      <c r="F254" s="114" t="s">
        <v>667</v>
      </c>
      <c r="G254" s="46" t="s">
        <v>320</v>
      </c>
      <c r="H254" s="46" t="s">
        <v>29</v>
      </c>
    </row>
    <row r="255" spans="1:8" ht="24.75" customHeight="1">
      <c r="A255" s="13">
        <v>37</v>
      </c>
      <c r="B255" s="13" t="s">
        <v>672</v>
      </c>
      <c r="C255" s="13">
        <v>53</v>
      </c>
      <c r="D255" s="13" t="s">
        <v>3</v>
      </c>
      <c r="E255" s="56">
        <v>371</v>
      </c>
      <c r="F255" s="114" t="s">
        <v>667</v>
      </c>
      <c r="G255" s="46" t="s">
        <v>320</v>
      </c>
      <c r="H255" s="46" t="s">
        <v>29</v>
      </c>
    </row>
    <row r="256" spans="1:8" ht="24.75" customHeight="1">
      <c r="A256" s="13">
        <v>38</v>
      </c>
      <c r="B256" s="13" t="s">
        <v>673</v>
      </c>
      <c r="C256" s="13">
        <v>27</v>
      </c>
      <c r="D256" s="13" t="s">
        <v>3</v>
      </c>
      <c r="E256" s="56">
        <v>189</v>
      </c>
      <c r="F256" s="114" t="s">
        <v>667</v>
      </c>
      <c r="G256" s="46" t="s">
        <v>320</v>
      </c>
      <c r="H256" s="46" t="s">
        <v>29</v>
      </c>
    </row>
    <row r="257" spans="1:8" ht="24.75" customHeight="1">
      <c r="A257" s="13">
        <v>39</v>
      </c>
      <c r="B257" s="13" t="s">
        <v>674</v>
      </c>
      <c r="C257" s="13">
        <v>1</v>
      </c>
      <c r="D257" s="13" t="s">
        <v>3</v>
      </c>
      <c r="E257" s="56">
        <v>7</v>
      </c>
      <c r="F257" s="114" t="s">
        <v>667</v>
      </c>
      <c r="G257" s="46" t="s">
        <v>320</v>
      </c>
      <c r="H257" s="46" t="s">
        <v>29</v>
      </c>
    </row>
    <row r="258" spans="1:8" ht="24.75" customHeight="1">
      <c r="A258" s="13">
        <v>40</v>
      </c>
      <c r="B258" s="13" t="s">
        <v>675</v>
      </c>
      <c r="C258" s="13">
        <v>10</v>
      </c>
      <c r="D258" s="13" t="s">
        <v>3</v>
      </c>
      <c r="E258" s="56">
        <v>70</v>
      </c>
      <c r="F258" s="114" t="s">
        <v>667</v>
      </c>
      <c r="G258" s="46" t="s">
        <v>320</v>
      </c>
      <c r="H258" s="46" t="s">
        <v>29</v>
      </c>
    </row>
    <row r="259" spans="1:8" ht="24.75" customHeight="1">
      <c r="A259" s="13">
        <v>41</v>
      </c>
      <c r="B259" s="13" t="s">
        <v>676</v>
      </c>
      <c r="C259" s="13">
        <v>3</v>
      </c>
      <c r="D259" s="13" t="s">
        <v>3</v>
      </c>
      <c r="E259" s="56">
        <v>21</v>
      </c>
      <c r="F259" s="114" t="s">
        <v>667</v>
      </c>
      <c r="G259" s="46" t="s">
        <v>320</v>
      </c>
      <c r="H259" s="46" t="s">
        <v>29</v>
      </c>
    </row>
    <row r="260" spans="1:8" ht="24.75" customHeight="1">
      <c r="A260" s="13">
        <v>42</v>
      </c>
      <c r="B260" s="13" t="s">
        <v>677</v>
      </c>
      <c r="C260" s="13">
        <v>42</v>
      </c>
      <c r="D260" s="13" t="s">
        <v>0</v>
      </c>
      <c r="E260" s="56">
        <v>294</v>
      </c>
      <c r="F260" s="114" t="s">
        <v>667</v>
      </c>
      <c r="G260" s="46" t="s">
        <v>320</v>
      </c>
      <c r="H260" s="46" t="s">
        <v>29</v>
      </c>
    </row>
    <row r="261" spans="1:8" ht="24.75" customHeight="1">
      <c r="A261" s="13">
        <v>43</v>
      </c>
      <c r="B261" s="13" t="s">
        <v>678</v>
      </c>
      <c r="C261" s="13">
        <v>32</v>
      </c>
      <c r="D261" s="13" t="s">
        <v>3</v>
      </c>
      <c r="E261" s="56">
        <v>224</v>
      </c>
      <c r="F261" s="114" t="s">
        <v>667</v>
      </c>
      <c r="G261" s="46" t="s">
        <v>320</v>
      </c>
      <c r="H261" s="46" t="s">
        <v>29</v>
      </c>
    </row>
    <row r="262" spans="1:8" ht="24.75" customHeight="1">
      <c r="A262" s="13">
        <v>44</v>
      </c>
      <c r="B262" s="13" t="s">
        <v>679</v>
      </c>
      <c r="C262" s="13">
        <v>20</v>
      </c>
      <c r="D262" s="13" t="s">
        <v>3</v>
      </c>
      <c r="E262" s="56">
        <v>140</v>
      </c>
      <c r="F262" s="114" t="s">
        <v>667</v>
      </c>
      <c r="G262" s="46" t="s">
        <v>320</v>
      </c>
      <c r="H262" s="46" t="s">
        <v>29</v>
      </c>
    </row>
    <row r="263" spans="1:8" ht="24.75" customHeight="1">
      <c r="A263" s="13">
        <v>45</v>
      </c>
      <c r="B263" s="13" t="s">
        <v>680</v>
      </c>
      <c r="C263" s="13">
        <v>50</v>
      </c>
      <c r="D263" s="13" t="s">
        <v>3</v>
      </c>
      <c r="E263" s="56">
        <v>350</v>
      </c>
      <c r="F263" s="114" t="s">
        <v>667</v>
      </c>
      <c r="G263" s="46" t="s">
        <v>320</v>
      </c>
      <c r="H263" s="46" t="s">
        <v>29</v>
      </c>
    </row>
    <row r="264" spans="1:8" ht="24.75" customHeight="1">
      <c r="A264" s="13">
        <v>46</v>
      </c>
      <c r="B264" s="13" t="s">
        <v>681</v>
      </c>
      <c r="C264" s="13">
        <v>1</v>
      </c>
      <c r="D264" s="13" t="s">
        <v>3</v>
      </c>
      <c r="E264" s="56">
        <v>7</v>
      </c>
      <c r="F264" s="114" t="s">
        <v>667</v>
      </c>
      <c r="G264" s="46" t="s">
        <v>320</v>
      </c>
      <c r="H264" s="46" t="s">
        <v>29</v>
      </c>
    </row>
    <row r="265" spans="1:8" ht="24.75" customHeight="1">
      <c r="A265" s="13">
        <v>47</v>
      </c>
      <c r="B265" s="13" t="s">
        <v>682</v>
      </c>
      <c r="C265" s="13">
        <v>9</v>
      </c>
      <c r="D265" s="13" t="s">
        <v>3</v>
      </c>
      <c r="E265" s="56">
        <v>63</v>
      </c>
      <c r="F265" s="114" t="s">
        <v>667</v>
      </c>
      <c r="G265" s="46" t="s">
        <v>320</v>
      </c>
      <c r="H265" s="46" t="s">
        <v>29</v>
      </c>
    </row>
    <row r="266" spans="1:8" ht="24.75" customHeight="1">
      <c r="A266" s="13">
        <v>48</v>
      </c>
      <c r="B266" s="13" t="s">
        <v>683</v>
      </c>
      <c r="C266" s="13">
        <v>14</v>
      </c>
      <c r="D266" s="13" t="s">
        <v>3</v>
      </c>
      <c r="E266" s="56">
        <v>98</v>
      </c>
      <c r="F266" s="114" t="s">
        <v>667</v>
      </c>
      <c r="G266" s="46" t="s">
        <v>320</v>
      </c>
      <c r="H266" s="46" t="s">
        <v>29</v>
      </c>
    </row>
    <row r="267" spans="1:8" ht="24.75" customHeight="1">
      <c r="A267" s="13">
        <v>49</v>
      </c>
      <c r="B267" s="13" t="s">
        <v>684</v>
      </c>
      <c r="C267" s="13">
        <v>11</v>
      </c>
      <c r="D267" s="13" t="s">
        <v>3</v>
      </c>
      <c r="E267" s="56">
        <v>77</v>
      </c>
      <c r="F267" s="114" t="s">
        <v>667</v>
      </c>
      <c r="G267" s="46" t="s">
        <v>320</v>
      </c>
      <c r="H267" s="46" t="s">
        <v>29</v>
      </c>
    </row>
    <row r="268" spans="1:8" ht="24.75" customHeight="1">
      <c r="A268" s="13">
        <v>50</v>
      </c>
      <c r="B268" s="13" t="s">
        <v>685</v>
      </c>
      <c r="C268" s="13">
        <v>1</v>
      </c>
      <c r="D268" s="13" t="s">
        <v>3</v>
      </c>
      <c r="E268" s="56">
        <v>7</v>
      </c>
      <c r="F268" s="114" t="s">
        <v>667</v>
      </c>
      <c r="G268" s="46" t="s">
        <v>320</v>
      </c>
      <c r="H268" s="46" t="s">
        <v>29</v>
      </c>
    </row>
    <row r="269" spans="1:8" ht="24.75" customHeight="1">
      <c r="A269" s="13">
        <v>51</v>
      </c>
      <c r="B269" s="13" t="s">
        <v>686</v>
      </c>
      <c r="C269" s="13">
        <v>6</v>
      </c>
      <c r="D269" s="13" t="s">
        <v>3</v>
      </c>
      <c r="E269" s="56">
        <v>42</v>
      </c>
      <c r="F269" s="114" t="s">
        <v>667</v>
      </c>
      <c r="G269" s="46" t="s">
        <v>320</v>
      </c>
      <c r="H269" s="46" t="s">
        <v>29</v>
      </c>
    </row>
    <row r="270" spans="1:8" ht="24.75" customHeight="1">
      <c r="A270" s="13">
        <v>52</v>
      </c>
      <c r="B270" s="13" t="s">
        <v>687</v>
      </c>
      <c r="C270" s="13">
        <v>3</v>
      </c>
      <c r="D270" s="13" t="s">
        <v>0</v>
      </c>
      <c r="E270" s="56">
        <v>21</v>
      </c>
      <c r="F270" s="114" t="s">
        <v>667</v>
      </c>
      <c r="G270" s="46" t="s">
        <v>320</v>
      </c>
      <c r="H270" s="46" t="s">
        <v>29</v>
      </c>
    </row>
    <row r="271" spans="1:8" ht="24.75" customHeight="1">
      <c r="A271" s="13">
        <v>53</v>
      </c>
      <c r="B271" s="13" t="s">
        <v>688</v>
      </c>
      <c r="C271" s="13">
        <v>25</v>
      </c>
      <c r="D271" s="13" t="s">
        <v>3</v>
      </c>
      <c r="E271" s="56">
        <v>175</v>
      </c>
      <c r="F271" s="114" t="s">
        <v>667</v>
      </c>
      <c r="G271" s="46" t="s">
        <v>320</v>
      </c>
      <c r="H271" s="46" t="s">
        <v>29</v>
      </c>
    </row>
    <row r="272" spans="1:8" ht="24.75" customHeight="1">
      <c r="A272" s="13">
        <v>54</v>
      </c>
      <c r="B272" s="13" t="s">
        <v>689</v>
      </c>
      <c r="C272" s="13">
        <v>28</v>
      </c>
      <c r="D272" s="13" t="s">
        <v>3</v>
      </c>
      <c r="E272" s="56">
        <v>56</v>
      </c>
      <c r="F272" s="114" t="s">
        <v>667</v>
      </c>
      <c r="G272" s="46" t="s">
        <v>320</v>
      </c>
      <c r="H272" s="46" t="s">
        <v>29</v>
      </c>
    </row>
    <row r="273" spans="1:8" ht="24.75" customHeight="1">
      <c r="A273" s="13">
        <v>55</v>
      </c>
      <c r="B273" s="13" t="s">
        <v>690</v>
      </c>
      <c r="C273" s="13">
        <v>10</v>
      </c>
      <c r="D273" s="13" t="s">
        <v>3</v>
      </c>
      <c r="E273" s="56">
        <v>70</v>
      </c>
      <c r="F273" s="114" t="s">
        <v>667</v>
      </c>
      <c r="G273" s="46" t="s">
        <v>320</v>
      </c>
      <c r="H273" s="46" t="s">
        <v>29</v>
      </c>
    </row>
    <row r="274" spans="1:8" ht="24.75" customHeight="1">
      <c r="A274" s="13">
        <v>56</v>
      </c>
      <c r="B274" s="13" t="s">
        <v>691</v>
      </c>
      <c r="C274" s="13">
        <v>22</v>
      </c>
      <c r="D274" s="13" t="s">
        <v>3</v>
      </c>
      <c r="E274" s="56">
        <v>154</v>
      </c>
      <c r="F274" s="114" t="s">
        <v>667</v>
      </c>
      <c r="G274" s="46" t="s">
        <v>320</v>
      </c>
      <c r="H274" s="46" t="s">
        <v>29</v>
      </c>
    </row>
    <row r="275" spans="1:8" ht="24.75" customHeight="1">
      <c r="A275" s="13">
        <v>57</v>
      </c>
      <c r="B275" s="13" t="s">
        <v>692</v>
      </c>
      <c r="C275" s="13">
        <v>1</v>
      </c>
      <c r="D275" s="13" t="s">
        <v>3</v>
      </c>
      <c r="E275" s="56">
        <v>7</v>
      </c>
      <c r="F275" s="114" t="s">
        <v>667</v>
      </c>
      <c r="G275" s="46" t="s">
        <v>320</v>
      </c>
      <c r="H275" s="46" t="s">
        <v>29</v>
      </c>
    </row>
    <row r="276" spans="1:8" ht="24.75" customHeight="1">
      <c r="A276" s="49"/>
      <c r="B276" s="13"/>
      <c r="C276" s="13"/>
      <c r="D276" s="49" t="s">
        <v>4</v>
      </c>
      <c r="E276" s="50">
        <f>SUM(E219:E275)</f>
        <v>81780.74</v>
      </c>
      <c r="F276" s="114"/>
      <c r="G276" s="46"/>
      <c r="H276" s="46"/>
    </row>
    <row r="277" spans="1:8" ht="24.75" customHeight="1">
      <c r="A277" s="55" t="s">
        <v>62</v>
      </c>
      <c r="G277" s="6"/>
      <c r="H277" s="6"/>
    </row>
    <row r="278" spans="1:8" ht="38.25">
      <c r="A278" s="105" t="s">
        <v>12</v>
      </c>
      <c r="B278" s="105" t="s">
        <v>462</v>
      </c>
      <c r="C278" s="105" t="s">
        <v>463</v>
      </c>
      <c r="D278" s="105" t="s">
        <v>464</v>
      </c>
      <c r="E278" s="105" t="s">
        <v>465</v>
      </c>
      <c r="F278" s="113" t="s">
        <v>466</v>
      </c>
      <c r="G278" s="105" t="s">
        <v>46</v>
      </c>
      <c r="H278" s="105" t="s">
        <v>45</v>
      </c>
    </row>
    <row r="279" spans="1:8" ht="25.5">
      <c r="A279" s="13">
        <v>1</v>
      </c>
      <c r="B279" s="13" t="s">
        <v>22</v>
      </c>
      <c r="C279" s="13">
        <v>145</v>
      </c>
      <c r="D279" s="13" t="s">
        <v>9</v>
      </c>
      <c r="E279" s="56">
        <v>725</v>
      </c>
      <c r="F279" s="114" t="s">
        <v>485</v>
      </c>
      <c r="G279" s="41" t="s">
        <v>320</v>
      </c>
      <c r="H279" s="46" t="s">
        <v>29</v>
      </c>
    </row>
    <row r="280" spans="1:8" ht="25.5">
      <c r="A280" s="13">
        <v>2</v>
      </c>
      <c r="B280" s="13" t="s">
        <v>23</v>
      </c>
      <c r="C280" s="13">
        <v>101</v>
      </c>
      <c r="D280" s="13" t="s">
        <v>9</v>
      </c>
      <c r="E280" s="56">
        <v>505</v>
      </c>
      <c r="F280" s="114" t="s">
        <v>485</v>
      </c>
      <c r="G280" s="41" t="s">
        <v>320</v>
      </c>
      <c r="H280" s="46" t="s">
        <v>29</v>
      </c>
    </row>
    <row r="281" spans="1:8" ht="25.5">
      <c r="A281" s="13">
        <v>3</v>
      </c>
      <c r="B281" s="13" t="s">
        <v>24</v>
      </c>
      <c r="C281" s="13">
        <v>82</v>
      </c>
      <c r="D281" s="13" t="s">
        <v>9</v>
      </c>
      <c r="E281" s="56">
        <v>410</v>
      </c>
      <c r="F281" s="114" t="s">
        <v>485</v>
      </c>
      <c r="G281" s="41" t="s">
        <v>320</v>
      </c>
      <c r="H281" s="46" t="s">
        <v>29</v>
      </c>
    </row>
    <row r="282" spans="1:8" ht="12.75">
      <c r="A282" s="49"/>
      <c r="B282" s="13"/>
      <c r="C282" s="13"/>
      <c r="D282" s="49" t="s">
        <v>4</v>
      </c>
      <c r="E282" s="50">
        <f>SUM(E279:E281)</f>
        <v>1640</v>
      </c>
      <c r="F282" s="114"/>
      <c r="G282" s="46"/>
      <c r="H282" s="46"/>
    </row>
    <row r="283" spans="1:8" ht="12.75">
      <c r="A283" s="52"/>
      <c r="B283" s="52"/>
      <c r="C283" s="52"/>
      <c r="D283" s="52"/>
      <c r="E283" s="53"/>
      <c r="F283" s="110"/>
      <c r="G283" s="54"/>
      <c r="H283" s="54"/>
    </row>
    <row r="284" spans="1:8" ht="12.75">
      <c r="A284" s="55" t="s">
        <v>63</v>
      </c>
      <c r="G284" s="6"/>
      <c r="H284" s="6"/>
    </row>
    <row r="285" spans="1:8" ht="38.25">
      <c r="A285" s="105" t="s">
        <v>12</v>
      </c>
      <c r="B285" s="105" t="s">
        <v>462</v>
      </c>
      <c r="C285" s="105" t="s">
        <v>463</v>
      </c>
      <c r="D285" s="105" t="s">
        <v>464</v>
      </c>
      <c r="E285" s="105" t="s">
        <v>465</v>
      </c>
      <c r="F285" s="113" t="s">
        <v>466</v>
      </c>
      <c r="G285" s="105" t="s">
        <v>46</v>
      </c>
      <c r="H285" s="105" t="s">
        <v>45</v>
      </c>
    </row>
    <row r="286" spans="1:8" ht="25.5">
      <c r="A286" s="13">
        <v>1</v>
      </c>
      <c r="B286" s="47" t="s">
        <v>35</v>
      </c>
      <c r="C286" s="13">
        <v>23</v>
      </c>
      <c r="D286" s="13" t="s">
        <v>5</v>
      </c>
      <c r="E286" s="48">
        <v>0</v>
      </c>
      <c r="F286" s="114" t="s">
        <v>521</v>
      </c>
      <c r="G286" s="41" t="s">
        <v>320</v>
      </c>
      <c r="H286" s="46" t="s">
        <v>29</v>
      </c>
    </row>
    <row r="287" spans="1:8" ht="38.25">
      <c r="A287" s="13">
        <v>2</v>
      </c>
      <c r="B287" s="47" t="s">
        <v>267</v>
      </c>
      <c r="C287" s="13">
        <v>105</v>
      </c>
      <c r="D287" s="13" t="s">
        <v>11</v>
      </c>
      <c r="E287" s="48">
        <v>0</v>
      </c>
      <c r="F287" s="114" t="s">
        <v>520</v>
      </c>
      <c r="G287" s="41" t="s">
        <v>320</v>
      </c>
      <c r="H287" s="46" t="s">
        <v>29</v>
      </c>
    </row>
    <row r="288" spans="1:8" ht="38.25">
      <c r="A288" s="13">
        <v>3</v>
      </c>
      <c r="B288" s="47" t="s">
        <v>268</v>
      </c>
      <c r="C288" s="13">
        <v>47</v>
      </c>
      <c r="D288" s="13" t="s">
        <v>11</v>
      </c>
      <c r="E288" s="48">
        <v>0</v>
      </c>
      <c r="F288" s="114" t="s">
        <v>520</v>
      </c>
      <c r="G288" s="41" t="s">
        <v>320</v>
      </c>
      <c r="H288" s="46" t="s">
        <v>29</v>
      </c>
    </row>
    <row r="289" spans="1:8" ht="38.25">
      <c r="A289" s="13">
        <v>4</v>
      </c>
      <c r="B289" s="47" t="s">
        <v>269</v>
      </c>
      <c r="C289" s="13">
        <v>97</v>
      </c>
      <c r="D289" s="13" t="s">
        <v>10</v>
      </c>
      <c r="E289" s="48">
        <v>0</v>
      </c>
      <c r="F289" s="114" t="s">
        <v>520</v>
      </c>
      <c r="G289" s="41" t="s">
        <v>320</v>
      </c>
      <c r="H289" s="46" t="s">
        <v>29</v>
      </c>
    </row>
    <row r="290" spans="1:8" ht="38.25">
      <c r="A290" s="13">
        <v>5</v>
      </c>
      <c r="B290" s="47" t="s">
        <v>270</v>
      </c>
      <c r="C290" s="13">
        <v>252</v>
      </c>
      <c r="D290" s="13" t="s">
        <v>5</v>
      </c>
      <c r="E290" s="48">
        <v>0</v>
      </c>
      <c r="F290" s="114" t="s">
        <v>520</v>
      </c>
      <c r="G290" s="41" t="s">
        <v>320</v>
      </c>
      <c r="H290" s="46" t="s">
        <v>29</v>
      </c>
    </row>
    <row r="291" spans="1:8" ht="38.25">
      <c r="A291" s="13">
        <v>6</v>
      </c>
      <c r="B291" s="47" t="s">
        <v>271</v>
      </c>
      <c r="C291" s="13">
        <v>76</v>
      </c>
      <c r="D291" s="13" t="s">
        <v>10</v>
      </c>
      <c r="E291" s="48">
        <v>0</v>
      </c>
      <c r="F291" s="114" t="s">
        <v>520</v>
      </c>
      <c r="G291" s="41" t="s">
        <v>320</v>
      </c>
      <c r="H291" s="46" t="s">
        <v>29</v>
      </c>
    </row>
    <row r="292" spans="1:8" ht="38.25">
      <c r="A292" s="13">
        <v>7</v>
      </c>
      <c r="B292" s="47" t="s">
        <v>272</v>
      </c>
      <c r="C292" s="13">
        <v>37</v>
      </c>
      <c r="D292" s="13" t="s">
        <v>11</v>
      </c>
      <c r="E292" s="48">
        <v>0</v>
      </c>
      <c r="F292" s="114" t="s">
        <v>520</v>
      </c>
      <c r="G292" s="41" t="s">
        <v>320</v>
      </c>
      <c r="H292" s="46" t="s">
        <v>29</v>
      </c>
    </row>
    <row r="293" spans="1:8" ht="38.25">
      <c r="A293" s="13">
        <v>8</v>
      </c>
      <c r="B293" s="47" t="s">
        <v>273</v>
      </c>
      <c r="C293" s="13">
        <v>180</v>
      </c>
      <c r="D293" s="13" t="s">
        <v>3</v>
      </c>
      <c r="E293" s="48">
        <v>0</v>
      </c>
      <c r="F293" s="114" t="s">
        <v>520</v>
      </c>
      <c r="G293" s="41" t="s">
        <v>320</v>
      </c>
      <c r="H293" s="46" t="s">
        <v>29</v>
      </c>
    </row>
    <row r="294" spans="1:8" ht="38.25">
      <c r="A294" s="13">
        <v>9</v>
      </c>
      <c r="B294" s="47" t="s">
        <v>274</v>
      </c>
      <c r="C294" s="13">
        <v>85</v>
      </c>
      <c r="D294" s="13" t="s">
        <v>10</v>
      </c>
      <c r="E294" s="48">
        <v>0</v>
      </c>
      <c r="F294" s="114" t="s">
        <v>520</v>
      </c>
      <c r="G294" s="41" t="s">
        <v>320</v>
      </c>
      <c r="H294" s="46" t="s">
        <v>29</v>
      </c>
    </row>
    <row r="295" spans="1:8" ht="38.25">
      <c r="A295" s="13">
        <v>10</v>
      </c>
      <c r="B295" s="47" t="s">
        <v>275</v>
      </c>
      <c r="C295" s="13">
        <v>27</v>
      </c>
      <c r="D295" s="13" t="s">
        <v>10</v>
      </c>
      <c r="E295" s="48">
        <v>0</v>
      </c>
      <c r="F295" s="114" t="s">
        <v>520</v>
      </c>
      <c r="G295" s="41" t="s">
        <v>320</v>
      </c>
      <c r="H295" s="46" t="s">
        <v>29</v>
      </c>
    </row>
    <row r="296" spans="1:8" ht="38.25">
      <c r="A296" s="13">
        <v>11</v>
      </c>
      <c r="B296" s="47" t="s">
        <v>276</v>
      </c>
      <c r="C296" s="13">
        <v>164</v>
      </c>
      <c r="D296" s="13" t="s">
        <v>10</v>
      </c>
      <c r="E296" s="48">
        <v>0</v>
      </c>
      <c r="F296" s="114" t="s">
        <v>520</v>
      </c>
      <c r="G296" s="41" t="s">
        <v>320</v>
      </c>
      <c r="H296" s="46" t="s">
        <v>29</v>
      </c>
    </row>
    <row r="297" spans="1:8" ht="38.25">
      <c r="A297" s="13">
        <v>12</v>
      </c>
      <c r="B297" s="47" t="s">
        <v>277</v>
      </c>
      <c r="C297" s="13">
        <v>7</v>
      </c>
      <c r="D297" s="13" t="s">
        <v>3</v>
      </c>
      <c r="E297" s="48">
        <v>0</v>
      </c>
      <c r="F297" s="114" t="s">
        <v>520</v>
      </c>
      <c r="G297" s="41" t="s">
        <v>320</v>
      </c>
      <c r="H297" s="46" t="s">
        <v>29</v>
      </c>
    </row>
    <row r="298" spans="1:8" ht="38.25">
      <c r="A298" s="13">
        <v>13</v>
      </c>
      <c r="B298" s="47" t="s">
        <v>278</v>
      </c>
      <c r="C298" s="13">
        <v>24</v>
      </c>
      <c r="D298" s="13" t="s">
        <v>5</v>
      </c>
      <c r="E298" s="48">
        <v>0</v>
      </c>
      <c r="F298" s="114" t="s">
        <v>520</v>
      </c>
      <c r="G298" s="41" t="s">
        <v>320</v>
      </c>
      <c r="H298" s="46" t="s">
        <v>29</v>
      </c>
    </row>
    <row r="299" spans="1:8" ht="38.25">
      <c r="A299" s="13">
        <v>14</v>
      </c>
      <c r="B299" s="47" t="s">
        <v>279</v>
      </c>
      <c r="C299" s="13">
        <v>28</v>
      </c>
      <c r="D299" s="13" t="s">
        <v>5</v>
      </c>
      <c r="E299" s="48">
        <v>0</v>
      </c>
      <c r="F299" s="114" t="s">
        <v>520</v>
      </c>
      <c r="G299" s="41" t="s">
        <v>320</v>
      </c>
      <c r="H299" s="46" t="s">
        <v>29</v>
      </c>
    </row>
    <row r="300" spans="1:8" ht="38.25">
      <c r="A300" s="13">
        <v>15</v>
      </c>
      <c r="B300" s="47" t="s">
        <v>362</v>
      </c>
      <c r="C300" s="13">
        <v>87</v>
      </c>
      <c r="D300" s="13" t="s">
        <v>10</v>
      </c>
      <c r="E300" s="48">
        <v>0</v>
      </c>
      <c r="F300" s="114" t="s">
        <v>520</v>
      </c>
      <c r="G300" s="41" t="s">
        <v>320</v>
      </c>
      <c r="H300" s="46" t="s">
        <v>29</v>
      </c>
    </row>
    <row r="301" spans="1:8" ht="38.25">
      <c r="A301" s="13">
        <v>16</v>
      </c>
      <c r="B301" s="47" t="s">
        <v>363</v>
      </c>
      <c r="C301" s="13">
        <v>100</v>
      </c>
      <c r="D301" s="13" t="s">
        <v>10</v>
      </c>
      <c r="E301" s="48">
        <v>0</v>
      </c>
      <c r="F301" s="114" t="s">
        <v>520</v>
      </c>
      <c r="G301" s="41" t="s">
        <v>320</v>
      </c>
      <c r="H301" s="46" t="s">
        <v>29</v>
      </c>
    </row>
    <row r="302" spans="1:8" ht="38.25">
      <c r="A302" s="13">
        <v>17</v>
      </c>
      <c r="B302" s="47" t="s">
        <v>280</v>
      </c>
      <c r="C302" s="13">
        <v>142</v>
      </c>
      <c r="D302" s="13" t="s">
        <v>10</v>
      </c>
      <c r="E302" s="48">
        <v>0</v>
      </c>
      <c r="F302" s="114" t="s">
        <v>520</v>
      </c>
      <c r="G302" s="41" t="s">
        <v>320</v>
      </c>
      <c r="H302" s="46" t="s">
        <v>29</v>
      </c>
    </row>
    <row r="303" spans="1:8" ht="38.25">
      <c r="A303" s="13">
        <v>18</v>
      </c>
      <c r="B303" s="47" t="s">
        <v>281</v>
      </c>
      <c r="C303" s="13">
        <v>204</v>
      </c>
      <c r="D303" s="13" t="s">
        <v>3</v>
      </c>
      <c r="E303" s="48">
        <v>0</v>
      </c>
      <c r="F303" s="114" t="s">
        <v>520</v>
      </c>
      <c r="G303" s="41" t="s">
        <v>320</v>
      </c>
      <c r="H303" s="46" t="s">
        <v>29</v>
      </c>
    </row>
    <row r="304" spans="1:8" ht="38.25">
      <c r="A304" s="13">
        <v>19</v>
      </c>
      <c r="B304" s="47" t="s">
        <v>282</v>
      </c>
      <c r="C304" s="13">
        <v>19</v>
      </c>
      <c r="D304" s="13" t="s">
        <v>9</v>
      </c>
      <c r="E304" s="48">
        <v>0</v>
      </c>
      <c r="F304" s="114" t="s">
        <v>520</v>
      </c>
      <c r="G304" s="41" t="s">
        <v>320</v>
      </c>
      <c r="H304" s="46" t="s">
        <v>29</v>
      </c>
    </row>
    <row r="305" spans="1:8" ht="38.25">
      <c r="A305" s="13">
        <v>20</v>
      </c>
      <c r="B305" s="47" t="s">
        <v>283</v>
      </c>
      <c r="C305" s="13">
        <v>60</v>
      </c>
      <c r="D305" s="13" t="s">
        <v>10</v>
      </c>
      <c r="E305" s="48">
        <v>0</v>
      </c>
      <c r="F305" s="114" t="s">
        <v>520</v>
      </c>
      <c r="G305" s="41" t="s">
        <v>320</v>
      </c>
      <c r="H305" s="46" t="s">
        <v>29</v>
      </c>
    </row>
    <row r="306" spans="1:8" ht="38.25">
      <c r="A306" s="13">
        <v>21</v>
      </c>
      <c r="B306" s="47" t="s">
        <v>284</v>
      </c>
      <c r="C306" s="13">
        <v>105</v>
      </c>
      <c r="D306" s="13" t="s">
        <v>3</v>
      </c>
      <c r="E306" s="48">
        <v>0</v>
      </c>
      <c r="F306" s="114" t="s">
        <v>520</v>
      </c>
      <c r="G306" s="41" t="s">
        <v>320</v>
      </c>
      <c r="H306" s="46" t="s">
        <v>29</v>
      </c>
    </row>
    <row r="307" spans="1:8" ht="38.25">
      <c r="A307" s="13">
        <v>22</v>
      </c>
      <c r="B307" s="47" t="s">
        <v>285</v>
      </c>
      <c r="C307" s="13">
        <v>20</v>
      </c>
      <c r="D307" s="13" t="s">
        <v>3</v>
      </c>
      <c r="E307" s="48">
        <v>0</v>
      </c>
      <c r="F307" s="114" t="s">
        <v>520</v>
      </c>
      <c r="G307" s="41" t="s">
        <v>320</v>
      </c>
      <c r="H307" s="46" t="s">
        <v>29</v>
      </c>
    </row>
    <row r="308" spans="1:8" ht="38.25">
      <c r="A308" s="13">
        <v>23</v>
      </c>
      <c r="B308" s="47" t="s">
        <v>286</v>
      </c>
      <c r="C308" s="13">
        <v>200</v>
      </c>
      <c r="D308" s="13" t="s">
        <v>5</v>
      </c>
      <c r="E308" s="48">
        <v>0</v>
      </c>
      <c r="F308" s="114" t="s">
        <v>520</v>
      </c>
      <c r="G308" s="41" t="s">
        <v>320</v>
      </c>
      <c r="H308" s="46" t="s">
        <v>29</v>
      </c>
    </row>
    <row r="309" spans="1:8" ht="38.25">
      <c r="A309" s="13">
        <v>24</v>
      </c>
      <c r="B309" s="47" t="s">
        <v>288</v>
      </c>
      <c r="C309" s="13">
        <v>18</v>
      </c>
      <c r="D309" s="13" t="s">
        <v>10</v>
      </c>
      <c r="E309" s="48">
        <v>0</v>
      </c>
      <c r="F309" s="114" t="s">
        <v>520</v>
      </c>
      <c r="G309" s="41" t="s">
        <v>320</v>
      </c>
      <c r="H309" s="46" t="s">
        <v>29</v>
      </c>
    </row>
    <row r="310" spans="1:8" ht="38.25">
      <c r="A310" s="13">
        <v>25</v>
      </c>
      <c r="B310" s="47" t="s">
        <v>287</v>
      </c>
      <c r="C310" s="13">
        <v>19</v>
      </c>
      <c r="D310" s="13" t="s">
        <v>3</v>
      </c>
      <c r="E310" s="48">
        <v>0</v>
      </c>
      <c r="F310" s="114" t="s">
        <v>520</v>
      </c>
      <c r="G310" s="41" t="s">
        <v>320</v>
      </c>
      <c r="H310" s="46" t="s">
        <v>29</v>
      </c>
    </row>
    <row r="311" spans="1:9" ht="40.5" customHeight="1">
      <c r="A311" s="13">
        <v>26</v>
      </c>
      <c r="B311" s="47" t="s">
        <v>369</v>
      </c>
      <c r="C311" s="13">
        <v>276</v>
      </c>
      <c r="D311" s="13" t="s">
        <v>3</v>
      </c>
      <c r="E311" s="48">
        <v>0</v>
      </c>
      <c r="F311" s="120" t="s">
        <v>519</v>
      </c>
      <c r="G311" s="41" t="s">
        <v>320</v>
      </c>
      <c r="H311" s="46" t="s">
        <v>29</v>
      </c>
      <c r="I311" s="73"/>
    </row>
    <row r="312" spans="1:9" ht="38.25">
      <c r="A312" s="13">
        <v>27</v>
      </c>
      <c r="B312" s="47" t="s">
        <v>370</v>
      </c>
      <c r="C312" s="13">
        <v>600</v>
      </c>
      <c r="D312" s="13" t="s">
        <v>3</v>
      </c>
      <c r="E312" s="48">
        <v>0</v>
      </c>
      <c r="F312" s="120" t="s">
        <v>519</v>
      </c>
      <c r="G312" s="41" t="s">
        <v>320</v>
      </c>
      <c r="H312" s="46" t="s">
        <v>29</v>
      </c>
      <c r="I312" s="73"/>
    </row>
    <row r="313" spans="1:9" ht="38.25">
      <c r="A313" s="13">
        <v>28</v>
      </c>
      <c r="B313" s="47" t="s">
        <v>371</v>
      </c>
      <c r="C313" s="13">
        <v>40</v>
      </c>
      <c r="D313" s="13" t="s">
        <v>5</v>
      </c>
      <c r="E313" s="48">
        <v>0</v>
      </c>
      <c r="F313" s="120" t="s">
        <v>519</v>
      </c>
      <c r="G313" s="41" t="s">
        <v>320</v>
      </c>
      <c r="H313" s="46" t="s">
        <v>29</v>
      </c>
      <c r="I313" s="73"/>
    </row>
    <row r="314" spans="1:9" ht="38.25">
      <c r="A314" s="13">
        <v>29</v>
      </c>
      <c r="B314" s="47" t="s">
        <v>372</v>
      </c>
      <c r="C314" s="13">
        <v>2100</v>
      </c>
      <c r="D314" s="13" t="s">
        <v>10</v>
      </c>
      <c r="E314" s="48">
        <v>0</v>
      </c>
      <c r="F314" s="120" t="s">
        <v>519</v>
      </c>
      <c r="G314" s="41" t="s">
        <v>320</v>
      </c>
      <c r="H314" s="46" t="s">
        <v>29</v>
      </c>
      <c r="I314" s="73"/>
    </row>
    <row r="315" spans="1:9" ht="38.25">
      <c r="A315" s="13">
        <v>30</v>
      </c>
      <c r="B315" s="47" t="s">
        <v>373</v>
      </c>
      <c r="C315" s="13">
        <v>1320</v>
      </c>
      <c r="D315" s="13" t="s">
        <v>11</v>
      </c>
      <c r="E315" s="48">
        <v>0</v>
      </c>
      <c r="F315" s="120" t="s">
        <v>519</v>
      </c>
      <c r="G315" s="41" t="s">
        <v>320</v>
      </c>
      <c r="H315" s="46" t="s">
        <v>29</v>
      </c>
      <c r="I315" s="73"/>
    </row>
    <row r="316" spans="1:9" ht="38.25">
      <c r="A316" s="13">
        <v>31</v>
      </c>
      <c r="B316" s="47" t="s">
        <v>374</v>
      </c>
      <c r="C316" s="13">
        <v>90</v>
      </c>
      <c r="D316" s="13" t="s">
        <v>3</v>
      </c>
      <c r="E316" s="48">
        <v>0</v>
      </c>
      <c r="F316" s="120" t="s">
        <v>519</v>
      </c>
      <c r="G316" s="41" t="s">
        <v>320</v>
      </c>
      <c r="H316" s="46" t="s">
        <v>29</v>
      </c>
      <c r="I316" s="73"/>
    </row>
    <row r="317" spans="1:9" ht="38.25">
      <c r="A317" s="13">
        <v>32</v>
      </c>
      <c r="B317" s="47" t="s">
        <v>375</v>
      </c>
      <c r="C317" s="13">
        <v>600</v>
      </c>
      <c r="D317" s="13" t="s">
        <v>5</v>
      </c>
      <c r="E317" s="48">
        <v>0</v>
      </c>
      <c r="F317" s="120" t="s">
        <v>519</v>
      </c>
      <c r="G317" s="41" t="s">
        <v>320</v>
      </c>
      <c r="H317" s="46" t="s">
        <v>29</v>
      </c>
      <c r="I317" s="73"/>
    </row>
    <row r="318" spans="1:10" ht="38.25">
      <c r="A318" s="13">
        <v>33</v>
      </c>
      <c r="B318" s="47" t="s">
        <v>376</v>
      </c>
      <c r="C318" s="13">
        <v>4500</v>
      </c>
      <c r="D318" s="13" t="s">
        <v>3</v>
      </c>
      <c r="E318" s="48">
        <v>0</v>
      </c>
      <c r="F318" s="120" t="s">
        <v>519</v>
      </c>
      <c r="G318" s="41" t="s">
        <v>320</v>
      </c>
      <c r="H318" s="46" t="s">
        <v>29</v>
      </c>
      <c r="I318" s="73"/>
      <c r="J318" s="73"/>
    </row>
    <row r="319" spans="1:12" ht="38.25">
      <c r="A319" s="13">
        <v>34</v>
      </c>
      <c r="B319" s="47" t="s">
        <v>291</v>
      </c>
      <c r="C319" s="13">
        <v>54</v>
      </c>
      <c r="D319" s="13" t="s">
        <v>3</v>
      </c>
      <c r="E319" s="48">
        <v>0</v>
      </c>
      <c r="F319" s="120" t="s">
        <v>519</v>
      </c>
      <c r="G319" s="41" t="s">
        <v>320</v>
      </c>
      <c r="H319" s="46" t="s">
        <v>29</v>
      </c>
      <c r="I319" s="73"/>
      <c r="L319" s="18"/>
    </row>
    <row r="320" spans="1:9" ht="38.25">
      <c r="A320" s="13">
        <v>35</v>
      </c>
      <c r="B320" s="47" t="s">
        <v>364</v>
      </c>
      <c r="C320" s="13">
        <v>20</v>
      </c>
      <c r="D320" s="13" t="s">
        <v>3</v>
      </c>
      <c r="E320" s="48">
        <v>0</v>
      </c>
      <c r="F320" s="120" t="s">
        <v>519</v>
      </c>
      <c r="G320" s="41" t="s">
        <v>320</v>
      </c>
      <c r="H320" s="46" t="s">
        <v>29</v>
      </c>
      <c r="I320" s="73"/>
    </row>
    <row r="321" spans="1:9" ht="38.25">
      <c r="A321" s="13">
        <v>36</v>
      </c>
      <c r="B321" s="47" t="s">
        <v>365</v>
      </c>
      <c r="C321" s="13">
        <v>160</v>
      </c>
      <c r="D321" s="13" t="s">
        <v>3</v>
      </c>
      <c r="E321" s="48">
        <v>0</v>
      </c>
      <c r="F321" s="120" t="s">
        <v>519</v>
      </c>
      <c r="G321" s="41" t="s">
        <v>320</v>
      </c>
      <c r="H321" s="46" t="s">
        <v>29</v>
      </c>
      <c r="I321" s="73"/>
    </row>
    <row r="322" spans="1:9" ht="38.25">
      <c r="A322" s="13">
        <v>37</v>
      </c>
      <c r="B322" s="47" t="s">
        <v>366</v>
      </c>
      <c r="C322" s="13">
        <v>1200</v>
      </c>
      <c r="D322" s="13" t="s">
        <v>3</v>
      </c>
      <c r="E322" s="48">
        <v>0</v>
      </c>
      <c r="F322" s="120" t="s">
        <v>519</v>
      </c>
      <c r="G322" s="41" t="s">
        <v>320</v>
      </c>
      <c r="H322" s="46" t="s">
        <v>29</v>
      </c>
      <c r="I322" s="73"/>
    </row>
    <row r="323" spans="1:9" ht="38.25">
      <c r="A323" s="13">
        <v>38</v>
      </c>
      <c r="B323" s="47" t="s">
        <v>367</v>
      </c>
      <c r="C323" s="13">
        <v>200</v>
      </c>
      <c r="D323" s="13" t="s">
        <v>10</v>
      </c>
      <c r="E323" s="48">
        <v>0</v>
      </c>
      <c r="F323" s="120" t="s">
        <v>519</v>
      </c>
      <c r="G323" s="41" t="s">
        <v>320</v>
      </c>
      <c r="H323" s="46" t="s">
        <v>29</v>
      </c>
      <c r="I323" s="73"/>
    </row>
    <row r="324" spans="1:9" ht="38.25">
      <c r="A324" s="13">
        <v>39</v>
      </c>
      <c r="B324" s="47" t="s">
        <v>368</v>
      </c>
      <c r="C324" s="13">
        <v>120</v>
      </c>
      <c r="D324" s="13" t="s">
        <v>3</v>
      </c>
      <c r="E324" s="48">
        <v>0</v>
      </c>
      <c r="F324" s="120" t="s">
        <v>519</v>
      </c>
      <c r="G324" s="41" t="s">
        <v>320</v>
      </c>
      <c r="H324" s="46" t="s">
        <v>29</v>
      </c>
      <c r="I324" s="73"/>
    </row>
    <row r="325" spans="1:9" ht="38.25">
      <c r="A325" s="13">
        <v>40</v>
      </c>
      <c r="B325" s="47" t="s">
        <v>659</v>
      </c>
      <c r="C325" s="13">
        <v>1137</v>
      </c>
      <c r="D325" s="13" t="s">
        <v>9</v>
      </c>
      <c r="E325" s="48">
        <v>7959</v>
      </c>
      <c r="F325" s="120" t="s">
        <v>519</v>
      </c>
      <c r="G325" s="41" t="s">
        <v>320</v>
      </c>
      <c r="H325" s="46" t="s">
        <v>29</v>
      </c>
      <c r="I325" s="27"/>
    </row>
    <row r="326" spans="1:9" ht="38.25">
      <c r="A326" s="13">
        <v>42</v>
      </c>
      <c r="B326" s="47" t="s">
        <v>660</v>
      </c>
      <c r="C326" s="13">
        <v>22</v>
      </c>
      <c r="D326" s="13" t="s">
        <v>9</v>
      </c>
      <c r="E326" s="48">
        <v>154</v>
      </c>
      <c r="F326" s="120" t="s">
        <v>519</v>
      </c>
      <c r="G326" s="41" t="s">
        <v>320</v>
      </c>
      <c r="H326" s="46" t="s">
        <v>29</v>
      </c>
      <c r="I326" s="27"/>
    </row>
    <row r="327" spans="1:9" ht="38.25">
      <c r="A327" s="13">
        <v>43</v>
      </c>
      <c r="B327" s="47" t="s">
        <v>661</v>
      </c>
      <c r="C327" s="13">
        <v>214</v>
      </c>
      <c r="D327" s="13" t="s">
        <v>9</v>
      </c>
      <c r="E327" s="48">
        <v>1498</v>
      </c>
      <c r="F327" s="120" t="s">
        <v>519</v>
      </c>
      <c r="G327" s="41" t="s">
        <v>320</v>
      </c>
      <c r="H327" s="46" t="s">
        <v>29</v>
      </c>
      <c r="I327" s="27"/>
    </row>
    <row r="328" spans="1:9" ht="38.25">
      <c r="A328" s="13">
        <v>44</v>
      </c>
      <c r="B328" s="47" t="s">
        <v>662</v>
      </c>
      <c r="C328" s="13">
        <v>24</v>
      </c>
      <c r="D328" s="13" t="s">
        <v>9</v>
      </c>
      <c r="E328" s="48">
        <v>168</v>
      </c>
      <c r="F328" s="120" t="s">
        <v>519</v>
      </c>
      <c r="G328" s="41" t="s">
        <v>320</v>
      </c>
      <c r="H328" s="46" t="s">
        <v>29</v>
      </c>
      <c r="I328" s="27"/>
    </row>
    <row r="329" spans="1:9" ht="38.25">
      <c r="A329" s="13">
        <v>45</v>
      </c>
      <c r="B329" s="47" t="s">
        <v>663</v>
      </c>
      <c r="C329" s="13">
        <v>30</v>
      </c>
      <c r="D329" s="13" t="s">
        <v>9</v>
      </c>
      <c r="E329" s="48">
        <v>210</v>
      </c>
      <c r="F329" s="120" t="s">
        <v>519</v>
      </c>
      <c r="G329" s="41" t="s">
        <v>320</v>
      </c>
      <c r="H329" s="46" t="s">
        <v>29</v>
      </c>
      <c r="I329" s="27"/>
    </row>
    <row r="330" spans="1:9" ht="38.25">
      <c r="A330" s="13">
        <v>46</v>
      </c>
      <c r="B330" s="47" t="s">
        <v>664</v>
      </c>
      <c r="C330" s="13">
        <v>427</v>
      </c>
      <c r="D330" s="13" t="s">
        <v>9</v>
      </c>
      <c r="E330" s="48">
        <v>2989</v>
      </c>
      <c r="F330" s="120" t="s">
        <v>519</v>
      </c>
      <c r="G330" s="41" t="s">
        <v>320</v>
      </c>
      <c r="H330" s="46" t="s">
        <v>29</v>
      </c>
      <c r="I330" s="27"/>
    </row>
    <row r="331" spans="1:8" ht="25.5">
      <c r="A331" s="13">
        <v>48</v>
      </c>
      <c r="B331" s="47" t="s">
        <v>377</v>
      </c>
      <c r="C331" s="13">
        <v>107</v>
      </c>
      <c r="D331" s="13" t="s">
        <v>9</v>
      </c>
      <c r="E331" s="48">
        <v>0</v>
      </c>
      <c r="F331" s="114" t="s">
        <v>521</v>
      </c>
      <c r="G331" s="178" t="s">
        <v>378</v>
      </c>
      <c r="H331" s="46" t="s">
        <v>29</v>
      </c>
    </row>
    <row r="332" spans="1:8" ht="12.75">
      <c r="A332" s="49"/>
      <c r="B332" s="13"/>
      <c r="C332" s="13"/>
      <c r="D332" s="49" t="s">
        <v>4</v>
      </c>
      <c r="E332" s="50">
        <f>SUM(E286:E331)</f>
        <v>12978</v>
      </c>
      <c r="F332" s="114"/>
      <c r="G332" s="46"/>
      <c r="H332" s="20"/>
    </row>
    <row r="333" spans="1:8" ht="12.75">
      <c r="A333" s="52"/>
      <c r="B333" s="52"/>
      <c r="C333" s="52"/>
      <c r="D333" s="52"/>
      <c r="E333" s="53"/>
      <c r="F333" s="110"/>
      <c r="G333" s="54"/>
      <c r="H333" s="54"/>
    </row>
    <row r="334" spans="1:8" ht="14.25" customHeight="1">
      <c r="A334" s="52"/>
      <c r="B334" s="57"/>
      <c r="C334" s="57"/>
      <c r="D334" s="52"/>
      <c r="E334" s="6"/>
      <c r="F334" s="111"/>
      <c r="G334" s="39"/>
      <c r="H334" s="39"/>
    </row>
    <row r="335" spans="1:8" ht="12.75">
      <c r="A335" s="55" t="s">
        <v>151</v>
      </c>
      <c r="G335" s="6"/>
      <c r="H335" s="6"/>
    </row>
    <row r="336" spans="1:8" ht="38.25">
      <c r="A336" s="105" t="s">
        <v>12</v>
      </c>
      <c r="B336" s="105" t="s">
        <v>462</v>
      </c>
      <c r="C336" s="105" t="s">
        <v>463</v>
      </c>
      <c r="D336" s="105" t="s">
        <v>464</v>
      </c>
      <c r="E336" s="105" t="s">
        <v>465</v>
      </c>
      <c r="F336" s="113" t="s">
        <v>466</v>
      </c>
      <c r="G336" s="105" t="s">
        <v>46</v>
      </c>
      <c r="H336" s="105" t="s">
        <v>45</v>
      </c>
    </row>
    <row r="337" spans="1:9" ht="51">
      <c r="A337" s="13">
        <v>1</v>
      </c>
      <c r="B337" s="13" t="s">
        <v>152</v>
      </c>
      <c r="C337" s="13">
        <v>101</v>
      </c>
      <c r="D337" s="13" t="s">
        <v>9</v>
      </c>
      <c r="E337" s="56">
        <v>505</v>
      </c>
      <c r="F337" s="114" t="s">
        <v>509</v>
      </c>
      <c r="G337" s="46" t="s">
        <v>320</v>
      </c>
      <c r="H337" s="46" t="s">
        <v>2</v>
      </c>
      <c r="I337" s="69"/>
    </row>
    <row r="338" spans="1:9" ht="51">
      <c r="A338" s="13">
        <v>2</v>
      </c>
      <c r="B338" s="13" t="s">
        <v>153</v>
      </c>
      <c r="C338" s="13">
        <v>18</v>
      </c>
      <c r="D338" s="13" t="s">
        <v>9</v>
      </c>
      <c r="E338" s="56">
        <v>90</v>
      </c>
      <c r="F338" s="114" t="s">
        <v>509</v>
      </c>
      <c r="G338" s="46" t="s">
        <v>320</v>
      </c>
      <c r="H338" s="46" t="s">
        <v>2</v>
      </c>
      <c r="I338" s="69"/>
    </row>
    <row r="339" spans="1:9" ht="51">
      <c r="A339" s="13">
        <v>3</v>
      </c>
      <c r="B339" s="13" t="s">
        <v>225</v>
      </c>
      <c r="C339" s="13">
        <v>742</v>
      </c>
      <c r="D339" s="13" t="s">
        <v>9</v>
      </c>
      <c r="E339" s="56">
        <v>3710</v>
      </c>
      <c r="F339" s="114" t="s">
        <v>509</v>
      </c>
      <c r="G339" s="46" t="s">
        <v>320</v>
      </c>
      <c r="H339" s="46" t="s">
        <v>2</v>
      </c>
      <c r="I339" s="69"/>
    </row>
    <row r="340" spans="1:9" ht="51">
      <c r="A340" s="143">
        <v>4</v>
      </c>
      <c r="B340" s="143" t="s">
        <v>154</v>
      </c>
      <c r="C340" s="143">
        <v>1463</v>
      </c>
      <c r="D340" s="143" t="s">
        <v>9</v>
      </c>
      <c r="E340" s="148">
        <v>7315</v>
      </c>
      <c r="F340" s="158" t="s">
        <v>509</v>
      </c>
      <c r="G340" s="141" t="s">
        <v>320</v>
      </c>
      <c r="H340" s="141" t="s">
        <v>2</v>
      </c>
      <c r="I340" s="69"/>
    </row>
    <row r="341" spans="1:9" ht="51">
      <c r="A341" s="143">
        <v>5</v>
      </c>
      <c r="B341" s="143" t="s">
        <v>155</v>
      </c>
      <c r="C341" s="143">
        <v>1193</v>
      </c>
      <c r="D341" s="143" t="s">
        <v>9</v>
      </c>
      <c r="E341" s="148">
        <v>5965</v>
      </c>
      <c r="F341" s="158" t="s">
        <v>509</v>
      </c>
      <c r="G341" s="141" t="s">
        <v>320</v>
      </c>
      <c r="H341" s="141" t="s">
        <v>2</v>
      </c>
      <c r="I341" s="69"/>
    </row>
    <row r="342" spans="1:9" ht="51">
      <c r="A342" s="13">
        <v>6</v>
      </c>
      <c r="B342" s="13" t="s">
        <v>156</v>
      </c>
      <c r="C342" s="13">
        <v>16</v>
      </c>
      <c r="D342" s="13" t="s">
        <v>9</v>
      </c>
      <c r="E342" s="56">
        <v>80</v>
      </c>
      <c r="F342" s="114" t="s">
        <v>509</v>
      </c>
      <c r="G342" s="46" t="s">
        <v>320</v>
      </c>
      <c r="H342" s="46" t="s">
        <v>2</v>
      </c>
      <c r="I342" s="69"/>
    </row>
    <row r="343" spans="1:8" ht="12.75">
      <c r="A343" s="49"/>
      <c r="B343" s="13"/>
      <c r="C343" s="13"/>
      <c r="D343" s="49" t="s">
        <v>4</v>
      </c>
      <c r="E343" s="50">
        <f>SUM(E337:E342)</f>
        <v>17665</v>
      </c>
      <c r="F343" s="114"/>
      <c r="G343" s="46"/>
      <c r="H343" s="46"/>
    </row>
    <row r="344" spans="1:8" ht="12.75">
      <c r="A344" s="52"/>
      <c r="B344" s="57"/>
      <c r="C344" s="57"/>
      <c r="D344" s="52"/>
      <c r="E344" s="6"/>
      <c r="F344" s="111"/>
      <c r="G344" s="39"/>
      <c r="H344" s="39"/>
    </row>
    <row r="345" spans="1:9" ht="12.75">
      <c r="A345" s="55" t="s">
        <v>105</v>
      </c>
      <c r="B345" s="52"/>
      <c r="C345" s="52"/>
      <c r="D345" s="52"/>
      <c r="E345" s="53"/>
      <c r="F345" s="110"/>
      <c r="G345" s="54"/>
      <c r="H345" s="54"/>
      <c r="I345" s="58"/>
    </row>
    <row r="346" spans="1:9" ht="38.25">
      <c r="A346" s="105" t="s">
        <v>12</v>
      </c>
      <c r="B346" s="105" t="s">
        <v>462</v>
      </c>
      <c r="C346" s="105" t="s">
        <v>463</v>
      </c>
      <c r="D346" s="105" t="s">
        <v>464</v>
      </c>
      <c r="E346" s="105" t="s">
        <v>465</v>
      </c>
      <c r="F346" s="113" t="s">
        <v>466</v>
      </c>
      <c r="G346" s="105" t="s">
        <v>46</v>
      </c>
      <c r="H346" s="105" t="s">
        <v>45</v>
      </c>
      <c r="I346" s="58"/>
    </row>
    <row r="347" spans="1:9" ht="51">
      <c r="A347" s="143">
        <v>1</v>
      </c>
      <c r="B347" s="143" t="s">
        <v>121</v>
      </c>
      <c r="C347" s="143">
        <v>165</v>
      </c>
      <c r="D347" s="143" t="s">
        <v>9</v>
      </c>
      <c r="E347" s="148">
        <v>825</v>
      </c>
      <c r="F347" s="158" t="s">
        <v>509</v>
      </c>
      <c r="G347" s="152" t="s">
        <v>320</v>
      </c>
      <c r="H347" s="141" t="s">
        <v>47</v>
      </c>
      <c r="I347" s="72"/>
    </row>
    <row r="348" spans="1:9" ht="51">
      <c r="A348" s="143">
        <v>2</v>
      </c>
      <c r="B348" s="143" t="s">
        <v>122</v>
      </c>
      <c r="C348" s="143">
        <v>151</v>
      </c>
      <c r="D348" s="143" t="s">
        <v>9</v>
      </c>
      <c r="E348" s="148">
        <v>755</v>
      </c>
      <c r="F348" s="158" t="s">
        <v>509</v>
      </c>
      <c r="G348" s="152" t="s">
        <v>320</v>
      </c>
      <c r="H348" s="141" t="s">
        <v>47</v>
      </c>
      <c r="I348" s="72"/>
    </row>
    <row r="349" spans="1:9" ht="51">
      <c r="A349" s="143">
        <v>3</v>
      </c>
      <c r="B349" s="143" t="s">
        <v>123</v>
      </c>
      <c r="C349" s="143">
        <v>429</v>
      </c>
      <c r="D349" s="143" t="s">
        <v>9</v>
      </c>
      <c r="E349" s="148">
        <v>2145</v>
      </c>
      <c r="F349" s="158" t="s">
        <v>509</v>
      </c>
      <c r="G349" s="152" t="s">
        <v>320</v>
      </c>
      <c r="H349" s="141" t="s">
        <v>47</v>
      </c>
      <c r="I349" s="72"/>
    </row>
    <row r="350" spans="1:11" ht="51">
      <c r="A350" s="143">
        <v>4</v>
      </c>
      <c r="B350" s="143" t="s">
        <v>124</v>
      </c>
      <c r="C350" s="143">
        <v>1</v>
      </c>
      <c r="D350" s="143" t="s">
        <v>9</v>
      </c>
      <c r="E350" s="148">
        <v>5</v>
      </c>
      <c r="F350" s="158" t="s">
        <v>509</v>
      </c>
      <c r="G350" s="152" t="s">
        <v>320</v>
      </c>
      <c r="H350" s="141" t="s">
        <v>47</v>
      </c>
      <c r="I350" s="72"/>
      <c r="K350" s="18"/>
    </row>
    <row r="351" spans="1:11" ht="51">
      <c r="A351" s="13">
        <v>5</v>
      </c>
      <c r="B351" s="13" t="s">
        <v>143</v>
      </c>
      <c r="C351" s="13">
        <v>250</v>
      </c>
      <c r="D351" s="13" t="s">
        <v>9</v>
      </c>
      <c r="E351" s="56">
        <v>1547.5</v>
      </c>
      <c r="F351" s="114" t="s">
        <v>509</v>
      </c>
      <c r="G351" s="41" t="s">
        <v>320</v>
      </c>
      <c r="H351" s="46" t="s">
        <v>68</v>
      </c>
      <c r="I351" s="69"/>
      <c r="K351" s="18"/>
    </row>
    <row r="352" spans="1:11" ht="51">
      <c r="A352" s="143">
        <v>6</v>
      </c>
      <c r="B352" s="143" t="s">
        <v>144</v>
      </c>
      <c r="C352" s="143">
        <v>174</v>
      </c>
      <c r="D352" s="143" t="s">
        <v>9</v>
      </c>
      <c r="E352" s="148">
        <v>870</v>
      </c>
      <c r="F352" s="158" t="s">
        <v>509</v>
      </c>
      <c r="G352" s="152" t="s">
        <v>320</v>
      </c>
      <c r="H352" s="141" t="s">
        <v>68</v>
      </c>
      <c r="I352" s="69"/>
      <c r="K352" s="18"/>
    </row>
    <row r="353" spans="1:11" ht="51">
      <c r="A353" s="143">
        <v>7</v>
      </c>
      <c r="B353" s="143" t="s">
        <v>145</v>
      </c>
      <c r="C353" s="143">
        <v>1</v>
      </c>
      <c r="D353" s="143" t="s">
        <v>9</v>
      </c>
      <c r="E353" s="148">
        <v>5</v>
      </c>
      <c r="F353" s="158" t="s">
        <v>509</v>
      </c>
      <c r="G353" s="152" t="s">
        <v>320</v>
      </c>
      <c r="H353" s="141" t="s">
        <v>68</v>
      </c>
      <c r="I353" s="69"/>
      <c r="K353" s="18"/>
    </row>
    <row r="354" spans="1:11" ht="51">
      <c r="A354" s="143">
        <v>8</v>
      </c>
      <c r="B354" s="143" t="s">
        <v>146</v>
      </c>
      <c r="C354" s="143">
        <v>493</v>
      </c>
      <c r="D354" s="143" t="s">
        <v>9</v>
      </c>
      <c r="E354" s="148">
        <v>2465</v>
      </c>
      <c r="F354" s="158" t="s">
        <v>509</v>
      </c>
      <c r="G354" s="152" t="s">
        <v>320</v>
      </c>
      <c r="H354" s="141" t="s">
        <v>68</v>
      </c>
      <c r="I354" s="69"/>
      <c r="K354" s="18"/>
    </row>
    <row r="355" spans="1:9" ht="51">
      <c r="A355" s="143">
        <v>9</v>
      </c>
      <c r="B355" s="143" t="s">
        <v>147</v>
      </c>
      <c r="C355" s="143">
        <v>422</v>
      </c>
      <c r="D355" s="143" t="s">
        <v>9</v>
      </c>
      <c r="E355" s="148">
        <v>2110</v>
      </c>
      <c r="F355" s="158" t="s">
        <v>509</v>
      </c>
      <c r="G355" s="152" t="s">
        <v>320</v>
      </c>
      <c r="H355" s="141" t="s">
        <v>68</v>
      </c>
      <c r="I355" s="69"/>
    </row>
    <row r="356" spans="1:9" ht="51">
      <c r="A356" s="143">
        <v>10</v>
      </c>
      <c r="B356" s="143" t="s">
        <v>148</v>
      </c>
      <c r="C356" s="143">
        <v>17</v>
      </c>
      <c r="D356" s="143" t="s">
        <v>9</v>
      </c>
      <c r="E356" s="148">
        <v>85</v>
      </c>
      <c r="F356" s="158" t="s">
        <v>509</v>
      </c>
      <c r="G356" s="152" t="s">
        <v>320</v>
      </c>
      <c r="H356" s="141" t="s">
        <v>68</v>
      </c>
      <c r="I356" s="69"/>
    </row>
    <row r="357" spans="1:9" ht="51">
      <c r="A357" s="13">
        <v>11</v>
      </c>
      <c r="B357" s="13" t="s">
        <v>149</v>
      </c>
      <c r="C357" s="13">
        <v>275</v>
      </c>
      <c r="D357" s="13" t="s">
        <v>9</v>
      </c>
      <c r="E357" s="56">
        <v>1702.25</v>
      </c>
      <c r="F357" s="114" t="s">
        <v>509</v>
      </c>
      <c r="G357" s="41" t="s">
        <v>320</v>
      </c>
      <c r="H357" s="46" t="s">
        <v>68</v>
      </c>
      <c r="I357" s="69"/>
    </row>
    <row r="358" spans="1:9" ht="51">
      <c r="A358" s="13">
        <v>12</v>
      </c>
      <c r="B358" s="13" t="s">
        <v>150</v>
      </c>
      <c r="C358" s="13">
        <v>132</v>
      </c>
      <c r="D358" s="13" t="s">
        <v>9</v>
      </c>
      <c r="E358" s="56">
        <v>817.08</v>
      </c>
      <c r="F358" s="114" t="s">
        <v>509</v>
      </c>
      <c r="G358" s="41" t="s">
        <v>320</v>
      </c>
      <c r="H358" s="46" t="s">
        <v>68</v>
      </c>
      <c r="I358" s="69"/>
    </row>
    <row r="359" spans="1:9" ht="12.75">
      <c r="A359" s="49"/>
      <c r="B359" s="49"/>
      <c r="C359" s="49"/>
      <c r="D359" s="49" t="s">
        <v>4</v>
      </c>
      <c r="E359" s="50">
        <f>SUM(E347:E358)</f>
        <v>13331.83</v>
      </c>
      <c r="F359" s="115"/>
      <c r="G359" s="51"/>
      <c r="H359" s="51"/>
      <c r="I359" s="58"/>
    </row>
    <row r="360" spans="1:9" ht="12.75">
      <c r="A360" s="52"/>
      <c r="B360" s="52"/>
      <c r="C360" s="52"/>
      <c r="D360" s="52"/>
      <c r="E360" s="53"/>
      <c r="F360" s="110"/>
      <c r="G360" s="54"/>
      <c r="H360" s="54"/>
      <c r="I360" s="58"/>
    </row>
    <row r="361" spans="1:8" ht="12.75">
      <c r="A361" s="55" t="s">
        <v>255</v>
      </c>
      <c r="G361" s="6"/>
      <c r="H361" s="6"/>
    </row>
    <row r="362" spans="1:8" ht="38.25">
      <c r="A362" s="105" t="s">
        <v>12</v>
      </c>
      <c r="B362" s="105" t="s">
        <v>462</v>
      </c>
      <c r="C362" s="105" t="s">
        <v>463</v>
      </c>
      <c r="D362" s="105" t="s">
        <v>464</v>
      </c>
      <c r="E362" s="105" t="s">
        <v>465</v>
      </c>
      <c r="F362" s="113" t="s">
        <v>466</v>
      </c>
      <c r="G362" s="105" t="s">
        <v>46</v>
      </c>
      <c r="H362" s="105" t="s">
        <v>45</v>
      </c>
    </row>
    <row r="363" spans="1:8" ht="38.25">
      <c r="A363" s="143">
        <v>1</v>
      </c>
      <c r="B363" s="150" t="s">
        <v>522</v>
      </c>
      <c r="C363" s="143">
        <v>742</v>
      </c>
      <c r="D363" s="143" t="s">
        <v>5</v>
      </c>
      <c r="E363" s="151">
        <v>0</v>
      </c>
      <c r="F363" s="158" t="s">
        <v>524</v>
      </c>
      <c r="G363" s="152" t="s">
        <v>320</v>
      </c>
      <c r="H363" s="141" t="s">
        <v>29</v>
      </c>
    </row>
    <row r="364" spans="1:8" ht="38.25">
      <c r="A364" s="143">
        <v>2</v>
      </c>
      <c r="B364" s="150" t="s">
        <v>523</v>
      </c>
      <c r="C364" s="143">
        <v>99</v>
      </c>
      <c r="D364" s="143" t="s">
        <v>1</v>
      </c>
      <c r="E364" s="151">
        <v>0</v>
      </c>
      <c r="F364" s="158" t="s">
        <v>524</v>
      </c>
      <c r="G364" s="152" t="s">
        <v>320</v>
      </c>
      <c r="H364" s="141" t="s">
        <v>29</v>
      </c>
    </row>
    <row r="365" spans="1:8" ht="38.25">
      <c r="A365" s="13">
        <v>3</v>
      </c>
      <c r="B365" s="47" t="s">
        <v>292</v>
      </c>
      <c r="C365" s="13">
        <v>50</v>
      </c>
      <c r="D365" s="13" t="s">
        <v>293</v>
      </c>
      <c r="E365" s="48">
        <v>2531.5</v>
      </c>
      <c r="F365" s="114" t="s">
        <v>524</v>
      </c>
      <c r="G365" s="41" t="s">
        <v>320</v>
      </c>
      <c r="H365" s="46" t="s">
        <v>29</v>
      </c>
    </row>
    <row r="366" spans="1:8" ht="25.5">
      <c r="A366" s="143">
        <v>4</v>
      </c>
      <c r="B366" s="150" t="s">
        <v>379</v>
      </c>
      <c r="C366" s="143">
        <v>648</v>
      </c>
      <c r="D366" s="143" t="s">
        <v>11</v>
      </c>
      <c r="E366" s="151">
        <v>10457.42</v>
      </c>
      <c r="F366" s="158" t="s">
        <v>525</v>
      </c>
      <c r="G366" s="152" t="s">
        <v>320</v>
      </c>
      <c r="H366" s="141" t="s">
        <v>29</v>
      </c>
    </row>
    <row r="367" spans="1:9" ht="25.5">
      <c r="A367" s="98">
        <v>5</v>
      </c>
      <c r="B367" s="97" t="s">
        <v>446</v>
      </c>
      <c r="C367" s="98">
        <v>431</v>
      </c>
      <c r="D367" s="98" t="s">
        <v>3</v>
      </c>
      <c r="E367" s="99">
        <v>21550</v>
      </c>
      <c r="F367" s="116" t="s">
        <v>526</v>
      </c>
      <c r="G367" s="101" t="s">
        <v>320</v>
      </c>
      <c r="H367" s="100" t="s">
        <v>29</v>
      </c>
      <c r="I367" s="96"/>
    </row>
    <row r="368" spans="1:8" ht="129.75" customHeight="1">
      <c r="A368" s="13">
        <v>6</v>
      </c>
      <c r="B368" s="47" t="s">
        <v>380</v>
      </c>
      <c r="C368" s="13">
        <v>2985</v>
      </c>
      <c r="D368" s="13" t="s">
        <v>440</v>
      </c>
      <c r="E368" s="48">
        <v>14925</v>
      </c>
      <c r="F368" s="114" t="s">
        <v>527</v>
      </c>
      <c r="G368" s="41" t="s">
        <v>320</v>
      </c>
      <c r="H368" s="46" t="s">
        <v>29</v>
      </c>
    </row>
    <row r="369" spans="1:8" ht="38.25">
      <c r="A369" s="13">
        <v>7</v>
      </c>
      <c r="B369" s="47" t="s">
        <v>528</v>
      </c>
      <c r="C369" s="13">
        <v>394</v>
      </c>
      <c r="D369" s="13" t="s">
        <v>11</v>
      </c>
      <c r="E369" s="48">
        <v>2758</v>
      </c>
      <c r="F369" s="114" t="s">
        <v>489</v>
      </c>
      <c r="G369" s="41" t="s">
        <v>320</v>
      </c>
      <c r="H369" s="46" t="s">
        <v>29</v>
      </c>
    </row>
    <row r="370" spans="1:8" ht="38.25">
      <c r="A370" s="13">
        <v>8</v>
      </c>
      <c r="B370" s="47" t="s">
        <v>529</v>
      </c>
      <c r="C370" s="13">
        <v>94</v>
      </c>
      <c r="D370" s="13" t="s">
        <v>11</v>
      </c>
      <c r="E370" s="48">
        <v>658</v>
      </c>
      <c r="F370" s="114" t="s">
        <v>489</v>
      </c>
      <c r="G370" s="41" t="s">
        <v>320</v>
      </c>
      <c r="H370" s="46" t="s">
        <v>29</v>
      </c>
    </row>
    <row r="371" spans="1:8" ht="38.25">
      <c r="A371" s="13">
        <v>9</v>
      </c>
      <c r="B371" s="47" t="s">
        <v>530</v>
      </c>
      <c r="C371" s="13">
        <v>2</v>
      </c>
      <c r="D371" s="13" t="s">
        <v>531</v>
      </c>
      <c r="E371" s="48">
        <v>14</v>
      </c>
      <c r="F371" s="114" t="s">
        <v>489</v>
      </c>
      <c r="G371" s="41" t="s">
        <v>320</v>
      </c>
      <c r="H371" s="46" t="s">
        <v>29</v>
      </c>
    </row>
    <row r="372" spans="1:8" ht="38.25">
      <c r="A372" s="13">
        <v>10</v>
      </c>
      <c r="B372" s="47" t="s">
        <v>532</v>
      </c>
      <c r="C372" s="13">
        <v>298</v>
      </c>
      <c r="D372" s="13" t="s">
        <v>11</v>
      </c>
      <c r="E372" s="48">
        <v>2086</v>
      </c>
      <c r="F372" s="114" t="s">
        <v>489</v>
      </c>
      <c r="G372" s="41" t="s">
        <v>320</v>
      </c>
      <c r="H372" s="46" t="s">
        <v>29</v>
      </c>
    </row>
    <row r="373" spans="1:8" ht="38.25">
      <c r="A373" s="13">
        <v>11</v>
      </c>
      <c r="B373" s="47" t="s">
        <v>533</v>
      </c>
      <c r="C373" s="13">
        <v>2</v>
      </c>
      <c r="D373" s="13" t="s">
        <v>531</v>
      </c>
      <c r="E373" s="48">
        <v>14</v>
      </c>
      <c r="F373" s="114" t="s">
        <v>489</v>
      </c>
      <c r="G373" s="41" t="s">
        <v>320</v>
      </c>
      <c r="H373" s="46" t="s">
        <v>29</v>
      </c>
    </row>
    <row r="374" spans="1:8" ht="38.25">
      <c r="A374" s="13">
        <v>12</v>
      </c>
      <c r="B374" s="47" t="s">
        <v>534</v>
      </c>
      <c r="C374" s="13">
        <v>1</v>
      </c>
      <c r="D374" s="13" t="s">
        <v>11</v>
      </c>
      <c r="E374" s="48">
        <v>7</v>
      </c>
      <c r="F374" s="114" t="s">
        <v>489</v>
      </c>
      <c r="G374" s="41" t="s">
        <v>320</v>
      </c>
      <c r="H374" s="46" t="s">
        <v>29</v>
      </c>
    </row>
    <row r="375" spans="1:8" ht="38.25">
      <c r="A375" s="13">
        <v>13</v>
      </c>
      <c r="B375" s="47" t="s">
        <v>535</v>
      </c>
      <c r="C375" s="13">
        <v>31</v>
      </c>
      <c r="D375" s="13" t="s">
        <v>11</v>
      </c>
      <c r="E375" s="48">
        <v>217</v>
      </c>
      <c r="F375" s="114" t="s">
        <v>489</v>
      </c>
      <c r="G375" s="41" t="s">
        <v>320</v>
      </c>
      <c r="H375" s="46" t="s">
        <v>29</v>
      </c>
    </row>
    <row r="376" spans="1:8" ht="38.25">
      <c r="A376" s="13">
        <v>14</v>
      </c>
      <c r="B376" s="47" t="s">
        <v>536</v>
      </c>
      <c r="C376" s="13">
        <v>32</v>
      </c>
      <c r="D376" s="13" t="s">
        <v>11</v>
      </c>
      <c r="E376" s="48">
        <v>224</v>
      </c>
      <c r="F376" s="114" t="s">
        <v>489</v>
      </c>
      <c r="G376" s="41" t="s">
        <v>320</v>
      </c>
      <c r="H376" s="46" t="s">
        <v>29</v>
      </c>
    </row>
    <row r="377" spans="1:8" ht="38.25">
      <c r="A377" s="13">
        <v>15</v>
      </c>
      <c r="B377" s="47" t="s">
        <v>537</v>
      </c>
      <c r="C377" s="13">
        <v>2</v>
      </c>
      <c r="D377" s="13" t="s">
        <v>9</v>
      </c>
      <c r="E377" s="48">
        <v>14</v>
      </c>
      <c r="F377" s="114" t="s">
        <v>489</v>
      </c>
      <c r="G377" s="41" t="s">
        <v>320</v>
      </c>
      <c r="H377" s="46" t="s">
        <v>29</v>
      </c>
    </row>
    <row r="378" spans="1:8" ht="38.25">
      <c r="A378" s="13">
        <v>16</v>
      </c>
      <c r="B378" s="47" t="s">
        <v>538</v>
      </c>
      <c r="C378" s="13">
        <v>22</v>
      </c>
      <c r="D378" s="13" t="s">
        <v>0</v>
      </c>
      <c r="E378" s="48">
        <v>154</v>
      </c>
      <c r="F378" s="114" t="s">
        <v>489</v>
      </c>
      <c r="G378" s="41" t="s">
        <v>320</v>
      </c>
      <c r="H378" s="46" t="s">
        <v>29</v>
      </c>
    </row>
    <row r="379" spans="1:8" ht="38.25">
      <c r="A379" s="13">
        <v>17</v>
      </c>
      <c r="B379" s="47" t="s">
        <v>539</v>
      </c>
      <c r="C379" s="13">
        <v>19</v>
      </c>
      <c r="D379" s="13" t="s">
        <v>11</v>
      </c>
      <c r="E379" s="48">
        <v>133</v>
      </c>
      <c r="F379" s="114" t="s">
        <v>489</v>
      </c>
      <c r="G379" s="41" t="s">
        <v>320</v>
      </c>
      <c r="H379" s="46" t="s">
        <v>29</v>
      </c>
    </row>
    <row r="380" spans="1:8" ht="38.25">
      <c r="A380" s="13">
        <v>18</v>
      </c>
      <c r="B380" s="47" t="s">
        <v>540</v>
      </c>
      <c r="C380" s="13">
        <v>1</v>
      </c>
      <c r="D380" s="13" t="s">
        <v>11</v>
      </c>
      <c r="E380" s="48">
        <v>7</v>
      </c>
      <c r="F380" s="114" t="s">
        <v>489</v>
      </c>
      <c r="G380" s="41" t="s">
        <v>320</v>
      </c>
      <c r="H380" s="46" t="s">
        <v>29</v>
      </c>
    </row>
    <row r="381" spans="1:8" ht="25.5">
      <c r="A381" s="13">
        <v>19</v>
      </c>
      <c r="B381" s="47" t="s">
        <v>652</v>
      </c>
      <c r="C381" s="13">
        <v>621</v>
      </c>
      <c r="D381" s="13" t="s">
        <v>13</v>
      </c>
      <c r="E381" s="48">
        <v>9936</v>
      </c>
      <c r="F381" s="114" t="s">
        <v>653</v>
      </c>
      <c r="G381" s="41" t="s">
        <v>320</v>
      </c>
      <c r="H381" s="46" t="s">
        <v>29</v>
      </c>
    </row>
    <row r="382" spans="1:8" ht="25.5">
      <c r="A382" s="13">
        <v>20</v>
      </c>
      <c r="B382" s="47" t="s">
        <v>697</v>
      </c>
      <c r="C382" s="13">
        <v>200</v>
      </c>
      <c r="D382" s="13" t="s">
        <v>11</v>
      </c>
      <c r="E382" s="48">
        <v>3200</v>
      </c>
      <c r="F382" s="114" t="s">
        <v>653</v>
      </c>
      <c r="G382" s="41" t="s">
        <v>320</v>
      </c>
      <c r="H382" s="46" t="s">
        <v>29</v>
      </c>
    </row>
    <row r="383" spans="1:8" ht="12.75">
      <c r="A383" s="49"/>
      <c r="B383" s="13"/>
      <c r="C383" s="13"/>
      <c r="D383" s="49" t="s">
        <v>4</v>
      </c>
      <c r="E383" s="50">
        <f>SUM(E363:E382)</f>
        <v>68885.92</v>
      </c>
      <c r="F383" s="114"/>
      <c r="G383" s="46"/>
      <c r="H383" s="20"/>
    </row>
    <row r="384" spans="1:9" ht="12.75">
      <c r="A384" s="52"/>
      <c r="B384" s="52"/>
      <c r="C384" s="52"/>
      <c r="D384" s="52"/>
      <c r="E384" s="53"/>
      <c r="F384" s="110"/>
      <c r="G384" s="54"/>
      <c r="H384" s="54"/>
      <c r="I384" s="58"/>
    </row>
    <row r="385" spans="1:8" ht="12.75">
      <c r="A385" s="55" t="s">
        <v>453</v>
      </c>
      <c r="G385" s="6"/>
      <c r="H385" s="6"/>
    </row>
    <row r="386" spans="1:8" ht="38.25">
      <c r="A386" s="105" t="s">
        <v>12</v>
      </c>
      <c r="B386" s="105" t="s">
        <v>462</v>
      </c>
      <c r="C386" s="105" t="s">
        <v>463</v>
      </c>
      <c r="D386" s="105" t="s">
        <v>464</v>
      </c>
      <c r="E386" s="105" t="s">
        <v>465</v>
      </c>
      <c r="F386" s="113" t="s">
        <v>466</v>
      </c>
      <c r="G386" s="105" t="s">
        <v>46</v>
      </c>
      <c r="H386" s="105" t="s">
        <v>45</v>
      </c>
    </row>
    <row r="387" spans="1:9" ht="38.25">
      <c r="A387" s="13">
        <v>1</v>
      </c>
      <c r="B387" s="13" t="s">
        <v>454</v>
      </c>
      <c r="C387" s="13">
        <v>636</v>
      </c>
      <c r="D387" s="13" t="s">
        <v>455</v>
      </c>
      <c r="E387" s="56">
        <v>0</v>
      </c>
      <c r="F387" s="114" t="s">
        <v>541</v>
      </c>
      <c r="G387" s="75" t="s">
        <v>320</v>
      </c>
      <c r="H387" s="46" t="s">
        <v>29</v>
      </c>
      <c r="I387" s="102"/>
    </row>
    <row r="388" spans="1:9" ht="38.25">
      <c r="A388" s="13">
        <v>2</v>
      </c>
      <c r="B388" s="13" t="s">
        <v>456</v>
      </c>
      <c r="C388" s="13">
        <v>102</v>
      </c>
      <c r="D388" s="13" t="s">
        <v>3</v>
      </c>
      <c r="E388" s="56">
        <v>0</v>
      </c>
      <c r="F388" s="114" t="s">
        <v>541</v>
      </c>
      <c r="G388" s="41" t="s">
        <v>320</v>
      </c>
      <c r="H388" s="46" t="s">
        <v>29</v>
      </c>
      <c r="I388" s="102"/>
    </row>
    <row r="389" spans="1:9" ht="38.25">
      <c r="A389" s="13">
        <v>3</v>
      </c>
      <c r="B389" s="13" t="s">
        <v>457</v>
      </c>
      <c r="C389" s="13">
        <v>396</v>
      </c>
      <c r="D389" s="13" t="s">
        <v>10</v>
      </c>
      <c r="E389" s="56">
        <v>0</v>
      </c>
      <c r="F389" s="114" t="s">
        <v>541</v>
      </c>
      <c r="G389" s="41" t="s">
        <v>320</v>
      </c>
      <c r="H389" s="46" t="s">
        <v>29</v>
      </c>
      <c r="I389" s="102"/>
    </row>
    <row r="390" spans="1:9" ht="38.25">
      <c r="A390" s="13">
        <v>4</v>
      </c>
      <c r="B390" s="13" t="s">
        <v>458</v>
      </c>
      <c r="C390" s="13">
        <v>4</v>
      </c>
      <c r="D390" s="13" t="s">
        <v>3</v>
      </c>
      <c r="E390" s="56">
        <v>0</v>
      </c>
      <c r="F390" s="114" t="s">
        <v>541</v>
      </c>
      <c r="G390" s="41" t="s">
        <v>320</v>
      </c>
      <c r="H390" s="46" t="s">
        <v>29</v>
      </c>
      <c r="I390" s="102"/>
    </row>
    <row r="391" spans="1:9" ht="38.25">
      <c r="A391" s="13">
        <v>5</v>
      </c>
      <c r="B391" s="13" t="s">
        <v>459</v>
      </c>
      <c r="C391" s="13">
        <v>35</v>
      </c>
      <c r="D391" s="13" t="s">
        <v>182</v>
      </c>
      <c r="E391" s="56">
        <v>0</v>
      </c>
      <c r="F391" s="114" t="s">
        <v>541</v>
      </c>
      <c r="G391" s="41" t="s">
        <v>320</v>
      </c>
      <c r="H391" s="46" t="s">
        <v>29</v>
      </c>
      <c r="I391" s="102"/>
    </row>
    <row r="392" spans="1:8" ht="12.75">
      <c r="A392" s="49"/>
      <c r="B392" s="13"/>
      <c r="C392" s="13"/>
      <c r="D392" s="49" t="s">
        <v>4</v>
      </c>
      <c r="E392" s="50">
        <f>SUM(E387:E391)</f>
        <v>0</v>
      </c>
      <c r="F392" s="114"/>
      <c r="G392" s="46"/>
      <c r="H392" s="46"/>
    </row>
    <row r="393" spans="1:9" ht="12.75">
      <c r="A393" s="52"/>
      <c r="B393" s="52"/>
      <c r="C393" s="52"/>
      <c r="D393" s="52"/>
      <c r="E393" s="53"/>
      <c r="F393" s="110"/>
      <c r="G393" s="54"/>
      <c r="H393" s="54"/>
      <c r="I393" s="58"/>
    </row>
    <row r="394" spans="1:8" ht="12.75">
      <c r="A394" s="52"/>
      <c r="B394" s="57"/>
      <c r="C394" s="57"/>
      <c r="D394" s="52"/>
      <c r="E394" s="6"/>
      <c r="F394" s="111"/>
      <c r="G394" s="39"/>
      <c r="H394" s="39"/>
    </row>
    <row r="395" spans="1:7" ht="12.75">
      <c r="A395" s="214" t="s">
        <v>698</v>
      </c>
      <c r="B395" s="215"/>
      <c r="C395" s="214"/>
      <c r="D395" s="214"/>
      <c r="E395" s="216">
        <f>E73+E82+E93+E144+E200+E215+E276+E282+E332+E149+E359+E343+E383</f>
        <v>634322.4166666666</v>
      </c>
      <c r="G395" s="19"/>
    </row>
    <row r="396" spans="1:8" ht="12.75">
      <c r="A396" s="217"/>
      <c r="B396" s="218" t="s">
        <v>39</v>
      </c>
      <c r="C396" s="218"/>
      <c r="D396" s="218"/>
      <c r="E396" s="219">
        <v>340192.54</v>
      </c>
      <c r="F396" s="106"/>
      <c r="G396" s="19"/>
      <c r="H396" s="19"/>
    </row>
    <row r="397" spans="1:8" ht="12.75">
      <c r="A397" s="217"/>
      <c r="B397" s="218" t="s">
        <v>36</v>
      </c>
      <c r="C397" s="218"/>
      <c r="D397" s="218"/>
      <c r="E397" s="219">
        <v>76691.71</v>
      </c>
      <c r="F397" s="106"/>
      <c r="G397" s="19"/>
      <c r="H397" s="19"/>
    </row>
    <row r="398" spans="1:8" ht="12.75">
      <c r="A398" s="217"/>
      <c r="B398" s="218" t="s">
        <v>307</v>
      </c>
      <c r="C398" s="218"/>
      <c r="D398" s="218"/>
      <c r="E398" s="219">
        <v>95054.09</v>
      </c>
      <c r="F398" s="106"/>
      <c r="G398" s="19"/>
      <c r="H398" s="19"/>
    </row>
    <row r="399" spans="1:8" ht="12.75">
      <c r="A399" s="217"/>
      <c r="B399" s="218" t="s">
        <v>435</v>
      </c>
      <c r="C399" s="218"/>
      <c r="D399" s="218"/>
      <c r="E399" s="219">
        <v>15760.2</v>
      </c>
      <c r="F399" s="106"/>
      <c r="G399" s="19"/>
      <c r="H399" s="19"/>
    </row>
    <row r="400" spans="1:8" ht="12.75">
      <c r="A400" s="217"/>
      <c r="B400" s="218" t="s">
        <v>460</v>
      </c>
      <c r="C400" s="218" t="s">
        <v>461</v>
      </c>
      <c r="D400" s="218"/>
      <c r="E400" s="219">
        <f>E392</f>
        <v>0</v>
      </c>
      <c r="F400" s="106"/>
      <c r="G400" s="19"/>
      <c r="H400" s="19"/>
    </row>
    <row r="401" spans="1:11" ht="12.75">
      <c r="A401" s="217"/>
      <c r="B401" s="218" t="s">
        <v>434</v>
      </c>
      <c r="C401" s="218"/>
      <c r="D401" s="218"/>
      <c r="E401" s="219">
        <v>33100.28</v>
      </c>
      <c r="F401" s="106"/>
      <c r="G401" s="19"/>
      <c r="H401" s="19"/>
      <c r="K401" s="18"/>
    </row>
    <row r="402" spans="1:8" ht="12.75">
      <c r="A402" s="217"/>
      <c r="B402" s="218" t="s">
        <v>39</v>
      </c>
      <c r="C402" s="218"/>
      <c r="D402" s="218"/>
      <c r="E402" s="219">
        <v>41020.08</v>
      </c>
      <c r="F402" s="106"/>
      <c r="G402" s="19"/>
      <c r="H402" s="19"/>
    </row>
    <row r="403" spans="1:8" ht="14.25" customHeight="1">
      <c r="A403" s="217"/>
      <c r="B403" s="218" t="s">
        <v>433</v>
      </c>
      <c r="C403" s="218"/>
      <c r="D403" s="218"/>
      <c r="E403" s="219">
        <v>32503.52</v>
      </c>
      <c r="F403" s="106"/>
      <c r="G403" s="19"/>
      <c r="H403" s="19"/>
    </row>
    <row r="404" spans="1:8" ht="14.25" customHeight="1">
      <c r="A404" s="19"/>
      <c r="B404" s="19"/>
      <c r="C404" s="19"/>
      <c r="D404" s="19"/>
      <c r="E404" s="19"/>
      <c r="F404" s="106"/>
      <c r="G404" s="19"/>
      <c r="H404" s="19"/>
    </row>
    <row r="405" spans="1:8" ht="14.25" customHeight="1">
      <c r="A405" s="19"/>
      <c r="B405" s="19"/>
      <c r="C405" s="19"/>
      <c r="D405" s="19"/>
      <c r="E405" s="19"/>
      <c r="F405" s="106"/>
      <c r="G405" s="19"/>
      <c r="H405" s="19"/>
    </row>
    <row r="406" spans="1:8" ht="14.25" customHeight="1">
      <c r="A406" s="19"/>
      <c r="B406" s="19"/>
      <c r="C406" s="19"/>
      <c r="D406" s="19"/>
      <c r="E406" s="19"/>
      <c r="F406" s="106"/>
      <c r="G406" s="19"/>
      <c r="H406" s="19"/>
    </row>
    <row r="407" spans="1:8" ht="14.25" customHeight="1">
      <c r="A407" s="19"/>
      <c r="B407" s="19"/>
      <c r="C407" s="19"/>
      <c r="D407" s="19"/>
      <c r="E407" s="19"/>
      <c r="F407" s="106"/>
      <c r="G407" s="19"/>
      <c r="H407" s="19"/>
    </row>
    <row r="408" spans="1:8" ht="14.25" customHeight="1">
      <c r="A408" s="19"/>
      <c r="B408" s="19"/>
      <c r="C408" s="19"/>
      <c r="D408" s="19"/>
      <c r="E408" s="19"/>
      <c r="F408" s="106"/>
      <c r="G408" s="19"/>
      <c r="H408" s="19"/>
    </row>
    <row r="409" spans="1:8" ht="14.25" customHeight="1">
      <c r="A409" s="19"/>
      <c r="B409" s="19"/>
      <c r="C409" s="19"/>
      <c r="D409" s="19"/>
      <c r="E409" s="19"/>
      <c r="F409" s="106"/>
      <c r="G409" s="19"/>
      <c r="H409" s="19"/>
    </row>
    <row r="410" spans="1:8" ht="14.25" customHeight="1">
      <c r="A410" s="19"/>
      <c r="B410" s="19"/>
      <c r="C410" s="19"/>
      <c r="D410" s="19"/>
      <c r="E410" s="19"/>
      <c r="F410" s="106"/>
      <c r="G410" s="19"/>
      <c r="H410" s="19"/>
    </row>
    <row r="411" spans="1:8" ht="14.25" customHeight="1">
      <c r="A411" s="19"/>
      <c r="B411" s="19"/>
      <c r="C411" s="19"/>
      <c r="D411" s="19"/>
      <c r="E411" s="19"/>
      <c r="F411" s="106"/>
      <c r="G411" s="19"/>
      <c r="H411" s="19"/>
    </row>
    <row r="412" spans="1:8" ht="14.25" customHeight="1">
      <c r="A412" s="19"/>
      <c r="B412" s="19"/>
      <c r="C412" s="19"/>
      <c r="D412" s="19"/>
      <c r="E412" s="19"/>
      <c r="F412" s="106"/>
      <c r="G412" s="19"/>
      <c r="H412" s="19"/>
    </row>
    <row r="413" spans="1:8" ht="14.25" customHeight="1">
      <c r="A413" s="19"/>
      <c r="B413" s="19"/>
      <c r="C413" s="19"/>
      <c r="D413" s="19"/>
      <c r="E413" s="19"/>
      <c r="F413" s="106"/>
      <c r="G413" s="19"/>
      <c r="H413" s="19"/>
    </row>
    <row r="414" spans="1:8" ht="14.25" customHeight="1">
      <c r="A414" s="19"/>
      <c r="B414" s="19"/>
      <c r="C414" s="19"/>
      <c r="D414" s="19"/>
      <c r="E414" s="19"/>
      <c r="F414" s="106"/>
      <c r="G414" s="19"/>
      <c r="H414" s="19"/>
    </row>
    <row r="415" spans="1:8" ht="14.25" customHeight="1">
      <c r="A415" s="19"/>
      <c r="B415" s="19"/>
      <c r="C415" s="19"/>
      <c r="D415" s="19"/>
      <c r="E415" s="19"/>
      <c r="F415" s="106"/>
      <c r="G415" s="19"/>
      <c r="H415" s="19"/>
    </row>
    <row r="416" spans="1:8" ht="14.25" customHeight="1">
      <c r="A416" s="19"/>
      <c r="B416" s="19"/>
      <c r="C416" s="19"/>
      <c r="D416" s="19"/>
      <c r="E416" s="19"/>
      <c r="F416" s="106"/>
      <c r="G416" s="19"/>
      <c r="H416" s="19"/>
    </row>
    <row r="417" spans="1:8" ht="14.25" customHeight="1" thickBot="1">
      <c r="A417" s="19"/>
      <c r="B417" s="19"/>
      <c r="C417" s="19"/>
      <c r="D417" s="19"/>
      <c r="E417" s="19"/>
      <c r="F417" s="110"/>
      <c r="G417" s="54"/>
      <c r="H417" s="54"/>
    </row>
    <row r="418" spans="1:8" ht="15" thickBot="1">
      <c r="A418" s="201" t="s">
        <v>467</v>
      </c>
      <c r="B418" s="202"/>
      <c r="C418" s="202"/>
      <c r="D418" s="202"/>
      <c r="E418" s="202"/>
      <c r="F418" s="202"/>
      <c r="G418" s="202"/>
      <c r="H418" s="203"/>
    </row>
    <row r="419" spans="1:8" ht="13.5" customHeight="1">
      <c r="A419" s="43"/>
      <c r="B419" s="43"/>
      <c r="C419" s="43"/>
      <c r="D419" s="43"/>
      <c r="E419" s="43"/>
      <c r="F419" s="110"/>
      <c r="G419" s="43"/>
      <c r="H419" s="43"/>
    </row>
    <row r="420" ht="12.75">
      <c r="A420" s="45" t="s">
        <v>55</v>
      </c>
    </row>
    <row r="421" spans="1:8" ht="51">
      <c r="A421" s="105" t="s">
        <v>12</v>
      </c>
      <c r="B421" s="105" t="s">
        <v>469</v>
      </c>
      <c r="C421" s="105" t="s">
        <v>463</v>
      </c>
      <c r="D421" s="105" t="s">
        <v>464</v>
      </c>
      <c r="E421" s="105" t="s">
        <v>465</v>
      </c>
      <c r="F421" s="113" t="s">
        <v>466</v>
      </c>
      <c r="G421" s="105" t="s">
        <v>46</v>
      </c>
      <c r="H421" s="105" t="s">
        <v>45</v>
      </c>
    </row>
    <row r="422" spans="1:8" ht="25.5">
      <c r="A422" s="143">
        <v>1</v>
      </c>
      <c r="B422" s="163" t="s">
        <v>544</v>
      </c>
      <c r="C422" s="143">
        <v>27.52</v>
      </c>
      <c r="D422" s="143" t="s">
        <v>542</v>
      </c>
      <c r="E422" s="144">
        <v>30000</v>
      </c>
      <c r="F422" s="158" t="s">
        <v>543</v>
      </c>
      <c r="G422" s="152" t="s">
        <v>320</v>
      </c>
      <c r="H422" s="141"/>
    </row>
    <row r="423" spans="1:8" ht="12.75">
      <c r="A423" s="49"/>
      <c r="B423" s="64"/>
      <c r="C423" s="49"/>
      <c r="D423" s="49" t="s">
        <v>4</v>
      </c>
      <c r="E423" s="50">
        <f>SUM(E422:E422)</f>
        <v>30000</v>
      </c>
      <c r="F423" s="115"/>
      <c r="G423" s="51"/>
      <c r="H423" s="20"/>
    </row>
    <row r="424" spans="1:8" ht="12.75">
      <c r="A424" s="52"/>
      <c r="B424" s="52"/>
      <c r="C424" s="52"/>
      <c r="D424" s="52"/>
      <c r="E424" s="53"/>
      <c r="F424" s="110"/>
      <c r="G424" s="54"/>
      <c r="H424" s="3"/>
    </row>
    <row r="425" spans="1:5" ht="12.75">
      <c r="A425" s="59" t="s">
        <v>654</v>
      </c>
      <c r="B425" s="65"/>
      <c r="C425" s="65"/>
      <c r="D425" s="65"/>
      <c r="E425" s="50">
        <f>SUM(E423:E424)</f>
        <v>30000</v>
      </c>
    </row>
    <row r="426" spans="1:8" ht="12.75">
      <c r="A426" s="52"/>
      <c r="B426" s="61" t="s">
        <v>87</v>
      </c>
      <c r="C426" s="61"/>
      <c r="D426" s="61"/>
      <c r="E426" s="50">
        <v>0</v>
      </c>
      <c r="F426" s="107"/>
      <c r="G426" s="61"/>
      <c r="H426" s="3"/>
    </row>
    <row r="427" spans="1:8" ht="12.75">
      <c r="A427" s="52"/>
      <c r="B427" s="61" t="s">
        <v>126</v>
      </c>
      <c r="C427" s="52"/>
      <c r="D427" s="52"/>
      <c r="E427" s="53">
        <v>30000</v>
      </c>
      <c r="F427" s="110"/>
      <c r="G427" s="54"/>
      <c r="H427" s="3"/>
    </row>
    <row r="428" spans="1:2" ht="12.75">
      <c r="A428" s="19"/>
      <c r="B428" s="19"/>
    </row>
    <row r="429" spans="1:7" ht="12.75">
      <c r="A429" s="19"/>
      <c r="B429" s="19"/>
      <c r="F429" s="199" t="s">
        <v>64</v>
      </c>
      <c r="G429" s="199"/>
    </row>
    <row r="430" spans="6:8" ht="15" customHeight="1">
      <c r="F430" s="200" t="s">
        <v>65</v>
      </c>
      <c r="G430" s="200"/>
      <c r="H430" s="3"/>
    </row>
    <row r="431" spans="6:8" ht="12.75">
      <c r="F431" s="200" t="s">
        <v>470</v>
      </c>
      <c r="G431" s="200"/>
      <c r="H431" s="66"/>
    </row>
    <row r="433" ht="12.75">
      <c r="E433" s="18"/>
    </row>
  </sheetData>
  <mergeCells count="6">
    <mergeCell ref="A1:H1"/>
    <mergeCell ref="F429:G429"/>
    <mergeCell ref="F430:G430"/>
    <mergeCell ref="F431:G431"/>
    <mergeCell ref="A418:H418"/>
    <mergeCell ref="A3:H3"/>
  </mergeCells>
  <printOptions/>
  <pageMargins left="0.5905511811023623" right="0.6692913385826772" top="0.3937007874015748" bottom="0.35433070866141736" header="0.15748031496062992" footer="0"/>
  <pageSetup fitToHeight="3" horizontalDpi="600" verticalDpi="600" orientation="portrait" paperSize="9" scale="76" r:id="rId1"/>
  <headerFooter alignWithMargins="0">
    <oddFooter>&amp;CStran &amp;P od &amp;N</oddFooter>
  </headerFooter>
  <rowBreaks count="5" manualBreakCount="5">
    <brk id="73" min="1" max="7" man="1"/>
    <brk id="145" min="1" max="7" man="1"/>
    <brk id="200" min="1" max="7" man="1"/>
    <brk id="276" min="1" max="7" man="1"/>
    <brk id="343" min="1" max="7" man="1"/>
  </rowBreaks>
  <colBreaks count="1" manualBreakCount="1">
    <brk id="8" max="3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workbookViewId="0" topLeftCell="A1">
      <selection activeCell="J8" sqref="J8"/>
    </sheetView>
  </sheetViews>
  <sheetFormatPr defaultColWidth="9.00390625" defaultRowHeight="12.75"/>
  <cols>
    <col min="1" max="1" width="8.00390625" style="133" customWidth="1"/>
    <col min="2" max="2" width="12.125" style="0" customWidth="1"/>
    <col min="3" max="3" width="17.25390625" style="0" customWidth="1"/>
    <col min="4" max="4" width="13.75390625" style="0" customWidth="1"/>
    <col min="5" max="5" width="15.125" style="0" customWidth="1"/>
    <col min="6" max="6" width="15.875" style="0" customWidth="1"/>
    <col min="7" max="7" width="14.00390625" style="0" customWidth="1"/>
    <col min="8" max="8" width="12.625" style="0" customWidth="1"/>
    <col min="9" max="9" width="14.875" style="0" customWidth="1"/>
    <col min="10" max="10" width="43.625" style="136" bestFit="1" customWidth="1"/>
  </cols>
  <sheetData>
    <row r="1" spans="1:7" ht="51.75" customHeight="1">
      <c r="A1" s="198" t="s">
        <v>550</v>
      </c>
      <c r="B1" s="198"/>
      <c r="C1" s="198"/>
      <c r="D1" s="198"/>
      <c r="E1" s="198"/>
      <c r="F1" s="198"/>
      <c r="G1" s="198"/>
    </row>
    <row r="3" spans="1:6" ht="15.75">
      <c r="A3" s="206" t="s">
        <v>545</v>
      </c>
      <c r="B3" s="206"/>
      <c r="C3" s="206"/>
      <c r="D3" s="206"/>
      <c r="E3" s="206"/>
      <c r="F3" s="206"/>
    </row>
    <row r="5" ht="15">
      <c r="A5" s="132"/>
    </row>
    <row r="6" spans="1:10" ht="25.5" customHeight="1">
      <c r="A6" s="209" t="s">
        <v>12</v>
      </c>
      <c r="B6" s="205" t="s">
        <v>547</v>
      </c>
      <c r="C6" s="205"/>
      <c r="D6" s="205" t="s">
        <v>14</v>
      </c>
      <c r="E6" s="205" t="s">
        <v>627</v>
      </c>
      <c r="F6" s="205" t="s">
        <v>475</v>
      </c>
      <c r="G6" s="205" t="s">
        <v>476</v>
      </c>
      <c r="H6" s="205" t="s">
        <v>125</v>
      </c>
      <c r="I6" s="205" t="s">
        <v>45</v>
      </c>
      <c r="J6" s="181"/>
    </row>
    <row r="7" spans="1:10" ht="38.25" customHeight="1">
      <c r="A7" s="209"/>
      <c r="B7" s="105" t="s">
        <v>548</v>
      </c>
      <c r="C7" s="105" t="s">
        <v>549</v>
      </c>
      <c r="D7" s="205"/>
      <c r="E7" s="205"/>
      <c r="F7" s="205"/>
      <c r="G7" s="205"/>
      <c r="H7" s="205"/>
      <c r="I7" s="205"/>
      <c r="J7" s="181"/>
    </row>
    <row r="8" spans="1:10" ht="63.75">
      <c r="A8" s="164">
        <v>1</v>
      </c>
      <c r="B8" s="165" t="s">
        <v>620</v>
      </c>
      <c r="C8" s="166" t="s">
        <v>577</v>
      </c>
      <c r="D8" s="165">
        <v>2579</v>
      </c>
      <c r="E8" s="167">
        <v>28.78</v>
      </c>
      <c r="F8" s="141" t="s">
        <v>29</v>
      </c>
      <c r="G8" s="141" t="s">
        <v>628</v>
      </c>
      <c r="H8" s="146" t="s">
        <v>320</v>
      </c>
      <c r="I8" s="141"/>
      <c r="J8" s="183"/>
    </row>
    <row r="9" spans="1:10" ht="63.75">
      <c r="A9" s="168">
        <v>2</v>
      </c>
      <c r="B9" s="140" t="s">
        <v>621</v>
      </c>
      <c r="C9" s="168" t="s">
        <v>578</v>
      </c>
      <c r="D9" s="140">
        <v>332</v>
      </c>
      <c r="E9" s="157">
        <v>51.79</v>
      </c>
      <c r="F9" s="141" t="s">
        <v>29</v>
      </c>
      <c r="G9" s="141" t="s">
        <v>628</v>
      </c>
      <c r="H9" s="146" t="s">
        <v>320</v>
      </c>
      <c r="I9" s="169"/>
      <c r="J9" s="183"/>
    </row>
    <row r="10" spans="1:10" ht="63.75">
      <c r="A10" s="164">
        <v>3</v>
      </c>
      <c r="B10" s="140" t="s">
        <v>622</v>
      </c>
      <c r="C10" s="168" t="s">
        <v>579</v>
      </c>
      <c r="D10" s="140">
        <v>347</v>
      </c>
      <c r="E10" s="157">
        <v>54.13</v>
      </c>
      <c r="F10" s="141" t="s">
        <v>29</v>
      </c>
      <c r="G10" s="141" t="s">
        <v>628</v>
      </c>
      <c r="H10" s="146" t="s">
        <v>320</v>
      </c>
      <c r="I10" s="169"/>
      <c r="J10" s="183"/>
    </row>
    <row r="11" spans="1:10" ht="63.75">
      <c r="A11" s="168">
        <v>4</v>
      </c>
      <c r="B11" s="140" t="s">
        <v>621</v>
      </c>
      <c r="C11" s="168" t="s">
        <v>580</v>
      </c>
      <c r="D11" s="140">
        <v>737</v>
      </c>
      <c r="E11" s="157">
        <v>65.53</v>
      </c>
      <c r="F11" s="141" t="s">
        <v>29</v>
      </c>
      <c r="G11" s="141" t="s">
        <v>628</v>
      </c>
      <c r="H11" s="146" t="s">
        <v>320</v>
      </c>
      <c r="I11" s="169"/>
      <c r="J11" s="183"/>
    </row>
    <row r="12" spans="1:10" ht="63.75">
      <c r="A12" s="164">
        <v>5</v>
      </c>
      <c r="B12" s="140" t="s">
        <v>621</v>
      </c>
      <c r="C12" s="168" t="s">
        <v>581</v>
      </c>
      <c r="D12" s="140">
        <v>20</v>
      </c>
      <c r="E12" s="157">
        <v>3.12</v>
      </c>
      <c r="F12" s="141" t="s">
        <v>29</v>
      </c>
      <c r="G12" s="141" t="s">
        <v>628</v>
      </c>
      <c r="H12" s="146" t="s">
        <v>320</v>
      </c>
      <c r="I12" s="169"/>
      <c r="J12" s="183"/>
    </row>
    <row r="13" spans="1:10" ht="12.75" customHeight="1">
      <c r="A13" s="168">
        <v>6</v>
      </c>
      <c r="B13" s="140" t="s">
        <v>621</v>
      </c>
      <c r="C13" s="168" t="s">
        <v>582</v>
      </c>
      <c r="D13" s="140">
        <v>165</v>
      </c>
      <c r="E13" s="208">
        <v>51.01</v>
      </c>
      <c r="F13" s="141" t="s">
        <v>29</v>
      </c>
      <c r="G13" s="141" t="s">
        <v>628</v>
      </c>
      <c r="H13" s="146" t="s">
        <v>320</v>
      </c>
      <c r="I13" s="169"/>
      <c r="J13" s="204"/>
    </row>
    <row r="14" spans="1:10" ht="63.75">
      <c r="A14" s="164">
        <v>7</v>
      </c>
      <c r="B14" s="140" t="s">
        <v>621</v>
      </c>
      <c r="C14" s="168" t="s">
        <v>583</v>
      </c>
      <c r="D14" s="140">
        <v>81</v>
      </c>
      <c r="E14" s="208"/>
      <c r="F14" s="141" t="s">
        <v>29</v>
      </c>
      <c r="G14" s="141" t="s">
        <v>628</v>
      </c>
      <c r="H14" s="146" t="s">
        <v>320</v>
      </c>
      <c r="I14" s="169"/>
      <c r="J14" s="204"/>
    </row>
    <row r="15" spans="1:10" ht="63.75">
      <c r="A15" s="168">
        <v>8</v>
      </c>
      <c r="B15" s="140" t="s">
        <v>621</v>
      </c>
      <c r="C15" s="168" t="s">
        <v>584</v>
      </c>
      <c r="D15" s="140">
        <v>81</v>
      </c>
      <c r="E15" s="208"/>
      <c r="F15" s="141" t="s">
        <v>29</v>
      </c>
      <c r="G15" s="141" t="s">
        <v>628</v>
      </c>
      <c r="H15" s="146" t="s">
        <v>320</v>
      </c>
      <c r="I15" s="169"/>
      <c r="J15" s="204"/>
    </row>
    <row r="16" spans="1:10" ht="63.75">
      <c r="A16" s="164">
        <v>9</v>
      </c>
      <c r="B16" s="140" t="s">
        <v>621</v>
      </c>
      <c r="C16" s="168" t="s">
        <v>585</v>
      </c>
      <c r="D16" s="140">
        <v>1</v>
      </c>
      <c r="E16" s="157">
        <v>37.96</v>
      </c>
      <c r="F16" s="141" t="s">
        <v>29</v>
      </c>
      <c r="G16" s="141" t="s">
        <v>628</v>
      </c>
      <c r="H16" s="146" t="s">
        <v>320</v>
      </c>
      <c r="I16" s="169"/>
      <c r="J16" s="183"/>
    </row>
    <row r="17" spans="1:10" ht="12.75" customHeight="1">
      <c r="A17" s="168">
        <v>10</v>
      </c>
      <c r="B17" s="140" t="s">
        <v>621</v>
      </c>
      <c r="C17" s="168" t="s">
        <v>586</v>
      </c>
      <c r="D17" s="207">
        <v>130</v>
      </c>
      <c r="E17" s="208">
        <v>20.28</v>
      </c>
      <c r="F17" s="141" t="s">
        <v>29</v>
      </c>
      <c r="G17" s="141" t="s">
        <v>628</v>
      </c>
      <c r="H17" s="146" t="s">
        <v>320</v>
      </c>
      <c r="I17" s="169"/>
      <c r="J17" s="204"/>
    </row>
    <row r="18" spans="1:10" ht="63.75">
      <c r="A18" s="164">
        <v>11</v>
      </c>
      <c r="B18" s="140" t="s">
        <v>621</v>
      </c>
      <c r="C18" s="168" t="s">
        <v>587</v>
      </c>
      <c r="D18" s="207"/>
      <c r="E18" s="208"/>
      <c r="F18" s="141" t="s">
        <v>29</v>
      </c>
      <c r="G18" s="141" t="s">
        <v>628</v>
      </c>
      <c r="H18" s="146" t="s">
        <v>320</v>
      </c>
      <c r="I18" s="169"/>
      <c r="J18" s="204"/>
    </row>
    <row r="19" spans="1:10" ht="63.75">
      <c r="A19" s="168">
        <v>12</v>
      </c>
      <c r="B19" s="140" t="s">
        <v>621</v>
      </c>
      <c r="C19" s="168" t="s">
        <v>588</v>
      </c>
      <c r="D19" s="207"/>
      <c r="E19" s="208"/>
      <c r="F19" s="141" t="s">
        <v>29</v>
      </c>
      <c r="G19" s="141" t="s">
        <v>628</v>
      </c>
      <c r="H19" s="146" t="s">
        <v>320</v>
      </c>
      <c r="I19" s="169"/>
      <c r="J19" s="204"/>
    </row>
    <row r="20" spans="1:10" ht="12.75" customHeight="1">
      <c r="A20" s="164">
        <v>13</v>
      </c>
      <c r="B20" s="140" t="s">
        <v>621</v>
      </c>
      <c r="C20" s="168" t="s">
        <v>412</v>
      </c>
      <c r="D20" s="140">
        <v>305</v>
      </c>
      <c r="E20" s="208">
        <v>92.74</v>
      </c>
      <c r="F20" s="141" t="s">
        <v>29</v>
      </c>
      <c r="G20" s="141" t="s">
        <v>628</v>
      </c>
      <c r="H20" s="146" t="s">
        <v>320</v>
      </c>
      <c r="I20" s="169"/>
      <c r="J20" s="204"/>
    </row>
    <row r="21" spans="1:10" ht="63.75">
      <c r="A21" s="168">
        <v>14</v>
      </c>
      <c r="B21" s="140" t="s">
        <v>621</v>
      </c>
      <c r="C21" s="168" t="s">
        <v>589</v>
      </c>
      <c r="D21" s="140">
        <v>475</v>
      </c>
      <c r="E21" s="208"/>
      <c r="F21" s="141" t="s">
        <v>29</v>
      </c>
      <c r="G21" s="141" t="s">
        <v>628</v>
      </c>
      <c r="H21" s="146" t="s">
        <v>320</v>
      </c>
      <c r="I21" s="169"/>
      <c r="J21" s="204"/>
    </row>
    <row r="22" spans="1:10" ht="63.75">
      <c r="A22" s="164">
        <v>15</v>
      </c>
      <c r="B22" s="140" t="s">
        <v>623</v>
      </c>
      <c r="C22" s="168" t="s">
        <v>590</v>
      </c>
      <c r="D22" s="140">
        <v>20</v>
      </c>
      <c r="E22" s="157">
        <v>129.6</v>
      </c>
      <c r="F22" s="141" t="s">
        <v>29</v>
      </c>
      <c r="G22" s="141" t="s">
        <v>628</v>
      </c>
      <c r="H22" s="146" t="s">
        <v>320</v>
      </c>
      <c r="I22" s="169"/>
      <c r="J22" s="183"/>
    </row>
    <row r="23" spans="1:10" ht="63.75">
      <c r="A23" s="168">
        <v>16</v>
      </c>
      <c r="B23" s="140" t="s">
        <v>621</v>
      </c>
      <c r="C23" s="168" t="s">
        <v>591</v>
      </c>
      <c r="D23" s="140">
        <v>93.5</v>
      </c>
      <c r="E23" s="157">
        <v>14.59</v>
      </c>
      <c r="F23" s="141" t="s">
        <v>29</v>
      </c>
      <c r="G23" s="141" t="s">
        <v>628</v>
      </c>
      <c r="H23" s="146" t="s">
        <v>320</v>
      </c>
      <c r="I23" s="169"/>
      <c r="J23" s="183"/>
    </row>
    <row r="24" spans="1:10" ht="63.75">
      <c r="A24" s="164">
        <v>17</v>
      </c>
      <c r="B24" s="140" t="s">
        <v>620</v>
      </c>
      <c r="C24" s="168" t="s">
        <v>592</v>
      </c>
      <c r="D24" s="140">
        <v>8075</v>
      </c>
      <c r="E24" s="157">
        <v>90.12</v>
      </c>
      <c r="F24" s="141" t="s">
        <v>29</v>
      </c>
      <c r="G24" s="141" t="s">
        <v>628</v>
      </c>
      <c r="H24" s="146" t="s">
        <v>320</v>
      </c>
      <c r="I24" s="169"/>
      <c r="J24" s="183"/>
    </row>
    <row r="25" spans="1:10" ht="63.75">
      <c r="A25" s="168">
        <v>18</v>
      </c>
      <c r="B25" s="140" t="s">
        <v>621</v>
      </c>
      <c r="C25" s="168" t="s">
        <v>593</v>
      </c>
      <c r="D25" s="140">
        <v>500</v>
      </c>
      <c r="E25" s="157">
        <v>49.16</v>
      </c>
      <c r="F25" s="141" t="s">
        <v>29</v>
      </c>
      <c r="G25" s="141" t="s">
        <v>628</v>
      </c>
      <c r="H25" s="146" t="s">
        <v>320</v>
      </c>
      <c r="I25" s="169"/>
      <c r="J25" s="183"/>
    </row>
    <row r="26" spans="1:10" ht="63.75">
      <c r="A26" s="164">
        <v>19</v>
      </c>
      <c r="B26" s="140" t="s">
        <v>624</v>
      </c>
      <c r="C26" s="168">
        <v>337</v>
      </c>
      <c r="D26" s="140">
        <v>300</v>
      </c>
      <c r="E26" s="157">
        <v>46.8</v>
      </c>
      <c r="F26" s="141" t="s">
        <v>29</v>
      </c>
      <c r="G26" s="141" t="s">
        <v>628</v>
      </c>
      <c r="H26" s="146" t="s">
        <v>320</v>
      </c>
      <c r="I26" s="169"/>
      <c r="J26" s="183"/>
    </row>
    <row r="27" spans="1:10" ht="63.75">
      <c r="A27" s="168">
        <v>20</v>
      </c>
      <c r="B27" s="140" t="s">
        <v>623</v>
      </c>
      <c r="C27" s="168" t="s">
        <v>594</v>
      </c>
      <c r="D27" s="140">
        <v>350</v>
      </c>
      <c r="E27" s="157">
        <v>54.6</v>
      </c>
      <c r="F27" s="141" t="s">
        <v>29</v>
      </c>
      <c r="G27" s="141" t="s">
        <v>628</v>
      </c>
      <c r="H27" s="146" t="s">
        <v>320</v>
      </c>
      <c r="I27" s="169"/>
      <c r="J27" s="183"/>
    </row>
    <row r="28" spans="1:10" ht="63.75">
      <c r="A28" s="164">
        <v>21</v>
      </c>
      <c r="B28" s="140" t="s">
        <v>621</v>
      </c>
      <c r="C28" s="168" t="s">
        <v>595</v>
      </c>
      <c r="D28" s="140">
        <v>52</v>
      </c>
      <c r="E28" s="157">
        <v>8.11</v>
      </c>
      <c r="F28" s="141" t="s">
        <v>29</v>
      </c>
      <c r="G28" s="141" t="s">
        <v>628</v>
      </c>
      <c r="H28" s="146" t="s">
        <v>320</v>
      </c>
      <c r="I28" s="169"/>
      <c r="J28" s="183"/>
    </row>
    <row r="29" spans="1:10" ht="63.75">
      <c r="A29" s="168">
        <v>22</v>
      </c>
      <c r="B29" s="140" t="s">
        <v>620</v>
      </c>
      <c r="C29" s="168" t="s">
        <v>596</v>
      </c>
      <c r="D29" s="140">
        <v>9</v>
      </c>
      <c r="E29" s="157">
        <v>1.4</v>
      </c>
      <c r="F29" s="141" t="s">
        <v>29</v>
      </c>
      <c r="G29" s="141" t="s">
        <v>628</v>
      </c>
      <c r="H29" s="146" t="s">
        <v>320</v>
      </c>
      <c r="I29" s="169"/>
      <c r="J29" s="183"/>
    </row>
    <row r="30" spans="1:10" ht="63.75">
      <c r="A30" s="164">
        <v>23</v>
      </c>
      <c r="B30" s="140" t="s">
        <v>621</v>
      </c>
      <c r="C30" s="168" t="s">
        <v>597</v>
      </c>
      <c r="D30" s="140">
        <v>50</v>
      </c>
      <c r="E30" s="157">
        <v>7.8</v>
      </c>
      <c r="F30" s="141" t="s">
        <v>29</v>
      </c>
      <c r="G30" s="141" t="s">
        <v>628</v>
      </c>
      <c r="H30" s="146" t="s">
        <v>320</v>
      </c>
      <c r="I30" s="169"/>
      <c r="J30" s="183"/>
    </row>
    <row r="31" spans="1:10" ht="63.75">
      <c r="A31" s="168">
        <v>24</v>
      </c>
      <c r="B31" s="140" t="s">
        <v>621</v>
      </c>
      <c r="C31" s="168" t="s">
        <v>595</v>
      </c>
      <c r="D31" s="140">
        <v>115.25</v>
      </c>
      <c r="E31" s="157">
        <v>17.98</v>
      </c>
      <c r="F31" s="141" t="s">
        <v>29</v>
      </c>
      <c r="G31" s="141" t="s">
        <v>628</v>
      </c>
      <c r="H31" s="146" t="s">
        <v>320</v>
      </c>
      <c r="I31" s="169"/>
      <c r="J31" s="183"/>
    </row>
    <row r="32" spans="1:10" ht="63.75">
      <c r="A32" s="164">
        <v>25</v>
      </c>
      <c r="B32" s="140" t="s">
        <v>621</v>
      </c>
      <c r="C32" s="168" t="s">
        <v>581</v>
      </c>
      <c r="D32" s="140">
        <v>10</v>
      </c>
      <c r="E32" s="157">
        <v>1.56</v>
      </c>
      <c r="F32" s="141" t="s">
        <v>29</v>
      </c>
      <c r="G32" s="141" t="s">
        <v>628</v>
      </c>
      <c r="H32" s="146" t="s">
        <v>320</v>
      </c>
      <c r="I32" s="169"/>
      <c r="J32" s="183"/>
    </row>
    <row r="33" spans="1:10" ht="63.75">
      <c r="A33" s="168">
        <v>26</v>
      </c>
      <c r="B33" s="140" t="s">
        <v>621</v>
      </c>
      <c r="C33" s="168" t="s">
        <v>595</v>
      </c>
      <c r="D33" s="140">
        <v>52</v>
      </c>
      <c r="E33" s="157">
        <v>8.11</v>
      </c>
      <c r="F33" s="141" t="s">
        <v>29</v>
      </c>
      <c r="G33" s="141" t="s">
        <v>628</v>
      </c>
      <c r="H33" s="146" t="s">
        <v>320</v>
      </c>
      <c r="I33" s="169"/>
      <c r="J33" s="183"/>
    </row>
    <row r="34" spans="1:10" ht="63.75">
      <c r="A34" s="164">
        <v>27</v>
      </c>
      <c r="B34" s="140" t="s">
        <v>625</v>
      </c>
      <c r="C34" s="168" t="s">
        <v>598</v>
      </c>
      <c r="D34" s="140">
        <v>256</v>
      </c>
      <c r="E34" s="157">
        <v>39.94</v>
      </c>
      <c r="F34" s="141" t="s">
        <v>29</v>
      </c>
      <c r="G34" s="141" t="s">
        <v>628</v>
      </c>
      <c r="H34" s="146" t="s">
        <v>320</v>
      </c>
      <c r="I34" s="169"/>
      <c r="J34" s="183"/>
    </row>
    <row r="35" spans="1:10" ht="63.75">
      <c r="A35" s="168">
        <v>28</v>
      </c>
      <c r="B35" s="140" t="s">
        <v>621</v>
      </c>
      <c r="C35" s="168" t="s">
        <v>599</v>
      </c>
      <c r="D35" s="140">
        <v>50</v>
      </c>
      <c r="E35" s="157">
        <v>7.8</v>
      </c>
      <c r="F35" s="141" t="s">
        <v>29</v>
      </c>
      <c r="G35" s="141" t="s">
        <v>628</v>
      </c>
      <c r="H35" s="146" t="s">
        <v>320</v>
      </c>
      <c r="I35" s="169"/>
      <c r="J35" s="183"/>
    </row>
    <row r="36" spans="1:10" ht="63.75">
      <c r="A36" s="164">
        <v>29</v>
      </c>
      <c r="B36" s="140" t="s">
        <v>626</v>
      </c>
      <c r="C36" s="168" t="s">
        <v>600</v>
      </c>
      <c r="D36" s="140">
        <v>450</v>
      </c>
      <c r="E36" s="157">
        <v>70.2</v>
      </c>
      <c r="F36" s="141" t="s">
        <v>29</v>
      </c>
      <c r="G36" s="141" t="s">
        <v>628</v>
      </c>
      <c r="H36" s="146" t="s">
        <v>320</v>
      </c>
      <c r="I36" s="169"/>
      <c r="J36" s="183"/>
    </row>
    <row r="37" spans="1:10" ht="63.75">
      <c r="A37" s="168">
        <v>30</v>
      </c>
      <c r="B37" s="140" t="s">
        <v>626</v>
      </c>
      <c r="C37" s="168" t="s">
        <v>601</v>
      </c>
      <c r="D37" s="140">
        <v>400</v>
      </c>
      <c r="E37" s="157">
        <v>62.4</v>
      </c>
      <c r="F37" s="141" t="s">
        <v>29</v>
      </c>
      <c r="G37" s="141" t="s">
        <v>628</v>
      </c>
      <c r="H37" s="146" t="s">
        <v>320</v>
      </c>
      <c r="I37" s="169"/>
      <c r="J37" s="183"/>
    </row>
    <row r="38" spans="1:10" ht="63.75">
      <c r="A38" s="164">
        <v>31</v>
      </c>
      <c r="B38" s="140" t="s">
        <v>620</v>
      </c>
      <c r="C38" s="168" t="s">
        <v>596</v>
      </c>
      <c r="D38" s="140">
        <v>9</v>
      </c>
      <c r="E38" s="157">
        <v>1.4</v>
      </c>
      <c r="F38" s="141" t="s">
        <v>29</v>
      </c>
      <c r="G38" s="141" t="s">
        <v>628</v>
      </c>
      <c r="H38" s="146" t="s">
        <v>320</v>
      </c>
      <c r="I38" s="169"/>
      <c r="J38" s="183"/>
    </row>
    <row r="39" spans="1:10" ht="63.75">
      <c r="A39" s="168">
        <v>32</v>
      </c>
      <c r="B39" s="140" t="s">
        <v>621</v>
      </c>
      <c r="C39" s="168" t="s">
        <v>602</v>
      </c>
      <c r="D39" s="140">
        <v>11.3</v>
      </c>
      <c r="E39" s="157">
        <v>73.22</v>
      </c>
      <c r="F39" s="141" t="s">
        <v>29</v>
      </c>
      <c r="G39" s="141" t="s">
        <v>628</v>
      </c>
      <c r="H39" s="146" t="s">
        <v>320</v>
      </c>
      <c r="I39" s="169"/>
      <c r="J39" s="183"/>
    </row>
    <row r="40" spans="1:10" ht="63.75">
      <c r="A40" s="164">
        <v>33</v>
      </c>
      <c r="B40" s="140" t="s">
        <v>623</v>
      </c>
      <c r="C40" s="168" t="s">
        <v>594</v>
      </c>
      <c r="D40" s="140">
        <v>350</v>
      </c>
      <c r="E40" s="157">
        <v>54.6</v>
      </c>
      <c r="F40" s="141" t="s">
        <v>29</v>
      </c>
      <c r="G40" s="141" t="s">
        <v>628</v>
      </c>
      <c r="H40" s="146" t="s">
        <v>320</v>
      </c>
      <c r="I40" s="169"/>
      <c r="J40" s="183"/>
    </row>
    <row r="41" spans="1:10" ht="63.75">
      <c r="A41" s="164">
        <v>34</v>
      </c>
      <c r="B41" s="140" t="s">
        <v>621</v>
      </c>
      <c r="C41" s="168" t="s">
        <v>603</v>
      </c>
      <c r="D41" s="140">
        <v>30</v>
      </c>
      <c r="E41" s="157">
        <v>4.68</v>
      </c>
      <c r="F41" s="141" t="s">
        <v>29</v>
      </c>
      <c r="G41" s="141" t="s">
        <v>628</v>
      </c>
      <c r="H41" s="146" t="s">
        <v>320</v>
      </c>
      <c r="I41" s="169"/>
      <c r="J41" s="183"/>
    </row>
    <row r="42" spans="1:10" ht="63.75">
      <c r="A42" s="168">
        <v>35</v>
      </c>
      <c r="B42" s="140" t="s">
        <v>621</v>
      </c>
      <c r="C42" s="170" t="s">
        <v>604</v>
      </c>
      <c r="D42" s="171">
        <f>1392+546</f>
        <v>1938</v>
      </c>
      <c r="E42" s="157">
        <v>21.62</v>
      </c>
      <c r="F42" s="141" t="s">
        <v>29</v>
      </c>
      <c r="G42" s="141" t="s">
        <v>628</v>
      </c>
      <c r="H42" s="146" t="s">
        <v>320</v>
      </c>
      <c r="I42" s="169"/>
      <c r="J42" s="183"/>
    </row>
    <row r="43" spans="1:10" ht="63.75">
      <c r="A43" s="164">
        <v>36</v>
      </c>
      <c r="B43" s="140" t="s">
        <v>623</v>
      </c>
      <c r="C43" s="168" t="s">
        <v>594</v>
      </c>
      <c r="D43" s="172">
        <v>10805</v>
      </c>
      <c r="E43" s="157">
        <v>120.59</v>
      </c>
      <c r="F43" s="141" t="s">
        <v>29</v>
      </c>
      <c r="G43" s="141" t="s">
        <v>628</v>
      </c>
      <c r="H43" s="146" t="s">
        <v>320</v>
      </c>
      <c r="I43" s="169"/>
      <c r="J43" s="183"/>
    </row>
    <row r="44" spans="1:10" ht="63.75">
      <c r="A44" s="164">
        <v>37</v>
      </c>
      <c r="B44" s="140" t="s">
        <v>623</v>
      </c>
      <c r="C44" s="168" t="s">
        <v>605</v>
      </c>
      <c r="D44" s="140">
        <v>25</v>
      </c>
      <c r="E44" s="157">
        <v>54</v>
      </c>
      <c r="F44" s="141" t="s">
        <v>29</v>
      </c>
      <c r="G44" s="141" t="s">
        <v>628</v>
      </c>
      <c r="H44" s="146" t="s">
        <v>320</v>
      </c>
      <c r="I44" s="169"/>
      <c r="J44" s="183"/>
    </row>
    <row r="45" spans="1:10" ht="63.75">
      <c r="A45" s="168">
        <v>38</v>
      </c>
      <c r="B45" s="140" t="s">
        <v>623</v>
      </c>
      <c r="C45" s="168">
        <v>555</v>
      </c>
      <c r="D45" s="140">
        <v>46</v>
      </c>
      <c r="E45" s="157">
        <v>7.18</v>
      </c>
      <c r="F45" s="141" t="s">
        <v>29</v>
      </c>
      <c r="G45" s="141" t="s">
        <v>628</v>
      </c>
      <c r="H45" s="146" t="s">
        <v>320</v>
      </c>
      <c r="I45" s="169"/>
      <c r="J45" s="183"/>
    </row>
    <row r="46" spans="1:10" ht="63.75">
      <c r="A46" s="164">
        <v>39</v>
      </c>
      <c r="B46" s="140" t="s">
        <v>623</v>
      </c>
      <c r="C46" s="168" t="s">
        <v>606</v>
      </c>
      <c r="D46" s="140">
        <v>150</v>
      </c>
      <c r="E46" s="157">
        <v>34.32</v>
      </c>
      <c r="F46" s="141" t="s">
        <v>29</v>
      </c>
      <c r="G46" s="141" t="s">
        <v>628</v>
      </c>
      <c r="H46" s="146" t="s">
        <v>320</v>
      </c>
      <c r="I46" s="169"/>
      <c r="J46" s="183"/>
    </row>
    <row r="47" spans="1:10" ht="63.75">
      <c r="A47" s="164">
        <v>40</v>
      </c>
      <c r="B47" s="140" t="s">
        <v>625</v>
      </c>
      <c r="C47" s="168" t="s">
        <v>607</v>
      </c>
      <c r="D47" s="140">
        <v>2270</v>
      </c>
      <c r="E47" s="157">
        <v>25.33</v>
      </c>
      <c r="F47" s="141" t="s">
        <v>29</v>
      </c>
      <c r="G47" s="141" t="s">
        <v>628</v>
      </c>
      <c r="H47" s="146" t="s">
        <v>320</v>
      </c>
      <c r="I47" s="169"/>
      <c r="J47" s="183"/>
    </row>
    <row r="48" spans="1:10" ht="63.75">
      <c r="A48" s="168">
        <v>41</v>
      </c>
      <c r="B48" s="140" t="s">
        <v>621</v>
      </c>
      <c r="C48" s="170" t="s">
        <v>608</v>
      </c>
      <c r="D48" s="171">
        <f>13+17</f>
        <v>30</v>
      </c>
      <c r="E48" s="157">
        <v>26.4</v>
      </c>
      <c r="F48" s="141" t="s">
        <v>29</v>
      </c>
      <c r="G48" s="141" t="s">
        <v>628</v>
      </c>
      <c r="H48" s="146" t="s">
        <v>320</v>
      </c>
      <c r="I48" s="169"/>
      <c r="J48" s="183"/>
    </row>
    <row r="49" spans="1:10" ht="63.75">
      <c r="A49" s="164">
        <v>42</v>
      </c>
      <c r="B49" s="140" t="s">
        <v>621</v>
      </c>
      <c r="C49" s="168" t="s">
        <v>609</v>
      </c>
      <c r="D49" s="140">
        <v>70</v>
      </c>
      <c r="E49" s="157">
        <v>10.92</v>
      </c>
      <c r="F49" s="141" t="s">
        <v>29</v>
      </c>
      <c r="G49" s="141" t="s">
        <v>628</v>
      </c>
      <c r="H49" s="146" t="s">
        <v>320</v>
      </c>
      <c r="I49" s="169"/>
      <c r="J49" s="183"/>
    </row>
    <row r="50" spans="1:10" ht="63.75">
      <c r="A50" s="164">
        <v>43</v>
      </c>
      <c r="B50" s="140" t="s">
        <v>625</v>
      </c>
      <c r="C50" s="170" t="s">
        <v>610</v>
      </c>
      <c r="D50" s="171">
        <f>651+1400</f>
        <v>2051</v>
      </c>
      <c r="E50" s="157">
        <v>22.88</v>
      </c>
      <c r="F50" s="141" t="s">
        <v>29</v>
      </c>
      <c r="G50" s="141" t="s">
        <v>628</v>
      </c>
      <c r="H50" s="146" t="s">
        <v>320</v>
      </c>
      <c r="I50" s="169"/>
      <c r="J50" s="183"/>
    </row>
    <row r="51" spans="1:10" ht="63.75">
      <c r="A51" s="168">
        <v>44</v>
      </c>
      <c r="B51" s="140" t="s">
        <v>621</v>
      </c>
      <c r="C51" s="168" t="s">
        <v>586</v>
      </c>
      <c r="D51" s="140">
        <v>60</v>
      </c>
      <c r="E51" s="157">
        <v>15.84</v>
      </c>
      <c r="F51" s="141" t="s">
        <v>29</v>
      </c>
      <c r="G51" s="141" t="s">
        <v>628</v>
      </c>
      <c r="H51" s="146" t="s">
        <v>320</v>
      </c>
      <c r="I51" s="169"/>
      <c r="J51" s="183"/>
    </row>
    <row r="52" spans="1:10" ht="63.75">
      <c r="A52" s="164">
        <v>45</v>
      </c>
      <c r="B52" s="140" t="s">
        <v>621</v>
      </c>
      <c r="C52" s="168" t="s">
        <v>611</v>
      </c>
      <c r="D52" s="171">
        <v>56</v>
      </c>
      <c r="E52" s="157">
        <v>14.78</v>
      </c>
      <c r="F52" s="141" t="s">
        <v>29</v>
      </c>
      <c r="G52" s="141" t="s">
        <v>628</v>
      </c>
      <c r="H52" s="146" t="s">
        <v>320</v>
      </c>
      <c r="I52" s="169"/>
      <c r="J52" s="183"/>
    </row>
    <row r="53" spans="1:10" ht="63.75">
      <c r="A53" s="164">
        <v>46</v>
      </c>
      <c r="B53" s="140" t="s">
        <v>621</v>
      </c>
      <c r="C53" s="168">
        <v>203</v>
      </c>
      <c r="D53" s="140">
        <v>48</v>
      </c>
      <c r="E53" s="157">
        <v>12.67</v>
      </c>
      <c r="F53" s="141" t="s">
        <v>29</v>
      </c>
      <c r="G53" s="141" t="s">
        <v>628</v>
      </c>
      <c r="H53" s="146" t="s">
        <v>320</v>
      </c>
      <c r="I53" s="169"/>
      <c r="J53" s="183"/>
    </row>
    <row r="54" spans="1:10" ht="63.75">
      <c r="A54" s="168">
        <v>47</v>
      </c>
      <c r="B54" s="140" t="s">
        <v>621</v>
      </c>
      <c r="C54" s="168" t="s">
        <v>612</v>
      </c>
      <c r="D54" s="171">
        <v>22</v>
      </c>
      <c r="E54" s="157">
        <v>5.81</v>
      </c>
      <c r="F54" s="141" t="s">
        <v>29</v>
      </c>
      <c r="G54" s="141" t="s">
        <v>628</v>
      </c>
      <c r="H54" s="146" t="s">
        <v>320</v>
      </c>
      <c r="I54" s="169"/>
      <c r="J54" s="183"/>
    </row>
    <row r="55" spans="1:10" ht="63.75">
      <c r="A55" s="164">
        <v>48</v>
      </c>
      <c r="B55" s="140" t="s">
        <v>621</v>
      </c>
      <c r="C55" s="168" t="s">
        <v>613</v>
      </c>
      <c r="D55" s="140">
        <v>100</v>
      </c>
      <c r="E55" s="157">
        <v>26.4</v>
      </c>
      <c r="F55" s="141" t="s">
        <v>29</v>
      </c>
      <c r="G55" s="141" t="s">
        <v>628</v>
      </c>
      <c r="H55" s="146" t="s">
        <v>320</v>
      </c>
      <c r="I55" s="169"/>
      <c r="J55" s="183"/>
    </row>
    <row r="56" spans="1:10" ht="63.75">
      <c r="A56" s="164">
        <v>49</v>
      </c>
      <c r="B56" s="140" t="s">
        <v>621</v>
      </c>
      <c r="C56" s="168" t="s">
        <v>614</v>
      </c>
      <c r="D56" s="171">
        <v>21</v>
      </c>
      <c r="E56" s="157">
        <v>5.54</v>
      </c>
      <c r="F56" s="141" t="s">
        <v>29</v>
      </c>
      <c r="G56" s="141" t="s">
        <v>628</v>
      </c>
      <c r="H56" s="146" t="s">
        <v>320</v>
      </c>
      <c r="I56" s="169"/>
      <c r="J56" s="183"/>
    </row>
    <row r="57" spans="1:10" ht="63.75">
      <c r="A57" s="168">
        <v>50</v>
      </c>
      <c r="B57" s="140" t="s">
        <v>621</v>
      </c>
      <c r="C57" s="168" t="s">
        <v>615</v>
      </c>
      <c r="D57" s="140">
        <v>15.6</v>
      </c>
      <c r="E57" s="157">
        <v>4.12</v>
      </c>
      <c r="F57" s="141" t="s">
        <v>29</v>
      </c>
      <c r="G57" s="141" t="s">
        <v>628</v>
      </c>
      <c r="H57" s="146" t="s">
        <v>320</v>
      </c>
      <c r="I57" s="169"/>
      <c r="J57" s="183"/>
    </row>
    <row r="58" spans="1:10" ht="63.75">
      <c r="A58" s="164">
        <v>51</v>
      </c>
      <c r="B58" s="140" t="s">
        <v>621</v>
      </c>
      <c r="C58" s="168" t="s">
        <v>615</v>
      </c>
      <c r="D58" s="171">
        <v>7</v>
      </c>
      <c r="E58" s="157">
        <v>1.85</v>
      </c>
      <c r="F58" s="141" t="s">
        <v>29</v>
      </c>
      <c r="G58" s="141" t="s">
        <v>628</v>
      </c>
      <c r="H58" s="146" t="s">
        <v>320</v>
      </c>
      <c r="I58" s="169"/>
      <c r="J58" s="183"/>
    </row>
    <row r="59" spans="1:10" ht="63.75">
      <c r="A59" s="164">
        <v>52</v>
      </c>
      <c r="B59" s="140" t="s">
        <v>621</v>
      </c>
      <c r="C59" s="168" t="s">
        <v>616</v>
      </c>
      <c r="D59" s="140">
        <v>33</v>
      </c>
      <c r="E59" s="157">
        <v>8.71</v>
      </c>
      <c r="F59" s="141" t="s">
        <v>29</v>
      </c>
      <c r="G59" s="141" t="s">
        <v>628</v>
      </c>
      <c r="H59" s="146" t="s">
        <v>320</v>
      </c>
      <c r="I59" s="169"/>
      <c r="J59" s="183"/>
    </row>
    <row r="60" spans="1:10" ht="63.75">
      <c r="A60" s="168">
        <v>53</v>
      </c>
      <c r="B60" s="140" t="s">
        <v>621</v>
      </c>
      <c r="C60" s="168" t="s">
        <v>612</v>
      </c>
      <c r="D60" s="171">
        <v>10</v>
      </c>
      <c r="E60" s="157">
        <v>2.64</v>
      </c>
      <c r="F60" s="141" t="s">
        <v>29</v>
      </c>
      <c r="G60" s="141" t="s">
        <v>628</v>
      </c>
      <c r="H60" s="146" t="s">
        <v>320</v>
      </c>
      <c r="I60" s="169"/>
      <c r="J60" s="183"/>
    </row>
    <row r="61" spans="1:10" ht="63.75">
      <c r="A61" s="164">
        <v>54</v>
      </c>
      <c r="B61" s="140" t="s">
        <v>621</v>
      </c>
      <c r="C61" s="168" t="s">
        <v>614</v>
      </c>
      <c r="D61" s="140">
        <v>16</v>
      </c>
      <c r="E61" s="157">
        <v>4.22</v>
      </c>
      <c r="F61" s="141" t="s">
        <v>29</v>
      </c>
      <c r="G61" s="141" t="s">
        <v>628</v>
      </c>
      <c r="H61" s="146" t="s">
        <v>320</v>
      </c>
      <c r="I61" s="169"/>
      <c r="J61" s="183"/>
    </row>
    <row r="62" spans="1:10" ht="63.75">
      <c r="A62" s="164">
        <v>55</v>
      </c>
      <c r="B62" s="140" t="s">
        <v>621</v>
      </c>
      <c r="C62" s="168" t="s">
        <v>617</v>
      </c>
      <c r="D62" s="171">
        <v>200</v>
      </c>
      <c r="E62" s="157">
        <v>31.2</v>
      </c>
      <c r="F62" s="141" t="s">
        <v>29</v>
      </c>
      <c r="G62" s="141" t="s">
        <v>628</v>
      </c>
      <c r="H62" s="146" t="s">
        <v>320</v>
      </c>
      <c r="I62" s="169"/>
      <c r="J62" s="183"/>
    </row>
    <row r="63" spans="1:10" ht="63.75">
      <c r="A63" s="168">
        <v>56</v>
      </c>
      <c r="B63" s="140" t="s">
        <v>621</v>
      </c>
      <c r="C63" s="170" t="s">
        <v>618</v>
      </c>
      <c r="D63" s="171">
        <f>26.9+15</f>
        <v>41.9</v>
      </c>
      <c r="E63" s="157">
        <v>11.06</v>
      </c>
      <c r="F63" s="141" t="s">
        <v>29</v>
      </c>
      <c r="G63" s="141" t="s">
        <v>628</v>
      </c>
      <c r="H63" s="146" t="s">
        <v>320</v>
      </c>
      <c r="I63" s="169"/>
      <c r="J63" s="183"/>
    </row>
    <row r="64" spans="1:10" ht="63.75">
      <c r="A64" s="164">
        <v>57</v>
      </c>
      <c r="B64" s="140" t="s">
        <v>621</v>
      </c>
      <c r="C64" s="168" t="s">
        <v>616</v>
      </c>
      <c r="D64" s="171">
        <v>20</v>
      </c>
      <c r="E64" s="157">
        <v>5.28</v>
      </c>
      <c r="F64" s="141" t="s">
        <v>29</v>
      </c>
      <c r="G64" s="141" t="s">
        <v>628</v>
      </c>
      <c r="H64" s="146" t="s">
        <v>320</v>
      </c>
      <c r="I64" s="169"/>
      <c r="J64" s="183"/>
    </row>
    <row r="65" spans="1:10" ht="63.75">
      <c r="A65" s="164">
        <v>58</v>
      </c>
      <c r="B65" s="140" t="s">
        <v>621</v>
      </c>
      <c r="C65" s="168" t="s">
        <v>612</v>
      </c>
      <c r="D65" s="140">
        <v>17</v>
      </c>
      <c r="E65" s="157">
        <v>4.49</v>
      </c>
      <c r="F65" s="141" t="s">
        <v>29</v>
      </c>
      <c r="G65" s="141" t="s">
        <v>628</v>
      </c>
      <c r="H65" s="146" t="s">
        <v>320</v>
      </c>
      <c r="I65" s="169"/>
      <c r="J65" s="183"/>
    </row>
    <row r="66" spans="1:10" ht="63.75">
      <c r="A66" s="168">
        <v>59</v>
      </c>
      <c r="B66" s="140" t="s">
        <v>621</v>
      </c>
      <c r="C66" s="168" t="s">
        <v>614</v>
      </c>
      <c r="D66" s="171">
        <v>7</v>
      </c>
      <c r="E66" s="157">
        <v>1.85</v>
      </c>
      <c r="F66" s="141" t="s">
        <v>29</v>
      </c>
      <c r="G66" s="141" t="s">
        <v>628</v>
      </c>
      <c r="H66" s="146" t="s">
        <v>320</v>
      </c>
      <c r="I66" s="169"/>
      <c r="J66" s="183"/>
    </row>
    <row r="67" spans="1:10" ht="63.75">
      <c r="A67" s="164">
        <v>60</v>
      </c>
      <c r="B67" s="140" t="s">
        <v>621</v>
      </c>
      <c r="C67" s="168" t="s">
        <v>614</v>
      </c>
      <c r="D67" s="140">
        <v>21</v>
      </c>
      <c r="E67" s="157">
        <v>5.54</v>
      </c>
      <c r="F67" s="141" t="s">
        <v>29</v>
      </c>
      <c r="G67" s="141" t="s">
        <v>628</v>
      </c>
      <c r="H67" s="146" t="s">
        <v>320</v>
      </c>
      <c r="I67" s="169"/>
      <c r="J67" s="183"/>
    </row>
    <row r="68" spans="1:10" ht="63.75">
      <c r="A68" s="164">
        <v>61</v>
      </c>
      <c r="B68" s="140" t="s">
        <v>621</v>
      </c>
      <c r="C68" s="168" t="s">
        <v>619</v>
      </c>
      <c r="D68" s="171">
        <v>18</v>
      </c>
      <c r="E68" s="157">
        <v>4.75</v>
      </c>
      <c r="F68" s="141" t="s">
        <v>29</v>
      </c>
      <c r="G68" s="141" t="s">
        <v>628</v>
      </c>
      <c r="H68" s="146" t="s">
        <v>320</v>
      </c>
      <c r="I68" s="169"/>
      <c r="J68" s="183"/>
    </row>
    <row r="69" spans="1:10" ht="63.75">
      <c r="A69" s="168">
        <v>62</v>
      </c>
      <c r="B69" s="140" t="s">
        <v>621</v>
      </c>
      <c r="C69" s="168" t="s">
        <v>593</v>
      </c>
      <c r="D69" s="140">
        <v>60</v>
      </c>
      <c r="E69" s="157">
        <v>15.84</v>
      </c>
      <c r="F69" s="141" t="s">
        <v>29</v>
      </c>
      <c r="G69" s="141" t="s">
        <v>628</v>
      </c>
      <c r="H69" s="146" t="s">
        <v>320</v>
      </c>
      <c r="I69" s="169"/>
      <c r="J69" s="183"/>
    </row>
    <row r="70" spans="1:10" ht="63.75">
      <c r="A70" s="164">
        <v>63</v>
      </c>
      <c r="B70" s="140" t="s">
        <v>621</v>
      </c>
      <c r="C70" s="168">
        <v>203</v>
      </c>
      <c r="D70" s="171">
        <f>68+12</f>
        <v>80</v>
      </c>
      <c r="E70" s="157">
        <v>95.71</v>
      </c>
      <c r="F70" s="141" t="s">
        <v>29</v>
      </c>
      <c r="G70" s="141" t="s">
        <v>628</v>
      </c>
      <c r="H70" s="146" t="s">
        <v>320</v>
      </c>
      <c r="I70" s="169"/>
      <c r="J70" s="183"/>
    </row>
    <row r="71" spans="1:10" ht="63.75">
      <c r="A71" s="164">
        <v>64</v>
      </c>
      <c r="B71" s="140" t="s">
        <v>621</v>
      </c>
      <c r="C71" s="168">
        <v>203</v>
      </c>
      <c r="D71" s="140">
        <v>45</v>
      </c>
      <c r="E71" s="157">
        <v>11.88</v>
      </c>
      <c r="F71" s="141" t="s">
        <v>29</v>
      </c>
      <c r="G71" s="141" t="s">
        <v>628</v>
      </c>
      <c r="H71" s="146" t="s">
        <v>320</v>
      </c>
      <c r="I71" s="169"/>
      <c r="J71" s="183"/>
    </row>
    <row r="72" spans="1:10" ht="63.75">
      <c r="A72" s="168">
        <v>65</v>
      </c>
      <c r="B72" s="140" t="s">
        <v>621</v>
      </c>
      <c r="C72" s="168" t="s">
        <v>615</v>
      </c>
      <c r="D72" s="171">
        <v>8</v>
      </c>
      <c r="E72" s="157">
        <v>2.11</v>
      </c>
      <c r="F72" s="141" t="s">
        <v>29</v>
      </c>
      <c r="G72" s="141" t="s">
        <v>628</v>
      </c>
      <c r="H72" s="146" t="s">
        <v>320</v>
      </c>
      <c r="I72" s="169"/>
      <c r="J72" s="183"/>
    </row>
    <row r="73" spans="1:10" ht="63.75">
      <c r="A73" s="164">
        <v>66</v>
      </c>
      <c r="B73" s="140" t="s">
        <v>621</v>
      </c>
      <c r="C73" s="168" t="s">
        <v>612</v>
      </c>
      <c r="D73" s="140">
        <v>17</v>
      </c>
      <c r="E73" s="157">
        <v>4.49</v>
      </c>
      <c r="F73" s="141" t="s">
        <v>29</v>
      </c>
      <c r="G73" s="141" t="s">
        <v>628</v>
      </c>
      <c r="H73" s="146" t="s">
        <v>320</v>
      </c>
      <c r="I73" s="169"/>
      <c r="J73" s="183"/>
    </row>
    <row r="74" spans="1:5" ht="12.75">
      <c r="A74" s="182" t="s">
        <v>630</v>
      </c>
      <c r="B74" s="182"/>
      <c r="C74" s="182"/>
      <c r="D74" s="182"/>
      <c r="E74" s="138">
        <f>SUM(E8:E73)</f>
        <v>1769.4299999999996</v>
      </c>
    </row>
    <row r="77" spans="6:7" ht="12.75">
      <c r="F77" s="199" t="s">
        <v>64</v>
      </c>
      <c r="G77" s="199"/>
    </row>
    <row r="78" spans="6:7" ht="12.75">
      <c r="F78" s="200" t="s">
        <v>65</v>
      </c>
      <c r="G78" s="200"/>
    </row>
    <row r="79" spans="6:7" ht="12.75">
      <c r="F79" s="200" t="s">
        <v>470</v>
      </c>
      <c r="G79" s="200"/>
    </row>
  </sheetData>
  <mergeCells count="22">
    <mergeCell ref="A1:G1"/>
    <mergeCell ref="F77:G77"/>
    <mergeCell ref="E6:E7"/>
    <mergeCell ref="F6:F7"/>
    <mergeCell ref="G6:G7"/>
    <mergeCell ref="B6:C6"/>
    <mergeCell ref="A6:A7"/>
    <mergeCell ref="D6:D7"/>
    <mergeCell ref="F78:G78"/>
    <mergeCell ref="F79:G79"/>
    <mergeCell ref="I6:I7"/>
    <mergeCell ref="A3:F3"/>
    <mergeCell ref="H6:H7"/>
    <mergeCell ref="D17:D19"/>
    <mergeCell ref="E13:E15"/>
    <mergeCell ref="E17:E19"/>
    <mergeCell ref="E20:E21"/>
    <mergeCell ref="J6:J7"/>
    <mergeCell ref="A74:D74"/>
    <mergeCell ref="J13:J15"/>
    <mergeCell ref="J17:J19"/>
    <mergeCell ref="J20:J21"/>
  </mergeCells>
  <printOptions/>
  <pageMargins left="0.5905511811023623" right="0.75" top="0.984251968503937" bottom="0.984251968503937" header="0" footer="0"/>
  <pageSetup horizontalDpi="600" verticalDpi="600" orientation="portrait" paperSize="9" scale="70" r:id="rId1"/>
  <headerFooter alignWithMargins="0">
    <oddFooter>&amp;CStran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A1">
      <selection activeCell="L8" sqref="L8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13.125" style="0" customWidth="1"/>
    <col min="4" max="4" width="17.375" style="0" customWidth="1"/>
    <col min="5" max="5" width="13.875" style="0" customWidth="1"/>
    <col min="6" max="7" width="15.375" style="0" customWidth="1"/>
    <col min="8" max="8" width="27.875" style="0" customWidth="1"/>
    <col min="9" max="9" width="11.00390625" style="135" customWidth="1"/>
    <col min="10" max="10" width="13.875" style="0" customWidth="1"/>
  </cols>
  <sheetData>
    <row r="1" spans="1:10" ht="31.5" customHeight="1">
      <c r="A1" s="198" t="s">
        <v>551</v>
      </c>
      <c r="B1" s="198"/>
      <c r="C1" s="198"/>
      <c r="D1" s="198"/>
      <c r="E1" s="198"/>
      <c r="F1" s="198"/>
      <c r="G1" s="198"/>
      <c r="H1" s="198"/>
      <c r="I1" s="198"/>
      <c r="J1" s="198"/>
    </row>
    <row r="3" spans="1:10" ht="15.75">
      <c r="A3" s="206" t="s">
        <v>546</v>
      </c>
      <c r="B3" s="206"/>
      <c r="C3" s="206"/>
      <c r="D3" s="206"/>
      <c r="E3" s="206"/>
      <c r="F3" s="206"/>
      <c r="G3" s="206"/>
      <c r="H3" s="206"/>
      <c r="I3" s="206"/>
      <c r="J3" s="206"/>
    </row>
    <row r="5" spans="1:11" ht="33" customHeight="1">
      <c r="A5" s="205" t="s">
        <v>12</v>
      </c>
      <c r="B5" s="205" t="s">
        <v>559</v>
      </c>
      <c r="C5" s="205"/>
      <c r="D5" s="205" t="s">
        <v>463</v>
      </c>
      <c r="E5" s="205" t="s">
        <v>464</v>
      </c>
      <c r="F5" s="205" t="s">
        <v>465</v>
      </c>
      <c r="G5" s="205" t="s">
        <v>552</v>
      </c>
      <c r="H5" s="205" t="s">
        <v>466</v>
      </c>
      <c r="I5" s="211" t="s">
        <v>46</v>
      </c>
      <c r="J5" s="205" t="s">
        <v>45</v>
      </c>
      <c r="K5" s="210"/>
    </row>
    <row r="6" spans="1:11" ht="38.25" customHeight="1">
      <c r="A6" s="205"/>
      <c r="B6" s="105" t="s">
        <v>548</v>
      </c>
      <c r="C6" s="105" t="s">
        <v>549</v>
      </c>
      <c r="D6" s="205"/>
      <c r="E6" s="205"/>
      <c r="F6" s="205"/>
      <c r="G6" s="205"/>
      <c r="H6" s="205"/>
      <c r="I6" s="211"/>
      <c r="J6" s="205"/>
      <c r="K6" s="210"/>
    </row>
    <row r="7" spans="1:11" ht="12.75">
      <c r="A7" s="169">
        <v>1</v>
      </c>
      <c r="B7" s="169">
        <v>893</v>
      </c>
      <c r="C7" s="169" t="s">
        <v>30</v>
      </c>
      <c r="D7" s="173">
        <v>4957</v>
      </c>
      <c r="E7" s="169" t="s">
        <v>31</v>
      </c>
      <c r="F7" s="169">
        <v>330.46</v>
      </c>
      <c r="G7" s="169" t="s">
        <v>570</v>
      </c>
      <c r="H7" s="169" t="s">
        <v>571</v>
      </c>
      <c r="I7" s="174" t="s">
        <v>629</v>
      </c>
      <c r="J7" s="169"/>
      <c r="K7" s="121"/>
    </row>
    <row r="8" spans="1:11" ht="12.75">
      <c r="A8" s="169">
        <v>2</v>
      </c>
      <c r="B8" s="169">
        <v>884</v>
      </c>
      <c r="C8" s="169" t="s">
        <v>631</v>
      </c>
      <c r="D8" s="175">
        <v>456</v>
      </c>
      <c r="E8" s="169" t="s">
        <v>5</v>
      </c>
      <c r="F8" s="169">
        <v>70.32</v>
      </c>
      <c r="G8" s="169" t="s">
        <v>570</v>
      </c>
      <c r="H8" s="169" t="s">
        <v>633</v>
      </c>
      <c r="I8" s="174" t="s">
        <v>478</v>
      </c>
      <c r="J8" s="169"/>
      <c r="K8" s="121"/>
    </row>
    <row r="9" spans="1:11" ht="12.75">
      <c r="A9" s="169">
        <v>3</v>
      </c>
      <c r="B9" s="169">
        <v>884</v>
      </c>
      <c r="C9" s="169" t="s">
        <v>89</v>
      </c>
      <c r="D9" s="175">
        <v>810</v>
      </c>
      <c r="E9" s="169" t="s">
        <v>9</v>
      </c>
      <c r="F9" s="212">
        <v>186.05</v>
      </c>
      <c r="G9" s="169" t="s">
        <v>570</v>
      </c>
      <c r="H9" s="169" t="s">
        <v>632</v>
      </c>
      <c r="I9" s="174" t="s">
        <v>478</v>
      </c>
      <c r="J9" s="169"/>
      <c r="K9" s="121"/>
    </row>
    <row r="10" spans="1:11" ht="12.75">
      <c r="A10" s="169">
        <v>4</v>
      </c>
      <c r="B10" s="169">
        <v>884</v>
      </c>
      <c r="C10" s="169" t="s">
        <v>92</v>
      </c>
      <c r="D10" s="175">
        <v>70</v>
      </c>
      <c r="E10" s="169" t="s">
        <v>9</v>
      </c>
      <c r="F10" s="213"/>
      <c r="G10" s="169" t="s">
        <v>570</v>
      </c>
      <c r="H10" s="169" t="s">
        <v>632</v>
      </c>
      <c r="I10" s="174" t="s">
        <v>478</v>
      </c>
      <c r="J10" s="169"/>
      <c r="K10" s="121"/>
    </row>
    <row r="11" spans="1:11" ht="12.75">
      <c r="A11" s="121">
        <v>5</v>
      </c>
      <c r="B11" s="121"/>
      <c r="C11" s="121"/>
      <c r="D11" s="121"/>
      <c r="E11" s="121"/>
      <c r="F11" s="121"/>
      <c r="G11" s="121"/>
      <c r="H11" s="121"/>
      <c r="I11" s="134"/>
      <c r="J11" s="121"/>
      <c r="K11" s="121"/>
    </row>
    <row r="12" spans="1:11" ht="12.75">
      <c r="A12" s="121">
        <v>6</v>
      </c>
      <c r="B12" s="121"/>
      <c r="C12" s="121"/>
      <c r="D12" s="121"/>
      <c r="E12" s="121"/>
      <c r="F12" s="121"/>
      <c r="G12" s="121"/>
      <c r="H12" s="121"/>
      <c r="I12" s="134"/>
      <c r="J12" s="121"/>
      <c r="K12" s="121"/>
    </row>
    <row r="13" spans="1:11" ht="12.75">
      <c r="A13" s="121">
        <v>7</v>
      </c>
      <c r="B13" s="121"/>
      <c r="C13" s="121"/>
      <c r="D13" s="121"/>
      <c r="E13" s="121"/>
      <c r="F13" s="121"/>
      <c r="G13" s="121"/>
      <c r="H13" s="121"/>
      <c r="I13" s="134"/>
      <c r="J13" s="121"/>
      <c r="K13" s="121"/>
    </row>
    <row r="14" spans="1:11" ht="12.75">
      <c r="A14" s="121">
        <v>8</v>
      </c>
      <c r="B14" s="121"/>
      <c r="C14" s="121"/>
      <c r="D14" s="121"/>
      <c r="E14" s="121"/>
      <c r="F14" s="121"/>
      <c r="G14" s="121"/>
      <c r="H14" s="121"/>
      <c r="I14" s="134"/>
      <c r="J14" s="121"/>
      <c r="K14" s="121"/>
    </row>
    <row r="15" spans="1:11" ht="12.75">
      <c r="A15" s="136"/>
      <c r="B15" s="136"/>
      <c r="C15" s="136"/>
      <c r="D15" s="136"/>
      <c r="E15" s="139" t="s">
        <v>634</v>
      </c>
      <c r="F15" s="139">
        <f>SUM(F7:F14)</f>
        <v>586.8299999999999</v>
      </c>
      <c r="G15" s="136"/>
      <c r="H15" s="136"/>
      <c r="I15" s="137"/>
      <c r="J15" s="136"/>
      <c r="K15" s="136"/>
    </row>
    <row r="16" spans="1:11" ht="12.75">
      <c r="A16" s="136"/>
      <c r="B16" s="136"/>
      <c r="C16" s="136"/>
      <c r="D16" s="136"/>
      <c r="E16" s="136"/>
      <c r="F16" s="136"/>
      <c r="G16" s="136"/>
      <c r="H16" s="136"/>
      <c r="I16" s="137"/>
      <c r="J16" s="136"/>
      <c r="K16" s="136"/>
    </row>
    <row r="17" spans="1:11" ht="12.75">
      <c r="A17" s="136"/>
      <c r="B17" s="136"/>
      <c r="C17" s="136"/>
      <c r="D17" s="136"/>
      <c r="E17" s="136"/>
      <c r="F17" s="136"/>
      <c r="G17" s="136"/>
      <c r="H17" s="136"/>
      <c r="I17" s="137"/>
      <c r="J17" s="136"/>
      <c r="K17" s="136"/>
    </row>
    <row r="18" spans="1:11" ht="12.75">
      <c r="A18" s="136"/>
      <c r="B18" s="136"/>
      <c r="C18" s="136"/>
      <c r="D18" s="136"/>
      <c r="E18" s="136"/>
      <c r="F18" s="136"/>
      <c r="G18" s="136"/>
      <c r="H18" s="136"/>
      <c r="I18" s="137"/>
      <c r="J18" s="136"/>
      <c r="K18" s="136"/>
    </row>
    <row r="19" spans="1:11" ht="12.75">
      <c r="A19" s="136"/>
      <c r="B19" s="136"/>
      <c r="C19" s="136"/>
      <c r="D19" s="136"/>
      <c r="E19" s="136"/>
      <c r="F19" s="136"/>
      <c r="G19" s="136"/>
      <c r="H19" s="136"/>
      <c r="I19" s="137"/>
      <c r="J19" s="136"/>
      <c r="K19" s="136"/>
    </row>
    <row r="20" spans="1:11" ht="12.75">
      <c r="A20" s="136"/>
      <c r="B20" s="136"/>
      <c r="C20" s="136"/>
      <c r="D20" s="136"/>
      <c r="E20" s="136"/>
      <c r="F20" s="136"/>
      <c r="G20" s="136"/>
      <c r="H20" s="199" t="s">
        <v>64</v>
      </c>
      <c r="I20" s="199"/>
      <c r="J20" s="136"/>
      <c r="K20" s="136"/>
    </row>
    <row r="21" spans="1:11" ht="12.75">
      <c r="A21" s="136"/>
      <c r="B21" s="136"/>
      <c r="C21" s="136"/>
      <c r="D21" s="136"/>
      <c r="E21" s="136"/>
      <c r="F21" s="136"/>
      <c r="G21" s="136"/>
      <c r="H21" s="200" t="s">
        <v>65</v>
      </c>
      <c r="I21" s="200"/>
      <c r="J21" s="136"/>
      <c r="K21" s="136"/>
    </row>
    <row r="22" spans="1:11" ht="12.75">
      <c r="A22" s="136"/>
      <c r="B22" s="136"/>
      <c r="C22" s="136"/>
      <c r="D22" s="136"/>
      <c r="E22" s="136"/>
      <c r="F22" s="136"/>
      <c r="G22" s="136"/>
      <c r="H22" s="200" t="s">
        <v>470</v>
      </c>
      <c r="I22" s="200"/>
      <c r="J22" s="136"/>
      <c r="K22" s="136"/>
    </row>
    <row r="23" spans="1:11" ht="12.75">
      <c r="A23" s="136"/>
      <c r="B23" s="136"/>
      <c r="C23" s="136"/>
      <c r="D23" s="136"/>
      <c r="E23" s="136"/>
      <c r="F23" s="136"/>
      <c r="G23" s="136"/>
      <c r="H23" s="136"/>
      <c r="I23" s="137"/>
      <c r="J23" s="136"/>
      <c r="K23" s="136"/>
    </row>
    <row r="24" spans="1:11" ht="12.75">
      <c r="A24" s="136"/>
      <c r="B24" s="136"/>
      <c r="C24" s="136"/>
      <c r="D24" s="136"/>
      <c r="E24" s="136"/>
      <c r="F24" s="136"/>
      <c r="G24" s="136"/>
      <c r="H24" s="136"/>
      <c r="I24" s="137"/>
      <c r="J24" s="136"/>
      <c r="K24" s="136"/>
    </row>
    <row r="25" spans="1:11" ht="12.75">
      <c r="A25" s="136"/>
      <c r="B25" s="136"/>
      <c r="C25" s="136"/>
      <c r="D25" s="136"/>
      <c r="E25" s="136"/>
      <c r="F25" s="136"/>
      <c r="G25" s="136"/>
      <c r="J25" s="136"/>
      <c r="K25" s="136"/>
    </row>
    <row r="26" spans="1:11" ht="12.75">
      <c r="A26" s="136"/>
      <c r="B26" s="136"/>
      <c r="C26" s="136"/>
      <c r="D26" s="136"/>
      <c r="E26" s="136"/>
      <c r="F26" s="136"/>
      <c r="G26" s="136"/>
      <c r="J26" s="136"/>
      <c r="K26" s="136"/>
    </row>
    <row r="27" spans="1:11" ht="12.75">
      <c r="A27" s="136"/>
      <c r="B27" s="136"/>
      <c r="C27" s="136"/>
      <c r="D27" s="136"/>
      <c r="E27" s="136"/>
      <c r="F27" s="136"/>
      <c r="G27" s="136"/>
      <c r="J27" s="136"/>
      <c r="K27" s="136"/>
    </row>
    <row r="28" spans="1:11" ht="12.75">
      <c r="A28" s="136"/>
      <c r="B28" s="136"/>
      <c r="C28" s="136"/>
      <c r="D28" s="136"/>
      <c r="E28" s="136"/>
      <c r="F28" s="136"/>
      <c r="G28" s="136"/>
      <c r="H28" s="136"/>
      <c r="I28" s="137"/>
      <c r="J28" s="136"/>
      <c r="K28" s="136"/>
    </row>
    <row r="29" spans="1:11" ht="12.75">
      <c r="A29" s="136"/>
      <c r="B29" s="136"/>
      <c r="C29" s="136"/>
      <c r="D29" s="136"/>
      <c r="E29" s="136"/>
      <c r="F29" s="136"/>
      <c r="G29" s="136"/>
      <c r="H29" s="136"/>
      <c r="I29" s="137"/>
      <c r="J29" s="136"/>
      <c r="K29" s="136"/>
    </row>
    <row r="30" spans="1:11" ht="12.75">
      <c r="A30" s="136"/>
      <c r="B30" s="136"/>
      <c r="C30" s="136"/>
      <c r="D30" s="136"/>
      <c r="E30" s="136"/>
      <c r="F30" s="136"/>
      <c r="G30" s="136"/>
      <c r="H30" s="136"/>
      <c r="I30" s="137"/>
      <c r="J30" s="136"/>
      <c r="K30" s="136"/>
    </row>
    <row r="31" spans="1:11" ht="12.75">
      <c r="A31" s="136"/>
      <c r="B31" s="136"/>
      <c r="C31" s="136"/>
      <c r="D31" s="136"/>
      <c r="E31" s="136"/>
      <c r="F31" s="136"/>
      <c r="G31" s="136"/>
      <c r="H31" s="136"/>
      <c r="I31" s="137"/>
      <c r="J31" s="136"/>
      <c r="K31" s="136"/>
    </row>
    <row r="32" spans="1:11" ht="12.75">
      <c r="A32" s="136"/>
      <c r="B32" s="136"/>
      <c r="C32" s="136"/>
      <c r="D32" s="136"/>
      <c r="E32" s="136"/>
      <c r="F32" s="136"/>
      <c r="G32" s="136"/>
      <c r="H32" s="136"/>
      <c r="I32" s="137"/>
      <c r="J32" s="136"/>
      <c r="K32" s="136"/>
    </row>
    <row r="33" spans="1:11" ht="12.75">
      <c r="A33" s="136"/>
      <c r="B33" s="136"/>
      <c r="C33" s="136"/>
      <c r="D33" s="136"/>
      <c r="E33" s="136"/>
      <c r="F33" s="136"/>
      <c r="G33" s="136"/>
      <c r="H33" s="136"/>
      <c r="I33" s="137"/>
      <c r="J33" s="136"/>
      <c r="K33" s="136"/>
    </row>
    <row r="34" spans="1:11" ht="12.75">
      <c r="A34" s="136"/>
      <c r="B34" s="136"/>
      <c r="C34" s="136"/>
      <c r="D34" s="136"/>
      <c r="E34" s="136"/>
      <c r="F34" s="136"/>
      <c r="G34" s="136"/>
      <c r="H34" s="136"/>
      <c r="I34" s="137"/>
      <c r="J34" s="136"/>
      <c r="K34" s="136"/>
    </row>
  </sheetData>
  <mergeCells count="16">
    <mergeCell ref="A1:J1"/>
    <mergeCell ref="A3:J3"/>
    <mergeCell ref="H20:I20"/>
    <mergeCell ref="H21:I21"/>
    <mergeCell ref="J5:J6"/>
    <mergeCell ref="F9:F10"/>
    <mergeCell ref="K5:K6"/>
    <mergeCell ref="H22:I22"/>
    <mergeCell ref="B5:C5"/>
    <mergeCell ref="A5:A6"/>
    <mergeCell ref="D5:D6"/>
    <mergeCell ref="E5:E6"/>
    <mergeCell ref="F5:F6"/>
    <mergeCell ref="G5:G6"/>
    <mergeCell ref="H5:H6"/>
    <mergeCell ref="I5:I6"/>
  </mergeCells>
  <printOptions/>
  <pageMargins left="0.5905511811023623" right="0.75" top="0.984251968503937" bottom="0.984251968503937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Mateja</cp:lastModifiedBy>
  <cp:lastPrinted>2011-09-29T10:55:45Z</cp:lastPrinted>
  <dcterms:created xsi:type="dcterms:W3CDTF">2006-10-03T11:16:25Z</dcterms:created>
  <dcterms:modified xsi:type="dcterms:W3CDTF">2011-10-03T11:53:52Z</dcterms:modified>
  <cp:category/>
  <cp:version/>
  <cp:contentType/>
  <cp:contentStatus/>
</cp:coreProperties>
</file>