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3\Rebalans II\"/>
    </mc:Choice>
  </mc:AlternateContent>
  <xr:revisionPtr revIDLastSave="0" documentId="13_ncr:1_{1E771DCD-BF2D-413C-8848-B10B08FB7C9D}" xr6:coauthVersionLast="36" xr6:coauthVersionMax="36" xr10:uidLastSave="{00000000-0000-0000-0000-000000000000}"/>
  <bookViews>
    <workbookView xWindow="0" yWindow="0" windowWidth="28800" windowHeight="18000" tabRatio="661" xr2:uid="{00000000-000D-0000-FFFF-FFFF00000000}"/>
  </bookViews>
  <sheets>
    <sheet name="NAČRT PRIDOBIVANJA 2023" sheetId="4" r:id="rId1"/>
  </sheets>
  <definedNames>
    <definedName name="_xlnm.Print_Area" localSheetId="0">'NAČRT PRIDOBIVANJA 2023'!$A$1:$K$246</definedName>
  </definedNames>
  <calcPr calcId="191029"/>
</workbook>
</file>

<file path=xl/calcChain.xml><?xml version="1.0" encoding="utf-8"?>
<calcChain xmlns="http://schemas.openxmlformats.org/spreadsheetml/2006/main">
  <c r="H241" i="4" l="1"/>
  <c r="F233" i="4" l="1"/>
  <c r="G234" i="4"/>
  <c r="G72" i="4" l="1"/>
  <c r="G143" i="4" l="1"/>
  <c r="G142" i="4"/>
  <c r="G61" i="4" l="1"/>
  <c r="F29" i="4"/>
  <c r="G176" i="4" l="1"/>
  <c r="G177" i="4"/>
  <c r="G178" i="4"/>
  <c r="G175" i="4"/>
  <c r="G173" i="4"/>
  <c r="G174" i="4"/>
  <c r="G172" i="4"/>
  <c r="G89" i="4" l="1"/>
  <c r="G88" i="4"/>
  <c r="G87" i="4"/>
  <c r="G86" i="4"/>
  <c r="G188" i="4"/>
  <c r="G187" i="4"/>
  <c r="G198" i="4"/>
  <c r="G197" i="4"/>
  <c r="G196" i="4"/>
  <c r="G195" i="4"/>
  <c r="G194" i="4"/>
  <c r="G189" i="4" l="1"/>
  <c r="G201" i="4" l="1"/>
  <c r="G200" i="4"/>
  <c r="G94" i="4"/>
  <c r="G93" i="4"/>
  <c r="G92" i="4"/>
  <c r="G91" i="4"/>
  <c r="G90" i="4"/>
  <c r="G30" i="4"/>
  <c r="F180" i="4"/>
  <c r="F179" i="4"/>
  <c r="G81" i="4"/>
  <c r="G80" i="4"/>
  <c r="G79" i="4"/>
  <c r="G57" i="4"/>
  <c r="G56" i="4"/>
  <c r="G66" i="4" l="1"/>
  <c r="F232" i="4"/>
  <c r="F231" i="4"/>
  <c r="G71" i="4" l="1"/>
  <c r="G70" i="4"/>
  <c r="G69" i="4"/>
  <c r="G186" i="4"/>
  <c r="G225" i="4"/>
  <c r="G224" i="4"/>
  <c r="G223" i="4"/>
  <c r="G222" i="4"/>
  <c r="G221" i="4"/>
  <c r="G220" i="4"/>
  <c r="G219" i="4"/>
  <c r="G218" i="4"/>
  <c r="G217" i="4"/>
  <c r="G216" i="4"/>
  <c r="G215" i="4"/>
  <c r="G213" i="4"/>
  <c r="G214" i="4"/>
  <c r="G212" i="4"/>
  <c r="G211" i="4"/>
  <c r="G210" i="4"/>
  <c r="G209" i="4"/>
  <c r="G208" i="4"/>
  <c r="G207" i="4"/>
  <c r="G206" i="4"/>
  <c r="G205" i="4"/>
  <c r="G65" i="4"/>
  <c r="G64" i="4"/>
  <c r="G63" i="4"/>
  <c r="G185" i="4" l="1"/>
  <c r="G184" i="4"/>
  <c r="G144" i="4" l="1"/>
  <c r="G183" i="4" l="1"/>
  <c r="G62" i="4" l="1"/>
  <c r="G33" i="4"/>
  <c r="G32" i="4"/>
  <c r="G68" i="4"/>
  <c r="G67" i="4"/>
  <c r="G85" i="4"/>
  <c r="G84" i="4"/>
  <c r="G83" i="4"/>
  <c r="G82" i="4"/>
  <c r="G78" i="4"/>
  <c r="G182" i="4" l="1"/>
  <c r="G55" i="4" l="1"/>
  <c r="G54" i="4"/>
  <c r="G53" i="4"/>
  <c r="G31" i="4" l="1"/>
  <c r="G110" i="4" l="1"/>
  <c r="G60" i="4"/>
  <c r="G59" i="4"/>
  <c r="G202" i="4"/>
  <c r="G204" i="4"/>
  <c r="G203" i="4"/>
  <c r="G96" i="4" l="1"/>
  <c r="G181" i="4"/>
  <c r="G140" i="4"/>
  <c r="G139" i="4"/>
  <c r="G138" i="4"/>
  <c r="G137" i="4"/>
  <c r="G136" i="4"/>
  <c r="G135" i="4"/>
  <c r="G134" i="4"/>
  <c r="G133" i="4"/>
  <c r="G132" i="4"/>
  <c r="G131" i="4"/>
  <c r="G130" i="4"/>
  <c r="G28" i="4" l="1"/>
  <c r="G27" i="4"/>
  <c r="G52" i="4" l="1"/>
  <c r="G104" i="4" l="1"/>
  <c r="G103" i="4"/>
  <c r="G102" i="4"/>
  <c r="G97" i="4"/>
  <c r="G98" i="4"/>
  <c r="G99" i="4"/>
  <c r="G100" i="4"/>
  <c r="G101" i="4"/>
  <c r="G105" i="4"/>
  <c r="G106" i="4"/>
  <c r="G107" i="4"/>
  <c r="G108" i="4"/>
  <c r="G109" i="4"/>
  <c r="G77" i="4" l="1"/>
  <c r="G75" i="4"/>
  <c r="G76" i="4"/>
  <c r="G73" i="4" l="1"/>
  <c r="G74" i="4"/>
  <c r="G49" i="4"/>
  <c r="G50" i="4"/>
  <c r="G199" i="4"/>
  <c r="G193" i="4"/>
  <c r="G192" i="4"/>
  <c r="G191" i="4"/>
  <c r="G190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239" i="4" s="1"/>
  <c r="B145" i="4"/>
  <c r="G129" i="4"/>
  <c r="G128" i="4"/>
  <c r="G127" i="4"/>
  <c r="G126" i="4"/>
  <c r="G125" i="4"/>
  <c r="G124" i="4"/>
  <c r="G123" i="4"/>
  <c r="G122" i="4"/>
  <c r="G121" i="4"/>
  <c r="G120" i="4"/>
  <c r="G119" i="4"/>
  <c r="G95" i="4"/>
  <c r="G51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6" i="4"/>
  <c r="G238" i="4" l="1"/>
  <c r="G241" i="4" s="1"/>
  <c r="G226" i="4"/>
</calcChain>
</file>

<file path=xl/sharedStrings.xml><?xml version="1.0" encoding="utf-8"?>
<sst xmlns="http://schemas.openxmlformats.org/spreadsheetml/2006/main" count="858" uniqueCount="402">
  <si>
    <t>1. ZEMLJIŠČA</t>
  </si>
  <si>
    <t>LOKACIJA</t>
  </si>
  <si>
    <t>NAMENSKA RABA</t>
  </si>
  <si>
    <t>OPOMBE</t>
  </si>
  <si>
    <t>kmetijsko</t>
  </si>
  <si>
    <t>stavbno</t>
  </si>
  <si>
    <t>gozd</t>
  </si>
  <si>
    <t>OPIS</t>
  </si>
  <si>
    <t>EKONOMSKA UTEMELJENOST</t>
  </si>
  <si>
    <t>SKUPAJ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</si>
  <si>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</si>
  <si>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</si>
  <si>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</si>
  <si>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</si>
  <si>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</si>
  <si>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</si>
  <si>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</si>
  <si>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</si>
  <si>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</si>
  <si>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2148 - Senično</t>
  </si>
  <si>
    <t>stavbno - PC</t>
  </si>
  <si>
    <t>gozd, stavbno</t>
  </si>
  <si>
    <t>stavbno - CU</t>
  </si>
  <si>
    <t>Skakalnice Sebenje</t>
  </si>
  <si>
    <t>stavbno - A</t>
  </si>
  <si>
    <t>PRORAČUNSKA POSTAVKA</t>
  </si>
  <si>
    <t>PARC. ŠT.</t>
  </si>
  <si>
    <t>IZMERA M²</t>
  </si>
  <si>
    <t>Po nepremičninah poteka kategorizirana občinska cesta LC 428 013 Podljubelj - Blejc -  Matizovec</t>
  </si>
  <si>
    <t>60225 - Odškodnine</t>
  </si>
  <si>
    <t>430/2</t>
  </si>
  <si>
    <t>791/12</t>
  </si>
  <si>
    <t>Po nepremičnini poteka kategorizirana občinska cesta JP 928 072 proti naselju Na skalah</t>
  </si>
  <si>
    <t>469/4</t>
  </si>
  <si>
    <t>Kupnina je bila poravnana že z odškodnino za služnost</t>
  </si>
  <si>
    <t>468/9</t>
  </si>
  <si>
    <t>467/2</t>
  </si>
  <si>
    <t>468/7</t>
  </si>
  <si>
    <t>469/2</t>
  </si>
  <si>
    <t>470/23</t>
  </si>
  <si>
    <t>stavbno - PC, A</t>
  </si>
  <si>
    <t>Križišče Podljubelj</t>
  </si>
  <si>
    <t>202/30</t>
  </si>
  <si>
    <t>Menjava za parc. št. 965/2 k.o. Podljubelj</t>
  </si>
  <si>
    <t>341/2</t>
  </si>
  <si>
    <t>Razširitev kategorizirane občinske ceste LC 428 01</t>
  </si>
  <si>
    <t>Po nepremičninah poteka kategorizirana občinska cesta JP 928 061 (Cesta na Reber)</t>
  </si>
  <si>
    <t>794/77</t>
  </si>
  <si>
    <t>794/63</t>
  </si>
  <si>
    <t>Menjava za parc. št. 966/3 k.o. Podljubelj</t>
  </si>
  <si>
    <t>155/32</t>
  </si>
  <si>
    <t>Po nepremičninah poteka kategorizirana občinska cesta LC 428 042</t>
  </si>
  <si>
    <t>Menjava za parc. št. 984/5 in 984/9 k.o. Lom pod Storžičem</t>
  </si>
  <si>
    <t>155/33</t>
  </si>
  <si>
    <t>155/41</t>
  </si>
  <si>
    <t>408/8</t>
  </si>
  <si>
    <t>Menjava za parc. št. 630/172 k.o. Lom pod Storžičem</t>
  </si>
  <si>
    <t>408/15</t>
  </si>
  <si>
    <t>408/16</t>
  </si>
  <si>
    <t>408/17</t>
  </si>
  <si>
    <t>408/18</t>
  </si>
  <si>
    <t>408/19</t>
  </si>
  <si>
    <t>408/20</t>
  </si>
  <si>
    <t>408/23</t>
  </si>
  <si>
    <t>408/10</t>
  </si>
  <si>
    <t>408/12</t>
  </si>
  <si>
    <t>408/13</t>
  </si>
  <si>
    <t>981/12</t>
  </si>
  <si>
    <t>Po nepremičnini poteka kategorizirana občinska cesta LC 428 041</t>
  </si>
  <si>
    <t>del 981/17 (981/100)</t>
  </si>
  <si>
    <t>Po nepremičninah potekata kategorizirani občinski cesti LC 428 041 in JP 928 131</t>
  </si>
  <si>
    <t>del 206 (206/2)</t>
  </si>
  <si>
    <t>981/27</t>
  </si>
  <si>
    <t>61000 - Nakup nep. in drugi odh.</t>
  </si>
  <si>
    <t>964/8</t>
  </si>
  <si>
    <t>Po nepremičnini poteka občinska kategorizirana cesta LC 428 031</t>
  </si>
  <si>
    <t>690/5</t>
  </si>
  <si>
    <t>Nepremičnine v naravi predstavljajo kategorizirano občinsko cesto LC 428 141</t>
  </si>
  <si>
    <t>690/7</t>
  </si>
  <si>
    <t>kmetijsko, stavbno</t>
  </si>
  <si>
    <t>38/4</t>
  </si>
  <si>
    <t>Po nepremičnini poteka kategorizirana občinska cesta LC 348 071</t>
  </si>
  <si>
    <t>427/5</t>
  </si>
  <si>
    <t>Po nepremičninah poteka pločnik Kovor - Zvirče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</si>
  <si>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</si>
  <si>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427/7</t>
  </si>
  <si>
    <t>427/9</t>
  </si>
  <si>
    <t>431/6</t>
  </si>
  <si>
    <t>431/4</t>
  </si>
  <si>
    <t>432/2</t>
  </si>
  <si>
    <t>433/2</t>
  </si>
  <si>
    <t>430/3</t>
  </si>
  <si>
    <t>Na nepremičnini se nahaja priključek nekategorizirane ceste na kategorizirano občinsko cesto LC 428 131</t>
  </si>
  <si>
    <t>663/2</t>
  </si>
  <si>
    <t xml:space="preserve">Po nepremičninah poteka kategorizirana občinska cesta LC 428 142 (Kovor - Brdo) </t>
  </si>
  <si>
    <t>654/2</t>
  </si>
  <si>
    <t>637/6</t>
  </si>
  <si>
    <t>637/7</t>
  </si>
  <si>
    <t>643/2</t>
  </si>
  <si>
    <t>639/2</t>
  </si>
  <si>
    <t>Občina je že solastnik v deležu do 14/4745</t>
  </si>
  <si>
    <t>stavbno - ZK</t>
  </si>
  <si>
    <t>Po nepremičnini poteka pločnik ob kategorizirani občinski cesti LC 428 051.</t>
  </si>
  <si>
    <t>S služnostno pogodbo plačano 50 m2, plača se razlika 3 m2</t>
  </si>
  <si>
    <t>572/12</t>
  </si>
  <si>
    <t>Po nepremičnini poteka kategorizirana občinska cesta LC 428 051.</t>
  </si>
  <si>
    <t>Že plačano s služnostno pogodbo.</t>
  </si>
  <si>
    <t>del 281/55</t>
  </si>
  <si>
    <t>Nepremičnine se pridobivajo za potrebe gradnje novega nogometnega igrišča v Križah</t>
  </si>
  <si>
    <t>450/6</t>
  </si>
  <si>
    <t xml:space="preserve">Po nepremičnini poteka kategorizirana občinska cesta z oznako LC 428 141 Brezje-Hudo-Kovor-Križe </t>
  </si>
  <si>
    <t>721/8</t>
  </si>
  <si>
    <t>Po nepremičninah poteka kategorizirana občinska cesta JP 928 701</t>
  </si>
  <si>
    <t>742/2</t>
  </si>
  <si>
    <t>534/15</t>
  </si>
  <si>
    <t>Po nepremičnini poteka kategorizirana občinska cesta JP 928 511</t>
  </si>
  <si>
    <t>Menjava za parc. št. 533/15 k.o. Križe</t>
  </si>
  <si>
    <t>28/4</t>
  </si>
  <si>
    <t xml:space="preserve">Po nepremičninah potekajo kategorizirane občinske ceste JP 929 001, JP 928 826, JP 928 827 in nekategorizirani občinski cesti (Planinska pot) </t>
  </si>
  <si>
    <t>28/6</t>
  </si>
  <si>
    <t>29/2</t>
  </si>
  <si>
    <t>57/3</t>
  </si>
  <si>
    <t>66/2</t>
  </si>
  <si>
    <t>77/8</t>
  </si>
  <si>
    <t>91/5</t>
  </si>
  <si>
    <t>259/13</t>
  </si>
  <si>
    <t>kemtijsko</t>
  </si>
  <si>
    <t>Po nepremičninah poteka kategorizirana občinska cesta JP 928 835 in avtobusna postaja</t>
  </si>
  <si>
    <t>259/12</t>
  </si>
  <si>
    <t>260/8</t>
  </si>
  <si>
    <t>5/7</t>
  </si>
  <si>
    <t>Nepremičnine predstavljajo pokopališče z mrliškimi vežicami v Križah</t>
  </si>
  <si>
    <t>Brezplačen prenos lastništva nepremičnin iz Krajevne skupnosti Križe se izvede zaradi ureditve upravljanja s pokopališčem</t>
  </si>
  <si>
    <t>5/8</t>
  </si>
  <si>
    <t>5/9</t>
  </si>
  <si>
    <t>259/8</t>
  </si>
  <si>
    <t>259/9</t>
  </si>
  <si>
    <t>259/10</t>
  </si>
  <si>
    <t>260/5</t>
  </si>
  <si>
    <t>260/6</t>
  </si>
  <si>
    <t>262/4</t>
  </si>
  <si>
    <t>262/5</t>
  </si>
  <si>
    <t>55/5</t>
  </si>
  <si>
    <t>Po nepremičnini poteka kategorizirana občinska cesta LC 428 161 Senično - Sp. Vetrno</t>
  </si>
  <si>
    <t>55/7</t>
  </si>
  <si>
    <t>Po nepremičnini poteka kategorizirana občinska cesta JP 928 222</t>
  </si>
  <si>
    <t>49/1</t>
  </si>
  <si>
    <t>80/15</t>
  </si>
  <si>
    <t>Po nepremičnini poteka kategorizirana občinska cesta LC 428 161</t>
  </si>
  <si>
    <t>Po nepremičnini poteka kategorizirana občinska cesta JP 928 701.</t>
  </si>
  <si>
    <t>stavbno - BC</t>
  </si>
  <si>
    <t>417/1</t>
  </si>
  <si>
    <t xml:space="preserve">SKUPAJ </t>
  </si>
  <si>
    <t>Iz postavke 60225 - odškodnine</t>
  </si>
  <si>
    <t>Iz postavke 61000 - nakup nepremičnin in drugi odhodki v zvezi z nepremičninami</t>
  </si>
  <si>
    <t>794/84</t>
  </si>
  <si>
    <t>794/85</t>
  </si>
  <si>
    <t>794/89</t>
  </si>
  <si>
    <t>794/98</t>
  </si>
  <si>
    <t>794/104</t>
  </si>
  <si>
    <t>794/106</t>
  </si>
  <si>
    <t>794/105</t>
  </si>
  <si>
    <t>794/109</t>
  </si>
  <si>
    <t>794/110</t>
  </si>
  <si>
    <t>794/111</t>
  </si>
  <si>
    <t>796/2</t>
  </si>
  <si>
    <t>796/3</t>
  </si>
  <si>
    <t>gozdno</t>
  </si>
  <si>
    <t>842/2</t>
  </si>
  <si>
    <t>216/2</t>
  </si>
  <si>
    <t>216/3</t>
  </si>
  <si>
    <t>216/4</t>
  </si>
  <si>
    <t>216/5</t>
  </si>
  <si>
    <t>217/2</t>
  </si>
  <si>
    <t>218/4</t>
  </si>
  <si>
    <t>218/5</t>
  </si>
  <si>
    <t>225/2</t>
  </si>
  <si>
    <t>225/4</t>
  </si>
  <si>
    <t>230/9</t>
  </si>
  <si>
    <t>231/2</t>
  </si>
  <si>
    <t>233/2</t>
  </si>
  <si>
    <t>238/2</t>
  </si>
  <si>
    <t>Po nepremičninah poteka kategorizirana občinska cesta LC 348 071 (Leše-Peračica)</t>
  </si>
  <si>
    <t>785/4</t>
  </si>
  <si>
    <t>Po nepremičnini poteka gozdna cesta.</t>
  </si>
  <si>
    <t>Menjava za parc. št. 1003/3 k.o. Lom pod Storžičem</t>
  </si>
  <si>
    <t>Po nepremičninah poteka kategorizirana občinska cesta LC 428 151</t>
  </si>
  <si>
    <t>Po nepremičninah poteka pločnik ob kategorizirani občinski cesti LC 428 131 (pločnik Kovor - Loka)</t>
  </si>
  <si>
    <t>226/5</t>
  </si>
  <si>
    <t>217/3</t>
  </si>
  <si>
    <t>Menjava za parc. št. 853/2 k.o. Križe</t>
  </si>
  <si>
    <t xml:space="preserve">Zemljišča predvidena za ureditev Šentanskega rudnika </t>
  </si>
  <si>
    <t>del 74</t>
  </si>
  <si>
    <t>del 78</t>
  </si>
  <si>
    <t>del 79/1</t>
  </si>
  <si>
    <t>del 88/1</t>
  </si>
  <si>
    <t>del 84</t>
  </si>
  <si>
    <t>del 85</t>
  </si>
  <si>
    <t>del 75/1</t>
  </si>
  <si>
    <t>del 77</t>
  </si>
  <si>
    <t>del 848/5</t>
  </si>
  <si>
    <t>Razdružitev solastnine</t>
  </si>
  <si>
    <t>del 334/6</t>
  </si>
  <si>
    <t>Na delu nepremičnin je predvidena gradnja pločnika v Kovorju</t>
  </si>
  <si>
    <t>94/4</t>
  </si>
  <si>
    <t>181/1</t>
  </si>
  <si>
    <t>56/4</t>
  </si>
  <si>
    <t>55/9</t>
  </si>
  <si>
    <t>55/8</t>
  </si>
  <si>
    <t>977/7</t>
  </si>
  <si>
    <t>Menjava za parc. št. 1032/12 k.o. Lom pod Storžičem</t>
  </si>
  <si>
    <t>977/9</t>
  </si>
  <si>
    <t>33/6</t>
  </si>
  <si>
    <t>848/2</t>
  </si>
  <si>
    <t>del 341/1</t>
  </si>
  <si>
    <t>Po nepremičnini poteka kategorizirana občinska cesta LC 428 013</t>
  </si>
  <si>
    <t>824/4</t>
  </si>
  <si>
    <t>823/1</t>
  </si>
  <si>
    <t>Po nepremičninah poteka kategorizirana občinska cesta LC 428 031</t>
  </si>
  <si>
    <t>449/8</t>
  </si>
  <si>
    <t>531/4</t>
  </si>
  <si>
    <t>ŠIFRA DEJANSKE RABE</t>
  </si>
  <si>
    <t>10, 90</t>
  </si>
  <si>
    <t>90, 10</t>
  </si>
  <si>
    <t>20, 90</t>
  </si>
  <si>
    <t>90, 20</t>
  </si>
  <si>
    <t>90, 31</t>
  </si>
  <si>
    <t>31, 90</t>
  </si>
  <si>
    <t>20, 50</t>
  </si>
  <si>
    <t>10, 20</t>
  </si>
  <si>
    <t>50, 20</t>
  </si>
  <si>
    <t>10, 50</t>
  </si>
  <si>
    <t>Po nepremičninah poteka kategorizirana občinska cesta LC 428 041</t>
  </si>
  <si>
    <t>10, 20+40, 20, 90</t>
  </si>
  <si>
    <t>Po nepremičnini poteka kategorizirana občinska cesta JP 928 392</t>
  </si>
  <si>
    <t>Po nepremičnini poteka kategorizirana občinska cesta JP 928 842</t>
  </si>
  <si>
    <t>Po nepremičnini poteka kategorizirana občinska cesta JP 928 806</t>
  </si>
  <si>
    <t>Po nepremičninah potekata kategorizirani občinski cesti LC 428 131 in JP 928 401</t>
  </si>
  <si>
    <t>OCENJENA POSPLOŠENA ALI ORIENTACIJSKA VREDNOST (EUR)</t>
  </si>
  <si>
    <t>OCENJENA POSPLOŠENA ALI ORIENTACIJSKA VREDNOST (EUR/M²)</t>
  </si>
  <si>
    <t>260/9</t>
  </si>
  <si>
    <t>304/2</t>
  </si>
  <si>
    <t>845/7</t>
  </si>
  <si>
    <t>10, 10+30</t>
  </si>
  <si>
    <t>stavbno - O, kmetijsko</t>
  </si>
  <si>
    <t>Na nepremičnini se nahaja vodohran Vadiče</t>
  </si>
  <si>
    <t>344/2</t>
  </si>
  <si>
    <t>20, 20+30</t>
  </si>
  <si>
    <t>stavbno - O, gozdno</t>
  </si>
  <si>
    <t>Na nepremičnini se nahaja zajetje 1</t>
  </si>
  <si>
    <t>252/9</t>
  </si>
  <si>
    <t>30, 90</t>
  </si>
  <si>
    <t>Na nepremičnini se nahaja vodohran Šija 2</t>
  </si>
  <si>
    <t>290/1</t>
  </si>
  <si>
    <t>stavbno - O</t>
  </si>
  <si>
    <t>1117/19</t>
  </si>
  <si>
    <t>30+32</t>
  </si>
  <si>
    <t>Na nepremičninah se nahaja vodohran Žegnani studenec</t>
  </si>
  <si>
    <t>445/2</t>
  </si>
  <si>
    <t>10+30</t>
  </si>
  <si>
    <t>Na nepremičnini se nahaja vodohran Ibelc</t>
  </si>
  <si>
    <t>538/2</t>
  </si>
  <si>
    <t>10, 10+31</t>
  </si>
  <si>
    <t>Na nepremičnini se nahaja vodohran Hraste</t>
  </si>
  <si>
    <t>526/10</t>
  </si>
  <si>
    <t>526/11</t>
  </si>
  <si>
    <t>Na nepremičninah se nahaja zajetje Dolina</t>
  </si>
  <si>
    <t>774/2</t>
  </si>
  <si>
    <t>Na nepremičnini se nahaja vodohran Dolina</t>
  </si>
  <si>
    <t>123/2</t>
  </si>
  <si>
    <t>20+34, 34</t>
  </si>
  <si>
    <t>30, 30+31</t>
  </si>
  <si>
    <t>6/1</t>
  </si>
  <si>
    <t>7/4</t>
  </si>
  <si>
    <t>30, 34, 90</t>
  </si>
  <si>
    <t>kmetijsko, stavbno - ZK</t>
  </si>
  <si>
    <t>Na nepremičninah se nahaja pokopališče v Kovorju</t>
  </si>
  <si>
    <t>Šifrant dejanske rabe: 10 - kmetijska zemljišča brez trajnih nasadov; 20 - gozdna zemljišča; 30 - poseljena zemljišča; 31 - tloris stavbe; 32 - javna državna cestna infrastruktura; 34 - javna občinska cestna infrastruktura; 40 - vodna zemljišča; 50 - neplodna zemljišča; 90 - nedoločena raba</t>
  </si>
  <si>
    <t>Odkupuje se solastniški delež do 17/36</t>
  </si>
  <si>
    <t>110/28</t>
  </si>
  <si>
    <t>90, 34</t>
  </si>
  <si>
    <t>Po nepremičnini poteka kategorizirana občinska cesta JP 928 951</t>
  </si>
  <si>
    <t>276/2</t>
  </si>
  <si>
    <t>866/3</t>
  </si>
  <si>
    <t>90, 34, 30</t>
  </si>
  <si>
    <t>10, 34, 30, 90</t>
  </si>
  <si>
    <t>stavbno - CU, SS, IG, PC; kmetijsko</t>
  </si>
  <si>
    <t>Na zemljiščih je predvidena izgradnja kolesarske povezave.</t>
  </si>
  <si>
    <t>Brezplačen prenos lastništva nepremičnin z Republike Slovenije</t>
  </si>
  <si>
    <t>890/6</t>
  </si>
  <si>
    <t>890/7</t>
  </si>
  <si>
    <t>891/5</t>
  </si>
  <si>
    <t>90, 10+40</t>
  </si>
  <si>
    <t>218/2</t>
  </si>
  <si>
    <t>211/2</t>
  </si>
  <si>
    <t>210/5</t>
  </si>
  <si>
    <t>205/2</t>
  </si>
  <si>
    <t>79/4</t>
  </si>
  <si>
    <t>80/11</t>
  </si>
  <si>
    <t>203/2</t>
  </si>
  <si>
    <t>202/7</t>
  </si>
  <si>
    <t>193/2</t>
  </si>
  <si>
    <t>2/5</t>
  </si>
  <si>
    <t>1/7</t>
  </si>
  <si>
    <t>1/5</t>
  </si>
  <si>
    <t>7/6</t>
  </si>
  <si>
    <t>8/7</t>
  </si>
  <si>
    <t>8/5</t>
  </si>
  <si>
    <t>Menjava za parc. št. 378/3 k.o. Zvirče</t>
  </si>
  <si>
    <t>13/16</t>
  </si>
  <si>
    <t>Menjava za parc. št. 378/2, 13/13 k.o. Zvirče</t>
  </si>
  <si>
    <t>17/6</t>
  </si>
  <si>
    <t>17/4</t>
  </si>
  <si>
    <t>25/2</t>
  </si>
  <si>
    <t>61/4</t>
  </si>
  <si>
    <t>Po nepremičninah poteka kategorizirana občinska cesta LC 428 131 (pločnik)</t>
  </si>
  <si>
    <t>92/13</t>
  </si>
  <si>
    <t>Odkupuje se 1/2 delež</t>
  </si>
  <si>
    <t>383/20</t>
  </si>
  <si>
    <t>383/21</t>
  </si>
  <si>
    <t>383/23</t>
  </si>
  <si>
    <t>Po nepremičninah poteka kategorizirana občinska cesta JP 928 718</t>
  </si>
  <si>
    <t>OCENA REALIZACIJE V 2023</t>
  </si>
  <si>
    <t>2. POSLOVNI PROSTORI</t>
  </si>
  <si>
    <t>ID PROSTORA</t>
  </si>
  <si>
    <t>Blejska cesta 10</t>
  </si>
  <si>
    <t>del stavbe 2143-383-1</t>
  </si>
  <si>
    <t>609/3</t>
  </si>
  <si>
    <t>Poslovni prostori ZZZS v stavbi ZD Tržič</t>
  </si>
  <si>
    <t>del stavbe 2143-383-34</t>
  </si>
  <si>
    <t>Občina nepremičnino potrebuje za zagotavljanje zdravstvene službe na primarni ravni.</t>
  </si>
  <si>
    <t>958</t>
  </si>
  <si>
    <t>Nepremičnina predstavlja nekategorizirano cesto in del parkirišča.</t>
  </si>
  <si>
    <t>823/4</t>
  </si>
  <si>
    <t>824/7</t>
  </si>
  <si>
    <t>824/6</t>
  </si>
  <si>
    <t>979/2</t>
  </si>
  <si>
    <t>845/1</t>
  </si>
  <si>
    <t>845/2</t>
  </si>
  <si>
    <t>20+34, 34, 90</t>
  </si>
  <si>
    <t>10+34, 34</t>
  </si>
  <si>
    <t>281/51</t>
  </si>
  <si>
    <t>281/55</t>
  </si>
  <si>
    <t>stavbno - BC, kmetijsko</t>
  </si>
  <si>
    <t>Nepremičnine občina potrebuje za izvedbo projekta IŠS Križe</t>
  </si>
  <si>
    <t>710/4</t>
  </si>
  <si>
    <t>30, 10+30, 30+31</t>
  </si>
  <si>
    <t>Poravnava</t>
  </si>
  <si>
    <t>146/5</t>
  </si>
  <si>
    <t>146/6</t>
  </si>
  <si>
    <t>144</t>
  </si>
  <si>
    <t>146/10</t>
  </si>
  <si>
    <t>146/11</t>
  </si>
  <si>
    <t>30+31, 30</t>
  </si>
  <si>
    <t>488/7</t>
  </si>
  <si>
    <t>488/10</t>
  </si>
  <si>
    <t>34, 90</t>
  </si>
  <si>
    <t xml:space="preserve">Nepremičnini predstavljata obcestni pas ob kategoriziranih občinskih cestah JP 928 282 in LC 428 101 </t>
  </si>
  <si>
    <t>Menjava za parc. št. 485/2 k.o. Žiganja vas</t>
  </si>
  <si>
    <t>del 28/5</t>
  </si>
  <si>
    <t>del 27/1</t>
  </si>
  <si>
    <t>del 31/1</t>
  </si>
  <si>
    <t>del 28/2</t>
  </si>
  <si>
    <t>del 35/3</t>
  </si>
  <si>
    <t>Na delu nepremičnin je predvidena gradnja pločnika v Seničnem</t>
  </si>
  <si>
    <t>487/8</t>
  </si>
  <si>
    <t>stavbno - IG</t>
  </si>
  <si>
    <t>Na zemljišču je predvidena izgradnja pločnika.</t>
  </si>
  <si>
    <t>Menjava za parc. št. 484/6, 485/3 k.o. Križe</t>
  </si>
  <si>
    <t>del 283/3</t>
  </si>
  <si>
    <t>del 248</t>
  </si>
  <si>
    <t>111/35</t>
  </si>
  <si>
    <t>111/44</t>
  </si>
  <si>
    <t>111/37</t>
  </si>
  <si>
    <t>111/38</t>
  </si>
  <si>
    <t>Po nepremičninah poteka kategorizirana občinska cesta JP 928 762</t>
  </si>
  <si>
    <t>281/85</t>
  </si>
  <si>
    <t>281/86</t>
  </si>
  <si>
    <t>del 281/87</t>
  </si>
  <si>
    <t>Nepremičnine občina potrebuje za izgradnjo prizidka OŠ in vrtec Križe</t>
  </si>
  <si>
    <t>Menjava za del parc. št. 281/76, 281/77, 281/78 k.o. Križe</t>
  </si>
  <si>
    <t>del 281/26</t>
  </si>
  <si>
    <t>281/29</t>
  </si>
  <si>
    <t>281/19</t>
  </si>
  <si>
    <t>del 281/20</t>
  </si>
  <si>
    <t>Nepremičnine občina potrebuje za ureditev obvozne poti</t>
  </si>
  <si>
    <t>56/6</t>
  </si>
  <si>
    <t>90, 10, 10+40</t>
  </si>
  <si>
    <t>kmetijsko, vodno</t>
  </si>
  <si>
    <t>del 979/10</t>
  </si>
  <si>
    <t>296/1</t>
  </si>
  <si>
    <t>Brezplačni prenos 563/2500 solastniškega deleža Republike Slovenije</t>
  </si>
  <si>
    <t>Na nepremičnini stoji stavba Trg svobode 29 (Kristanova hiša), ki zaradi dotrajanosti predstavlja nevarnost pešcem in javnemu prometu</t>
  </si>
  <si>
    <t xml:space="preserve">Po nepremičnini poteka nekategorizirana cesta in gospodarska javna infrastruktura </t>
  </si>
  <si>
    <t>TABELA 2:  NAČRT PRIDOBIVANJA NEPREMIČNEGA PREMOŽENJA OBČINE TRŽIČ ZA LETO 2023 -  2. DOPOLNITEV</t>
  </si>
  <si>
    <t>599/6</t>
  </si>
  <si>
    <t>brez naslova</t>
  </si>
  <si>
    <t>stavba 2143-324</t>
  </si>
  <si>
    <t>Industrijski objekt na območju BPT</t>
  </si>
  <si>
    <t>Občina namerava z rekonstrukcijo objekta zgraditi podjetniški inkubator, za kar je oddala prijavo na Javni razpis za sofinanciranje projektov ekonomsko-poslovne infrastrukture na obmejnih problemskih območjih v letih 2023 in 2024</t>
  </si>
  <si>
    <t>30609 - Sredstva za pospeševanje gospodarstva v občini</t>
  </si>
  <si>
    <t>Iz postavke 30609 - sredstva za pospeševanje gospodarstva v občini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</si>
</sst>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439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/>
    <xf numFmtId="49" fontId="0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1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top"/>
    </xf>
    <xf numFmtId="0" fontId="0" fillId="3" borderId="34" xfId="0" applyFont="1" applyFill="1" applyBorder="1" applyAlignment="1">
      <alignment horizontal="center" wrapText="1"/>
    </xf>
    <xf numFmtId="2" fontId="0" fillId="3" borderId="34" xfId="0" applyNumberFormat="1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center" wrapText="1"/>
    </xf>
    <xf numFmtId="2" fontId="0" fillId="3" borderId="43" xfId="0" applyNumberFormat="1" applyFont="1" applyFill="1" applyBorder="1" applyAlignment="1">
      <alignment horizontal="right" indent="1"/>
    </xf>
    <xf numFmtId="0" fontId="0" fillId="3" borderId="14" xfId="0" applyFont="1" applyFill="1" applyBorder="1" applyAlignment="1">
      <alignment horizontal="center" wrapText="1"/>
    </xf>
    <xf numFmtId="2" fontId="0" fillId="3" borderId="14" xfId="0" applyNumberFormat="1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center" wrapText="1"/>
    </xf>
    <xf numFmtId="2" fontId="0" fillId="3" borderId="39" xfId="0" applyNumberFormat="1" applyFont="1" applyFill="1" applyBorder="1" applyAlignment="1">
      <alignment horizontal="right" indent="1"/>
    </xf>
    <xf numFmtId="0" fontId="0" fillId="3" borderId="32" xfId="0" applyFont="1" applyFill="1" applyBorder="1" applyAlignment="1">
      <alignment wrapText="1"/>
    </xf>
    <xf numFmtId="2" fontId="0" fillId="3" borderId="57" xfId="0" applyNumberFormat="1" applyFont="1" applyFill="1" applyBorder="1" applyAlignment="1">
      <alignment horizontal="right" indent="1"/>
    </xf>
    <xf numFmtId="0" fontId="0" fillId="3" borderId="18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2" fontId="0" fillId="3" borderId="18" xfId="0" applyNumberFormat="1" applyFont="1" applyFill="1" applyBorder="1" applyAlignment="1">
      <alignment horizontal="right" indent="1"/>
    </xf>
    <xf numFmtId="0" fontId="0" fillId="3" borderId="47" xfId="0" applyFont="1" applyFill="1" applyBorder="1" applyAlignment="1">
      <alignment wrapText="1"/>
    </xf>
    <xf numFmtId="0" fontId="0" fillId="3" borderId="44" xfId="0" applyFont="1" applyFill="1" applyBorder="1" applyAlignment="1">
      <alignment wrapText="1"/>
    </xf>
    <xf numFmtId="2" fontId="0" fillId="3" borderId="12" xfId="0" applyNumberFormat="1" applyFont="1" applyFill="1" applyBorder="1" applyAlignment="1">
      <alignment horizontal="right" indent="1"/>
    </xf>
    <xf numFmtId="2" fontId="0" fillId="3" borderId="13" xfId="0" applyNumberFormat="1" applyFont="1" applyFill="1" applyBorder="1" applyAlignment="1">
      <alignment horizontal="right" indent="1"/>
    </xf>
    <xf numFmtId="0" fontId="0" fillId="3" borderId="57" xfId="0" applyFont="1" applyFill="1" applyBorder="1" applyAlignment="1">
      <alignment horizontal="center"/>
    </xf>
    <xf numFmtId="0" fontId="0" fillId="3" borderId="31" xfId="0" applyFont="1" applyFill="1" applyBorder="1" applyAlignment="1">
      <alignment wrapText="1"/>
    </xf>
    <xf numFmtId="2" fontId="0" fillId="3" borderId="17" xfId="0" applyNumberFormat="1" applyFont="1" applyFill="1" applyBorder="1" applyAlignment="1">
      <alignment horizontal="right" indent="1"/>
    </xf>
    <xf numFmtId="0" fontId="0" fillId="3" borderId="52" xfId="0" applyFont="1" applyFill="1" applyBorder="1" applyAlignment="1">
      <alignment horizontal="center"/>
    </xf>
    <xf numFmtId="2" fontId="0" fillId="3" borderId="46" xfId="0" applyNumberFormat="1" applyFont="1" applyFill="1" applyBorder="1" applyAlignment="1">
      <alignment horizontal="right" indent="1"/>
    </xf>
    <xf numFmtId="3" fontId="0" fillId="3" borderId="34" xfId="0" applyNumberFormat="1" applyFont="1" applyFill="1" applyBorder="1" applyAlignment="1">
      <alignment horizontal="center"/>
    </xf>
    <xf numFmtId="0" fontId="0" fillId="3" borderId="34" xfId="0" applyFont="1" applyFill="1" applyBorder="1" applyAlignment="1">
      <alignment horizontal="right" indent="1"/>
    </xf>
    <xf numFmtId="0" fontId="0" fillId="3" borderId="57" xfId="0" applyFont="1" applyFill="1" applyBorder="1" applyAlignment="1">
      <alignment horizontal="right" indent="1"/>
    </xf>
    <xf numFmtId="49" fontId="0" fillId="3" borderId="27" xfId="0" applyNumberFormat="1" applyFont="1" applyFill="1" applyBorder="1" applyAlignment="1">
      <alignment horizontal="left"/>
    </xf>
    <xf numFmtId="4" fontId="0" fillId="3" borderId="34" xfId="0" applyNumberFormat="1" applyFont="1" applyFill="1" applyBorder="1" applyAlignment="1">
      <alignment horizontal="right"/>
    </xf>
    <xf numFmtId="0" fontId="0" fillId="3" borderId="34" xfId="0" applyFont="1" applyFill="1" applyBorder="1" applyAlignment="1">
      <alignment horizontal="left" vertical="center" wrapText="1"/>
    </xf>
    <xf numFmtId="0" fontId="0" fillId="3" borderId="34" xfId="0" applyNumberFormat="1" applyFont="1" applyFill="1" applyBorder="1" applyAlignment="1">
      <alignment horizontal="left"/>
    </xf>
    <xf numFmtId="0" fontId="0" fillId="3" borderId="3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top"/>
    </xf>
    <xf numFmtId="49" fontId="0" fillId="3" borderId="36" xfId="0" applyNumberFormat="1" applyFont="1" applyFill="1" applyBorder="1" applyAlignment="1">
      <alignment horizontal="left"/>
    </xf>
    <xf numFmtId="0" fontId="0" fillId="3" borderId="14" xfId="0" applyNumberFormat="1" applyFont="1" applyFill="1" applyBorder="1" applyAlignment="1">
      <alignment horizontal="left"/>
    </xf>
    <xf numFmtId="49" fontId="0" fillId="3" borderId="37" xfId="0" applyNumberFormat="1" applyFont="1" applyFill="1" applyBorder="1" applyAlignment="1">
      <alignment horizontal="left"/>
    </xf>
    <xf numFmtId="0" fontId="0" fillId="3" borderId="39" xfId="0" applyNumberFormat="1" applyFont="1" applyFill="1" applyBorder="1" applyAlignment="1">
      <alignment horizontal="left"/>
    </xf>
    <xf numFmtId="0" fontId="0" fillId="3" borderId="39" xfId="0" applyFont="1" applyFill="1" applyBorder="1" applyAlignment="1">
      <alignment vertical="center" wrapText="1"/>
    </xf>
    <xf numFmtId="0" fontId="0" fillId="3" borderId="32" xfId="0" applyFont="1" applyFill="1" applyBorder="1" applyAlignment="1">
      <alignment horizontal="center" wrapText="1"/>
    </xf>
    <xf numFmtId="164" fontId="1" fillId="3" borderId="23" xfId="0" applyNumberFormat="1" applyFont="1" applyFill="1" applyBorder="1" applyAlignment="1">
      <alignment horizontal="center" vertical="top"/>
    </xf>
    <xf numFmtId="4" fontId="1" fillId="3" borderId="23" xfId="0" applyNumberFormat="1" applyFont="1" applyFill="1" applyBorder="1" applyAlignment="1">
      <alignment horizontal="center" vertical="top"/>
    </xf>
    <xf numFmtId="0" fontId="0" fillId="3" borderId="47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vertical="top"/>
    </xf>
    <xf numFmtId="49" fontId="0" fillId="3" borderId="38" xfId="0" applyNumberFormat="1" applyFont="1" applyFill="1" applyBorder="1" applyAlignment="1">
      <alignment horizontal="left"/>
    </xf>
    <xf numFmtId="4" fontId="0" fillId="3" borderId="17" xfId="0" applyNumberFormat="1" applyFont="1" applyFill="1" applyBorder="1" applyAlignment="1">
      <alignment horizontal="right"/>
    </xf>
    <xf numFmtId="0" fontId="0" fillId="3" borderId="17" xfId="0" applyNumberFormat="1" applyFont="1" applyFill="1" applyBorder="1" applyAlignment="1">
      <alignment horizontal="left"/>
    </xf>
    <xf numFmtId="0" fontId="1" fillId="3" borderId="23" xfId="0" applyFont="1" applyFill="1" applyBorder="1" applyAlignment="1">
      <alignment vertical="top"/>
    </xf>
    <xf numFmtId="0" fontId="0" fillId="3" borderId="39" xfId="0" applyNumberFormat="1" applyFont="1" applyFill="1" applyBorder="1" applyAlignment="1">
      <alignment horizontal="left" vertical="center" shrinkToFit="1"/>
    </xf>
    <xf numFmtId="49" fontId="0" fillId="3" borderId="28" xfId="0" applyNumberFormat="1" applyFont="1" applyFill="1" applyBorder="1" applyAlignment="1">
      <alignment horizontal="left"/>
    </xf>
    <xf numFmtId="3" fontId="0" fillId="3" borderId="14" xfId="0" applyNumberFormat="1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left" vertical="center" shrinkToFit="1"/>
    </xf>
    <xf numFmtId="3" fontId="0" fillId="3" borderId="39" xfId="0" applyNumberFormat="1" applyFont="1" applyFill="1" applyBorder="1" applyAlignment="1">
      <alignment horizontal="center"/>
    </xf>
    <xf numFmtId="164" fontId="1" fillId="3" borderId="23" xfId="0" applyNumberFormat="1" applyFont="1" applyFill="1" applyBorder="1" applyAlignment="1">
      <alignment vertical="top"/>
    </xf>
    <xf numFmtId="164" fontId="0" fillId="3" borderId="31" xfId="0" applyNumberFormat="1" applyFont="1" applyFill="1" applyBorder="1" applyAlignment="1">
      <alignment horizontal="center" vertical="center" wrapText="1"/>
    </xf>
    <xf numFmtId="3" fontId="0" fillId="3" borderId="43" xfId="0" applyNumberFormat="1" applyFont="1" applyFill="1" applyBorder="1" applyAlignment="1">
      <alignment horizontal="center"/>
    </xf>
    <xf numFmtId="4" fontId="0" fillId="3" borderId="43" xfId="0" applyNumberFormat="1" applyFont="1" applyFill="1" applyBorder="1" applyAlignment="1">
      <alignment horizontal="right"/>
    </xf>
    <xf numFmtId="164" fontId="0" fillId="3" borderId="34" xfId="0" applyNumberFormat="1" applyFont="1" applyFill="1" applyBorder="1" applyAlignment="1">
      <alignment horizontal="left" vertical="center" wrapText="1"/>
    </xf>
    <xf numFmtId="0" fontId="0" fillId="3" borderId="43" xfId="0" applyNumberFormat="1" applyFont="1" applyFill="1" applyBorder="1" applyAlignment="1">
      <alignment horizontal="left" vertical="center" shrinkToFit="1"/>
    </xf>
    <xf numFmtId="0" fontId="0" fillId="3" borderId="34" xfId="0" applyNumberFormat="1" applyFont="1" applyFill="1" applyBorder="1" applyAlignment="1">
      <alignment horizontal="left" vertical="center" shrinkToFit="1"/>
    </xf>
    <xf numFmtId="164" fontId="0" fillId="3" borderId="32" xfId="0" applyNumberFormat="1" applyFont="1" applyFill="1" applyBorder="1" applyAlignment="1">
      <alignment horizontal="center" vertical="center" wrapText="1"/>
    </xf>
    <xf numFmtId="49" fontId="0" fillId="3" borderId="59" xfId="0" applyNumberFormat="1" applyFont="1" applyFill="1" applyBorder="1" applyAlignment="1">
      <alignment horizontal="left"/>
    </xf>
    <xf numFmtId="4" fontId="0" fillId="3" borderId="57" xfId="0" applyNumberFormat="1" applyFont="1" applyFill="1" applyBorder="1" applyAlignment="1">
      <alignment horizontal="right"/>
    </xf>
    <xf numFmtId="0" fontId="1" fillId="3" borderId="21" xfId="0" applyFont="1" applyFill="1" applyBorder="1" applyAlignment="1">
      <alignment vertical="justify"/>
    </xf>
    <xf numFmtId="0" fontId="0" fillId="3" borderId="14" xfId="0" applyNumberFormat="1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justify"/>
    </xf>
    <xf numFmtId="0" fontId="0" fillId="3" borderId="39" xfId="0" applyNumberFormat="1" applyFont="1" applyFill="1" applyBorder="1" applyAlignment="1">
      <alignment horizontal="left" vertical="center"/>
    </xf>
    <xf numFmtId="0" fontId="0" fillId="3" borderId="34" xfId="0" applyNumberFormat="1" applyFont="1" applyFill="1" applyBorder="1" applyAlignment="1">
      <alignment horizontal="left" vertical="center"/>
    </xf>
    <xf numFmtId="4" fontId="1" fillId="3" borderId="23" xfId="0" applyNumberFormat="1" applyFont="1" applyFill="1" applyBorder="1" applyAlignment="1">
      <alignment horizontal="center" vertical="justify"/>
    </xf>
    <xf numFmtId="0" fontId="0" fillId="3" borderId="15" xfId="0" applyFont="1" applyFill="1" applyBorder="1" applyAlignment="1">
      <alignment wrapText="1"/>
    </xf>
    <xf numFmtId="49" fontId="0" fillId="3" borderId="40" xfId="0" applyNumberFormat="1" applyFont="1" applyFill="1" applyBorder="1" applyAlignment="1">
      <alignment horizontal="left"/>
    </xf>
    <xf numFmtId="0" fontId="0" fillId="3" borderId="39" xfId="0" applyNumberFormat="1" applyFont="1" applyFill="1" applyBorder="1" applyAlignment="1">
      <alignment horizontal="left" shrinkToFit="1"/>
    </xf>
    <xf numFmtId="0" fontId="0" fillId="3" borderId="34" xfId="0" applyNumberFormat="1" applyFont="1" applyFill="1" applyBorder="1" applyAlignment="1">
      <alignment horizontal="left" shrinkToFit="1"/>
    </xf>
    <xf numFmtId="0" fontId="0" fillId="3" borderId="14" xfId="0" applyNumberFormat="1" applyFont="1" applyFill="1" applyBorder="1" applyAlignment="1">
      <alignment horizontal="left" shrinkToFit="1"/>
    </xf>
    <xf numFmtId="0" fontId="0" fillId="3" borderId="57" xfId="0" applyNumberFormat="1" applyFont="1" applyFill="1" applyBorder="1" applyAlignment="1">
      <alignment horizontal="left" shrinkToFit="1"/>
    </xf>
    <xf numFmtId="0" fontId="0" fillId="3" borderId="58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3" borderId="23" xfId="0" applyFont="1" applyFill="1" applyBorder="1"/>
    <xf numFmtId="0" fontId="0" fillId="3" borderId="43" xfId="0" applyNumberFormat="1" applyFont="1" applyFill="1" applyBorder="1" applyAlignment="1">
      <alignment horizontal="left"/>
    </xf>
    <xf numFmtId="0" fontId="0" fillId="3" borderId="3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right" indent="1"/>
    </xf>
    <xf numFmtId="0" fontId="0" fillId="3" borderId="39" xfId="0" applyFont="1" applyFill="1" applyBorder="1"/>
    <xf numFmtId="0" fontId="0" fillId="3" borderId="31" xfId="0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3" borderId="34" xfId="0" applyNumberFormat="1" applyFont="1" applyFill="1" applyBorder="1" applyAlignment="1">
      <alignment horizontal="left" wrapText="1"/>
    </xf>
    <xf numFmtId="0" fontId="0" fillId="3" borderId="14" xfId="0" applyNumberFormat="1" applyFont="1" applyFill="1" applyBorder="1" applyAlignment="1">
      <alignment horizontal="left" wrapText="1"/>
    </xf>
    <xf numFmtId="0" fontId="0" fillId="3" borderId="39" xfId="0" applyNumberFormat="1" applyFont="1" applyFill="1" applyBorder="1" applyAlignment="1">
      <alignment horizontal="left" wrapText="1"/>
    </xf>
    <xf numFmtId="4" fontId="1" fillId="3" borderId="23" xfId="0" applyNumberFormat="1" applyFont="1" applyFill="1" applyBorder="1"/>
    <xf numFmtId="49" fontId="0" fillId="3" borderId="51" xfId="0" applyNumberFormat="1" applyFont="1" applyFill="1" applyBorder="1" applyAlignment="1">
      <alignment horizontal="left"/>
    </xf>
    <xf numFmtId="4" fontId="0" fillId="3" borderId="13" xfId="0" applyNumberFormat="1" applyFont="1" applyFill="1" applyBorder="1" applyAlignment="1">
      <alignment horizontal="right"/>
    </xf>
    <xf numFmtId="49" fontId="0" fillId="3" borderId="0" xfId="0" applyNumberFormat="1" applyFont="1" applyFill="1" applyBorder="1" applyAlignment="1">
      <alignment horizontal="left"/>
    </xf>
    <xf numFmtId="4" fontId="0" fillId="3" borderId="12" xfId="0" applyNumberFormat="1" applyFont="1" applyFill="1" applyBorder="1" applyAlignment="1">
      <alignment horizontal="right"/>
    </xf>
    <xf numFmtId="0" fontId="1" fillId="3" borderId="21" xfId="0" applyFont="1" applyFill="1" applyBorder="1" applyAlignment="1">
      <alignment vertical="top"/>
    </xf>
    <xf numFmtId="49" fontId="0" fillId="3" borderId="24" xfId="0" applyNumberFormat="1" applyFont="1" applyFill="1" applyBorder="1" applyAlignment="1">
      <alignment horizontal="left"/>
    </xf>
    <xf numFmtId="0" fontId="0" fillId="3" borderId="25" xfId="0" applyFont="1" applyFill="1" applyBorder="1" applyAlignment="1">
      <alignment horizontal="center"/>
    </xf>
    <xf numFmtId="2" fontId="0" fillId="3" borderId="25" xfId="0" applyNumberFormat="1" applyFont="1" applyFill="1" applyBorder="1" applyAlignment="1">
      <alignment horizontal="right" indent="1"/>
    </xf>
    <xf numFmtId="4" fontId="0" fillId="3" borderId="25" xfId="0" applyNumberFormat="1" applyFont="1" applyFill="1" applyBorder="1" applyAlignment="1">
      <alignment horizontal="right"/>
    </xf>
    <xf numFmtId="0" fontId="0" fillId="3" borderId="25" xfId="0" applyNumberFormat="1" applyFont="1" applyFill="1" applyBorder="1" applyAlignment="1">
      <alignment horizontal="left"/>
    </xf>
    <xf numFmtId="4" fontId="0" fillId="3" borderId="18" xfId="0" applyNumberFormat="1" applyFont="1" applyFill="1" applyBorder="1" applyAlignment="1">
      <alignment horizontal="right"/>
    </xf>
    <xf numFmtId="0" fontId="0" fillId="3" borderId="18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54" xfId="0" applyFont="1" applyFill="1" applyBorder="1" applyAlignment="1">
      <alignment horizontal="center"/>
    </xf>
    <xf numFmtId="49" fontId="0" fillId="3" borderId="55" xfId="0" applyNumberFormat="1" applyFont="1" applyFill="1" applyBorder="1" applyAlignment="1">
      <alignment horizontal="left"/>
    </xf>
    <xf numFmtId="0" fontId="0" fillId="3" borderId="60" xfId="0" applyFont="1" applyFill="1" applyBorder="1" applyAlignment="1">
      <alignment horizontal="center"/>
    </xf>
    <xf numFmtId="2" fontId="0" fillId="3" borderId="56" xfId="0" applyNumberFormat="1" applyFont="1" applyFill="1" applyBorder="1" applyAlignment="1">
      <alignment horizontal="right" indent="1"/>
    </xf>
    <xf numFmtId="4" fontId="0" fillId="3" borderId="56" xfId="0" applyNumberFormat="1" applyFont="1" applyFill="1" applyBorder="1" applyAlignment="1">
      <alignment horizontal="right"/>
    </xf>
    <xf numFmtId="0" fontId="0" fillId="3" borderId="61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right" wrapText="1" indent="1"/>
    </xf>
    <xf numFmtId="0" fontId="0" fillId="3" borderId="34" xfId="0" applyFont="1" applyFill="1" applyBorder="1" applyAlignment="1">
      <alignment horizontal="right" wrapText="1" indent="1"/>
    </xf>
    <xf numFmtId="0" fontId="0" fillId="3" borderId="14" xfId="0" applyFont="1" applyFill="1" applyBorder="1" applyAlignment="1">
      <alignment horizontal="right" wrapText="1" indent="1"/>
    </xf>
    <xf numFmtId="0" fontId="0" fillId="3" borderId="17" xfId="0" applyFont="1" applyFill="1" applyBorder="1" applyAlignment="1">
      <alignment horizontal="right" wrapText="1" indent="1"/>
    </xf>
    <xf numFmtId="0" fontId="0" fillId="3" borderId="39" xfId="0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right" wrapText="1" indent="1"/>
    </xf>
    <xf numFmtId="0" fontId="0" fillId="3" borderId="43" xfId="0" applyNumberFormat="1" applyFont="1" applyFill="1" applyBorder="1" applyAlignment="1">
      <alignment horizontal="left" vertical="center"/>
    </xf>
    <xf numFmtId="0" fontId="0" fillId="3" borderId="43" xfId="0" applyFont="1" applyFill="1" applyBorder="1" applyAlignment="1">
      <alignment horizontal="right" indent="1"/>
    </xf>
    <xf numFmtId="0" fontId="0" fillId="3" borderId="25" xfId="0" applyFont="1" applyFill="1" applyBorder="1" applyAlignment="1">
      <alignment horizontal="right" indent="1"/>
    </xf>
    <xf numFmtId="0" fontId="0" fillId="3" borderId="18" xfId="0" applyFont="1" applyFill="1" applyBorder="1" applyAlignment="1">
      <alignment horizontal="right" wrapText="1" indent="1"/>
    </xf>
    <xf numFmtId="0" fontId="0" fillId="3" borderId="56" xfId="0" applyFont="1" applyFill="1" applyBorder="1" applyAlignment="1">
      <alignment horizontal="right" wrapText="1" indent="1"/>
    </xf>
    <xf numFmtId="2" fontId="0" fillId="3" borderId="45" xfId="0" applyNumberFormat="1" applyFont="1" applyFill="1" applyBorder="1" applyAlignment="1">
      <alignment horizontal="right" indent="1"/>
    </xf>
    <xf numFmtId="0" fontId="1" fillId="3" borderId="21" xfId="0" applyFont="1" applyFill="1" applyBorder="1" applyAlignment="1">
      <alignment horizontal="left" vertical="justify"/>
    </xf>
    <xf numFmtId="164" fontId="1" fillId="3" borderId="21" xfId="0" applyNumberFormat="1" applyFont="1" applyFill="1" applyBorder="1" applyAlignment="1">
      <alignment vertical="top"/>
    </xf>
    <xf numFmtId="0" fontId="0" fillId="3" borderId="34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4" fontId="0" fillId="3" borderId="14" xfId="0" applyNumberFormat="1" applyFont="1" applyFill="1" applyBorder="1" applyAlignment="1">
      <alignment horizontal="right"/>
    </xf>
    <xf numFmtId="4" fontId="0" fillId="3" borderId="39" xfId="0" applyNumberFormat="1" applyFont="1" applyFill="1" applyBorder="1" applyAlignment="1">
      <alignment horizontal="right"/>
    </xf>
    <xf numFmtId="164" fontId="0" fillId="3" borderId="14" xfId="0" applyNumberFormat="1" applyFont="1" applyFill="1" applyBorder="1" applyAlignment="1">
      <alignment horizontal="left" vertical="center" wrapText="1"/>
    </xf>
    <xf numFmtId="164" fontId="0" fillId="3" borderId="39" xfId="0" applyNumberFormat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3" fontId="0" fillId="3" borderId="18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 vertical="center" wrapText="1"/>
    </xf>
    <xf numFmtId="0" fontId="0" fillId="3" borderId="18" xfId="0" applyNumberFormat="1" applyFont="1" applyFill="1" applyBorder="1" applyAlignment="1">
      <alignment horizontal="left" vertical="center" shrinkToFit="1"/>
    </xf>
    <xf numFmtId="164" fontId="0" fillId="3" borderId="33" xfId="0" applyNumberFormat="1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wrapText="1"/>
    </xf>
    <xf numFmtId="0" fontId="0" fillId="3" borderId="14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4" fontId="0" fillId="3" borderId="14" xfId="0" applyNumberFormat="1" applyFont="1" applyFill="1" applyBorder="1" applyAlignment="1">
      <alignment horizontal="right"/>
    </xf>
    <xf numFmtId="4" fontId="0" fillId="3" borderId="39" xfId="0" applyNumberFormat="1" applyFont="1" applyFill="1" applyBorder="1" applyAlignment="1">
      <alignment horizontal="right"/>
    </xf>
    <xf numFmtId="0" fontId="0" fillId="3" borderId="14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4" fontId="0" fillId="3" borderId="14" xfId="0" applyNumberFormat="1" applyFont="1" applyFill="1" applyBorder="1" applyAlignment="1">
      <alignment horizontal="right"/>
    </xf>
    <xf numFmtId="4" fontId="0" fillId="3" borderId="39" xfId="0" applyNumberFormat="1" applyFont="1" applyFill="1" applyBorder="1" applyAlignment="1">
      <alignment horizontal="right"/>
    </xf>
    <xf numFmtId="0" fontId="1" fillId="3" borderId="23" xfId="0" applyFont="1" applyFill="1" applyBorder="1" applyAlignment="1">
      <alignment vertical="top" wrapText="1"/>
    </xf>
    <xf numFmtId="164" fontId="0" fillId="3" borderId="34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left"/>
    </xf>
    <xf numFmtId="0" fontId="0" fillId="3" borderId="26" xfId="0" applyFont="1" applyFill="1" applyBorder="1" applyAlignment="1">
      <alignment horizontal="right" wrapText="1" indent="1"/>
    </xf>
    <xf numFmtId="2" fontId="0" fillId="3" borderId="26" xfId="0" applyNumberFormat="1" applyFont="1" applyFill="1" applyBorder="1" applyAlignment="1">
      <alignment horizontal="right" indent="1"/>
    </xf>
    <xf numFmtId="4" fontId="0" fillId="3" borderId="26" xfId="0" applyNumberFormat="1" applyFont="1" applyFill="1" applyBorder="1" applyAlignment="1">
      <alignment horizontal="right"/>
    </xf>
    <xf numFmtId="49" fontId="0" fillId="3" borderId="53" xfId="0" applyNumberFormat="1" applyFont="1" applyFill="1" applyBorder="1" applyAlignment="1">
      <alignment horizontal="left"/>
    </xf>
    <xf numFmtId="0" fontId="0" fillId="3" borderId="46" xfId="0" applyFont="1" applyFill="1" applyBorder="1" applyAlignment="1">
      <alignment horizontal="right" wrapText="1" indent="1"/>
    </xf>
    <xf numFmtId="49" fontId="0" fillId="3" borderId="63" xfId="0" applyNumberFormat="1" applyFont="1" applyFill="1" applyBorder="1" applyAlignment="1">
      <alignment horizontal="left"/>
    </xf>
    <xf numFmtId="0" fontId="0" fillId="3" borderId="45" xfId="0" applyFont="1" applyFill="1" applyBorder="1" applyAlignment="1">
      <alignment horizontal="right" wrapText="1" indent="1"/>
    </xf>
    <xf numFmtId="4" fontId="0" fillId="3" borderId="45" xfId="0" applyNumberFormat="1" applyFont="1" applyFill="1" applyBorder="1" applyAlignment="1">
      <alignment horizontal="right"/>
    </xf>
    <xf numFmtId="0" fontId="0" fillId="3" borderId="47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4" fontId="0" fillId="3" borderId="46" xfId="0" applyNumberFormat="1" applyFont="1" applyFill="1" applyBorder="1" applyAlignment="1">
      <alignment horizontal="right"/>
    </xf>
    <xf numFmtId="49" fontId="0" fillId="3" borderId="52" xfId="0" applyNumberFormat="1" applyFont="1" applyFill="1" applyBorder="1" applyAlignment="1">
      <alignment horizontal="left"/>
    </xf>
    <xf numFmtId="3" fontId="0" fillId="3" borderId="17" xfId="0" applyNumberFormat="1" applyFont="1" applyFill="1" applyBorder="1" applyAlignment="1">
      <alignment horizontal="center"/>
    </xf>
    <xf numFmtId="0" fontId="0" fillId="3" borderId="57" xfId="0" applyFont="1" applyFill="1" applyBorder="1" applyAlignment="1">
      <alignment horizontal="right" wrapText="1" indent="1"/>
    </xf>
    <xf numFmtId="0" fontId="0" fillId="3" borderId="57" xfId="0" applyFont="1" applyFill="1" applyBorder="1" applyAlignment="1">
      <alignment horizontal="center" vertical="center" wrapText="1"/>
    </xf>
    <xf numFmtId="0" fontId="0" fillId="3" borderId="57" xfId="0" applyNumberFormat="1" applyFont="1" applyFill="1" applyBorder="1" applyAlignment="1">
      <alignment horizontal="left"/>
    </xf>
    <xf numFmtId="0" fontId="0" fillId="3" borderId="5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top"/>
    </xf>
    <xf numFmtId="0" fontId="1" fillId="0" borderId="2" xfId="0" applyNumberFormat="1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wrapText="1"/>
    </xf>
    <xf numFmtId="2" fontId="1" fillId="2" borderId="22" xfId="0" applyNumberFormat="1" applyFont="1" applyFill="1" applyBorder="1" applyAlignment="1">
      <alignment wrapText="1"/>
    </xf>
    <xf numFmtId="0" fontId="1" fillId="2" borderId="22" xfId="0" applyFont="1" applyFill="1" applyBorder="1" applyAlignment="1"/>
    <xf numFmtId="0" fontId="1" fillId="2" borderId="22" xfId="0" applyNumberFormat="1" applyFont="1" applyFill="1" applyBorder="1" applyAlignment="1">
      <alignment wrapText="1"/>
    </xf>
    <xf numFmtId="49" fontId="1" fillId="2" borderId="22" xfId="0" applyNumberFormat="1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1" xfId="0" applyFont="1" applyFill="1" applyBorder="1"/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indent="2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right"/>
    </xf>
    <xf numFmtId="4" fontId="0" fillId="3" borderId="39" xfId="0" applyNumberFormat="1" applyFont="1" applyFill="1" applyBorder="1" applyAlignment="1">
      <alignment horizontal="right"/>
    </xf>
    <xf numFmtId="164" fontId="0" fillId="3" borderId="3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right" indent="1"/>
    </xf>
    <xf numFmtId="0" fontId="0" fillId="5" borderId="21" xfId="0" applyFont="1" applyFill="1" applyBorder="1"/>
    <xf numFmtId="49" fontId="0" fillId="5" borderId="24" xfId="0" applyNumberFormat="1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4" fontId="0" fillId="5" borderId="25" xfId="0" applyNumberFormat="1" applyFont="1" applyFill="1" applyBorder="1" applyAlignment="1">
      <alignment horizontal="right" indent="2"/>
    </xf>
    <xf numFmtId="0" fontId="0" fillId="5" borderId="25" xfId="0" applyNumberFormat="1" applyFont="1" applyFill="1" applyBorder="1" applyAlignment="1">
      <alignment horizontal="left"/>
    </xf>
    <xf numFmtId="0" fontId="0" fillId="5" borderId="22" xfId="0" applyFont="1" applyFill="1" applyBorder="1"/>
    <xf numFmtId="49" fontId="0" fillId="5" borderId="38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4" fontId="0" fillId="5" borderId="17" xfId="0" applyNumberFormat="1" applyFont="1" applyFill="1" applyBorder="1" applyAlignment="1">
      <alignment horizontal="right" indent="2"/>
    </xf>
    <xf numFmtId="0" fontId="0" fillId="5" borderId="17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right" indent="2"/>
    </xf>
    <xf numFmtId="3" fontId="0" fillId="3" borderId="57" xfId="0" applyNumberFormat="1" applyFont="1" applyFill="1" applyBorder="1" applyAlignment="1">
      <alignment horizontal="center"/>
    </xf>
    <xf numFmtId="3" fontId="0" fillId="3" borderId="45" xfId="0" applyNumberFormat="1" applyFont="1" applyFill="1" applyBorder="1" applyAlignment="1">
      <alignment horizontal="center"/>
    </xf>
    <xf numFmtId="3" fontId="0" fillId="3" borderId="51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3" borderId="25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right" vertical="top" wrapText="1" indent="1"/>
    </xf>
    <xf numFmtId="0" fontId="0" fillId="3" borderId="18" xfId="0" applyFont="1" applyFill="1" applyBorder="1" applyAlignment="1">
      <alignment vertical="center" wrapText="1"/>
    </xf>
    <xf numFmtId="0" fontId="0" fillId="3" borderId="18" xfId="0" applyNumberFormat="1" applyFont="1" applyFill="1" applyBorder="1" applyAlignment="1">
      <alignment wrapText="1"/>
    </xf>
    <xf numFmtId="0" fontId="0" fillId="3" borderId="33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3" borderId="39" xfId="0" applyFont="1" applyFill="1" applyBorder="1" applyAlignment="1">
      <alignment horizontal="center"/>
    </xf>
    <xf numFmtId="4" fontId="0" fillId="3" borderId="3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43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 wrapText="1"/>
    </xf>
    <xf numFmtId="4" fontId="0" fillId="3" borderId="14" xfId="0" applyNumberFormat="1" applyFont="1" applyFill="1" applyBorder="1" applyAlignment="1">
      <alignment horizontal="right"/>
    </xf>
    <xf numFmtId="4" fontId="0" fillId="3" borderId="39" xfId="0" applyNumberFormat="1" applyFont="1" applyFill="1" applyBorder="1" applyAlignment="1">
      <alignment horizontal="right"/>
    </xf>
    <xf numFmtId="0" fontId="0" fillId="3" borderId="44" xfId="0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horizontal="center" vertical="center" wrapText="1"/>
    </xf>
    <xf numFmtId="0" fontId="0" fillId="3" borderId="17" xfId="0" applyNumberFormat="1" applyFont="1" applyFill="1" applyBorder="1" applyAlignment="1">
      <alignment horizontal="left" vertical="center" shrinkToFit="1"/>
    </xf>
    <xf numFmtId="164" fontId="0" fillId="3" borderId="6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horizontal="right" indent="1"/>
    </xf>
    <xf numFmtId="0" fontId="0" fillId="3" borderId="17" xfId="0" applyNumberFormat="1" applyFont="1" applyFill="1" applyBorder="1" applyAlignment="1">
      <alignment horizontal="left" vertical="center"/>
    </xf>
    <xf numFmtId="0" fontId="6" fillId="3" borderId="27" xfId="1" applyFont="1" applyFill="1" applyBorder="1" applyAlignment="1">
      <alignment horizontal="left" wrapText="1"/>
    </xf>
    <xf numFmtId="0" fontId="6" fillId="3" borderId="41" xfId="1" applyFont="1" applyFill="1" applyBorder="1" applyAlignment="1">
      <alignment horizontal="right" indent="1"/>
    </xf>
    <xf numFmtId="3" fontId="6" fillId="3" borderId="41" xfId="1" applyNumberFormat="1" applyFont="1" applyFill="1" applyBorder="1" applyAlignment="1">
      <alignment horizontal="center"/>
    </xf>
    <xf numFmtId="0" fontId="6" fillId="3" borderId="41" xfId="1" applyFont="1" applyFill="1" applyBorder="1" applyAlignment="1">
      <alignment horizontal="center"/>
    </xf>
    <xf numFmtId="2" fontId="6" fillId="3" borderId="41" xfId="1" applyNumberFormat="1" applyFont="1" applyFill="1" applyBorder="1" applyAlignment="1">
      <alignment horizontal="right" indent="1"/>
    </xf>
    <xf numFmtId="4" fontId="6" fillId="3" borderId="41" xfId="1" applyNumberFormat="1" applyFont="1" applyFill="1" applyBorder="1" applyAlignment="1">
      <alignment horizontal="right"/>
    </xf>
    <xf numFmtId="0" fontId="6" fillId="3" borderId="34" xfId="1" applyFont="1" applyFill="1" applyBorder="1" applyAlignment="1">
      <alignment horizontal="left" vertical="center" wrapText="1"/>
    </xf>
    <xf numFmtId="0" fontId="6" fillId="3" borderId="34" xfId="1" applyNumberFormat="1" applyFont="1" applyFill="1" applyBorder="1" applyAlignment="1">
      <alignment vertical="center" wrapText="1"/>
    </xf>
    <xf numFmtId="0" fontId="6" fillId="3" borderId="32" xfId="1" applyFont="1" applyFill="1" applyBorder="1" applyAlignment="1">
      <alignment vertical="center" wrapText="1"/>
    </xf>
    <xf numFmtId="0" fontId="6" fillId="3" borderId="36" xfId="1" applyFont="1" applyFill="1" applyBorder="1" applyAlignment="1">
      <alignment horizontal="left" wrapText="1"/>
    </xf>
    <xf numFmtId="0" fontId="6" fillId="3" borderId="12" xfId="1" applyFont="1" applyFill="1" applyBorder="1" applyAlignment="1">
      <alignment horizontal="right" indent="1"/>
    </xf>
    <xf numFmtId="3" fontId="6" fillId="3" borderId="12" xfId="1" applyNumberFormat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2" fontId="6" fillId="3" borderId="12" xfId="1" applyNumberFormat="1" applyFont="1" applyFill="1" applyBorder="1" applyAlignment="1">
      <alignment horizontal="right" indent="1"/>
    </xf>
    <xf numFmtId="4" fontId="6" fillId="3" borderId="12" xfId="1" applyNumberFormat="1" applyFont="1" applyFill="1" applyBorder="1" applyAlignment="1">
      <alignment horizontal="right"/>
    </xf>
    <xf numFmtId="0" fontId="6" fillId="3" borderId="14" xfId="1" applyNumberFormat="1" applyFont="1" applyFill="1" applyBorder="1" applyAlignment="1">
      <alignment vertical="center" wrapText="1"/>
    </xf>
    <xf numFmtId="0" fontId="6" fillId="3" borderId="37" xfId="1" applyFont="1" applyFill="1" applyBorder="1" applyAlignment="1">
      <alignment horizontal="left" wrapText="1"/>
    </xf>
    <xf numFmtId="0" fontId="6" fillId="3" borderId="35" xfId="1" applyFont="1" applyFill="1" applyBorder="1" applyAlignment="1">
      <alignment horizontal="right" indent="1"/>
    </xf>
    <xf numFmtId="3" fontId="6" fillId="3" borderId="35" xfId="1" applyNumberFormat="1" applyFont="1" applyFill="1" applyBorder="1" applyAlignment="1">
      <alignment horizontal="center"/>
    </xf>
    <xf numFmtId="0" fontId="6" fillId="3" borderId="35" xfId="1" applyFont="1" applyFill="1" applyBorder="1" applyAlignment="1">
      <alignment horizontal="center" wrapText="1"/>
    </xf>
    <xf numFmtId="2" fontId="6" fillId="3" borderId="35" xfId="1" applyNumberFormat="1" applyFont="1" applyFill="1" applyBorder="1" applyAlignment="1">
      <alignment horizontal="right" indent="1"/>
    </xf>
    <xf numFmtId="4" fontId="6" fillId="3" borderId="35" xfId="1" applyNumberFormat="1" applyFont="1" applyFill="1" applyBorder="1" applyAlignment="1">
      <alignment horizontal="right"/>
    </xf>
    <xf numFmtId="0" fontId="6" fillId="3" borderId="39" xfId="1" applyNumberFormat="1" applyFont="1" applyFill="1" applyBorder="1" applyAlignment="1">
      <alignment vertical="center" wrapText="1"/>
    </xf>
    <xf numFmtId="0" fontId="6" fillId="3" borderId="41" xfId="1" applyFont="1" applyFill="1" applyBorder="1" applyAlignment="1">
      <alignment horizontal="center" wrapText="1"/>
    </xf>
    <xf numFmtId="0" fontId="6" fillId="3" borderId="32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left" wrapText="1"/>
    </xf>
    <xf numFmtId="0" fontId="6" fillId="3" borderId="13" xfId="1" applyFont="1" applyFill="1" applyBorder="1" applyAlignment="1">
      <alignment horizontal="right" indent="1"/>
    </xf>
    <xf numFmtId="3" fontId="6" fillId="3" borderId="43" xfId="1" applyNumberFormat="1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/>
    </xf>
    <xf numFmtId="2" fontId="6" fillId="3" borderId="43" xfId="1" applyNumberFormat="1" applyFont="1" applyFill="1" applyBorder="1" applyAlignment="1">
      <alignment horizontal="right" indent="1"/>
    </xf>
    <xf numFmtId="4" fontId="6" fillId="3" borderId="13" xfId="1" applyNumberFormat="1" applyFont="1" applyFill="1" applyBorder="1" applyAlignment="1">
      <alignment horizontal="right"/>
    </xf>
    <xf numFmtId="0" fontId="6" fillId="3" borderId="43" xfId="1" applyNumberFormat="1" applyFont="1" applyFill="1" applyBorder="1" applyAlignment="1">
      <alignment vertical="center" wrapText="1"/>
    </xf>
    <xf numFmtId="0" fontId="6" fillId="3" borderId="14" xfId="1" applyFont="1" applyFill="1" applyBorder="1" applyAlignment="1">
      <alignment horizontal="right" indent="1"/>
    </xf>
    <xf numFmtId="0" fontId="6" fillId="3" borderId="14" xfId="1" applyFont="1" applyFill="1" applyBorder="1" applyAlignment="1">
      <alignment horizontal="center"/>
    </xf>
    <xf numFmtId="4" fontId="6" fillId="3" borderId="14" xfId="1" applyNumberFormat="1" applyFont="1" applyFill="1" applyBorder="1" applyAlignment="1">
      <alignment horizontal="right"/>
    </xf>
    <xf numFmtId="0" fontId="6" fillId="3" borderId="39" xfId="1" applyFont="1" applyFill="1" applyBorder="1" applyAlignment="1">
      <alignment horizontal="right" indent="1"/>
    </xf>
    <xf numFmtId="3" fontId="6" fillId="3" borderId="39" xfId="1" applyNumberFormat="1" applyFont="1" applyFill="1" applyBorder="1" applyAlignment="1">
      <alignment horizontal="center"/>
    </xf>
    <xf numFmtId="0" fontId="6" fillId="3" borderId="39" xfId="1" applyFont="1" applyFill="1" applyBorder="1" applyAlignment="1">
      <alignment horizontal="center"/>
    </xf>
    <xf numFmtId="2" fontId="6" fillId="3" borderId="39" xfId="1" applyNumberFormat="1" applyFont="1" applyFill="1" applyBorder="1" applyAlignment="1">
      <alignment horizontal="right" indent="1"/>
    </xf>
    <xf numFmtId="4" fontId="6" fillId="3" borderId="39" xfId="1" applyNumberFormat="1" applyFont="1" applyFill="1" applyBorder="1" applyAlignment="1">
      <alignment horizontal="right"/>
    </xf>
    <xf numFmtId="3" fontId="6" fillId="3" borderId="14" xfId="1" applyNumberFormat="1" applyFont="1" applyFill="1" applyBorder="1" applyAlignment="1">
      <alignment horizontal="center"/>
    </xf>
    <xf numFmtId="2" fontId="6" fillId="3" borderId="14" xfId="1" applyNumberFormat="1" applyFont="1" applyFill="1" applyBorder="1" applyAlignment="1">
      <alignment horizontal="right" indent="1"/>
    </xf>
    <xf numFmtId="0" fontId="6" fillId="3" borderId="14" xfId="1" applyFont="1" applyFill="1" applyBorder="1" applyAlignment="1">
      <alignment horizontal="center" wrapText="1"/>
    </xf>
    <xf numFmtId="2" fontId="6" fillId="3" borderId="14" xfId="0" applyNumberFormat="1" applyFont="1" applyFill="1" applyBorder="1" applyAlignment="1">
      <alignment horizontal="right" indent="1"/>
    </xf>
    <xf numFmtId="0" fontId="6" fillId="3" borderId="15" xfId="1" applyFont="1" applyFill="1" applyBorder="1" applyAlignment="1">
      <alignment vertical="center" wrapText="1"/>
    </xf>
    <xf numFmtId="2" fontId="6" fillId="3" borderId="39" xfId="0" applyNumberFormat="1" applyFont="1" applyFill="1" applyBorder="1" applyAlignment="1">
      <alignment horizontal="right" indent="1"/>
    </xf>
    <xf numFmtId="0" fontId="6" fillId="3" borderId="44" xfId="1" applyFont="1" applyFill="1" applyBorder="1" applyAlignment="1">
      <alignment vertical="center" wrapText="1"/>
    </xf>
    <xf numFmtId="0" fontId="6" fillId="3" borderId="43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vertical="center" wrapText="1"/>
    </xf>
    <xf numFmtId="49" fontId="0" fillId="0" borderId="63" xfId="0" applyNumberFormat="1" applyFont="1" applyFill="1" applyBorder="1" applyAlignment="1">
      <alignment horizontal="left"/>
    </xf>
    <xf numFmtId="0" fontId="0" fillId="0" borderId="39" xfId="0" applyFont="1" applyFill="1" applyBorder="1" applyAlignment="1">
      <alignment horizontal="right" indent="1"/>
    </xf>
    <xf numFmtId="0" fontId="0" fillId="0" borderId="45" xfId="0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right" indent="1"/>
    </xf>
    <xf numFmtId="0" fontId="0" fillId="3" borderId="14" xfId="0" applyFont="1" applyFill="1" applyBorder="1" applyAlignment="1">
      <alignment horizontal="right" vertical="top" wrapText="1" indent="1"/>
    </xf>
    <xf numFmtId="2" fontId="1" fillId="0" borderId="38" xfId="0" applyNumberFormat="1" applyFont="1" applyFill="1" applyBorder="1" applyAlignment="1">
      <alignment horizontal="right"/>
    </xf>
    <xf numFmtId="4" fontId="1" fillId="0" borderId="64" xfId="0" applyNumberFormat="1" applyFont="1" applyFill="1" applyBorder="1" applyAlignment="1">
      <alignment horizontal="right" indent="2"/>
    </xf>
    <xf numFmtId="0" fontId="1" fillId="0" borderId="2" xfId="0" applyFont="1" applyFill="1" applyBorder="1" applyAlignment="1">
      <alignment vertical="center"/>
    </xf>
    <xf numFmtId="0" fontId="7" fillId="5" borderId="4" xfId="0" applyFont="1" applyFill="1" applyBorder="1"/>
    <xf numFmtId="49" fontId="7" fillId="5" borderId="4" xfId="0" applyNumberFormat="1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wrapText="1"/>
    </xf>
    <xf numFmtId="4" fontId="7" fillId="5" borderId="67" xfId="0" applyNumberFormat="1" applyFont="1" applyFill="1" applyBorder="1" applyAlignment="1">
      <alignment horizontal="right" indent="2"/>
    </xf>
    <xf numFmtId="0" fontId="7" fillId="5" borderId="6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4" fontId="0" fillId="5" borderId="25" xfId="0" applyNumberFormat="1" applyFont="1" applyFill="1" applyBorder="1" applyAlignment="1">
      <alignment horizontal="right" indent="1"/>
    </xf>
    <xf numFmtId="4" fontId="0" fillId="5" borderId="17" xfId="0" applyNumberFormat="1" applyFont="1" applyFill="1" applyBorder="1" applyAlignment="1">
      <alignment horizontal="right" indent="1"/>
    </xf>
    <xf numFmtId="4" fontId="7" fillId="5" borderId="29" xfId="0" applyNumberFormat="1" applyFont="1" applyFill="1" applyBorder="1" applyAlignment="1">
      <alignment horizontal="right" indent="1"/>
    </xf>
    <xf numFmtId="0" fontId="7" fillId="5" borderId="19" xfId="0" applyNumberFormat="1" applyFont="1" applyFill="1" applyBorder="1" applyAlignment="1">
      <alignment horizontal="left" wrapText="1"/>
    </xf>
    <xf numFmtId="164" fontId="1" fillId="3" borderId="49" xfId="0" applyNumberFormat="1" applyFont="1" applyFill="1" applyBorder="1"/>
    <xf numFmtId="4" fontId="0" fillId="3" borderId="23" xfId="0" applyNumberFormat="1" applyFont="1" applyFill="1" applyBorder="1" applyAlignment="1">
      <alignment horizontal="right" vertical="center" indent="1"/>
    </xf>
    <xf numFmtId="164" fontId="7" fillId="3" borderId="23" xfId="0" applyNumberFormat="1" applyFont="1" applyFill="1" applyBorder="1"/>
    <xf numFmtId="164" fontId="7" fillId="3" borderId="23" xfId="0" applyNumberFormat="1" applyFont="1" applyFill="1" applyBorder="1" applyAlignment="1">
      <alignment vertical="center"/>
    </xf>
    <xf numFmtId="164" fontId="7" fillId="3" borderId="3" xfId="0" applyNumberFormat="1" applyFont="1" applyFill="1" applyBorder="1"/>
    <xf numFmtId="164" fontId="7" fillId="3" borderId="3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0" fillId="3" borderId="48" xfId="0" applyNumberFormat="1" applyFont="1" applyFill="1" applyBorder="1" applyAlignment="1">
      <alignment vertical="center"/>
    </xf>
    <xf numFmtId="164" fontId="1" fillId="3" borderId="48" xfId="0" applyNumberFormat="1" applyFont="1" applyFill="1" applyBorder="1"/>
    <xf numFmtId="0" fontId="0" fillId="0" borderId="2" xfId="0" applyFont="1" applyFill="1" applyBorder="1"/>
    <xf numFmtId="0" fontId="0" fillId="3" borderId="68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39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44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4" fontId="0" fillId="3" borderId="14" xfId="0" applyNumberFormat="1" applyFont="1" applyFill="1" applyBorder="1" applyAlignment="1">
      <alignment horizontal="right"/>
    </xf>
    <xf numFmtId="4" fontId="0" fillId="3" borderId="39" xfId="0" applyNumberFormat="1" applyFont="1" applyFill="1" applyBorder="1" applyAlignment="1">
      <alignment horizontal="right"/>
    </xf>
    <xf numFmtId="0" fontId="0" fillId="3" borderId="15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164" fontId="0" fillId="3" borderId="15" xfId="0" applyNumberFormat="1" applyFont="1" applyFill="1" applyBorder="1" applyAlignment="1">
      <alignment horizontal="center" vertical="center" wrapText="1"/>
    </xf>
    <xf numFmtId="164" fontId="0" fillId="3" borderId="44" xfId="0" applyNumberFormat="1" applyFont="1" applyFill="1" applyBorder="1" applyAlignment="1">
      <alignment horizontal="center" vertical="center" wrapText="1"/>
    </xf>
    <xf numFmtId="164" fontId="0" fillId="3" borderId="16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wrapText="1"/>
    </xf>
    <xf numFmtId="0" fontId="0" fillId="3" borderId="42" xfId="0" applyFont="1" applyFill="1" applyBorder="1" applyAlignment="1">
      <alignment horizontal="center" wrapText="1"/>
    </xf>
    <xf numFmtId="164" fontId="0" fillId="3" borderId="43" xfId="0" applyNumberFormat="1" applyFont="1" applyFill="1" applyBorder="1" applyAlignment="1">
      <alignment horizontal="left" vertical="center" wrapText="1"/>
    </xf>
    <xf numFmtId="164" fontId="0" fillId="3" borderId="14" xfId="0" applyNumberFormat="1" applyFont="1" applyFill="1" applyBorder="1" applyAlignment="1">
      <alignment horizontal="left" vertical="center" wrapText="1"/>
    </xf>
    <xf numFmtId="164" fontId="0" fillId="3" borderId="39" xfId="0" applyNumberFormat="1" applyFont="1" applyFill="1" applyBorder="1" applyAlignment="1">
      <alignment horizontal="left" vertical="center" wrapText="1"/>
    </xf>
    <xf numFmtId="164" fontId="0" fillId="3" borderId="43" xfId="0" applyNumberFormat="1" applyFont="1" applyFill="1" applyBorder="1" applyAlignment="1">
      <alignment horizontal="center"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164" fontId="0" fillId="3" borderId="39" xfId="0" applyNumberFormat="1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62" xfId="0" applyFont="1" applyFill="1" applyBorder="1" applyAlignment="1">
      <alignment horizontal="left"/>
    </xf>
    <xf numFmtId="0" fontId="1" fillId="3" borderId="53" xfId="0" applyFont="1" applyFill="1" applyBorder="1" applyAlignment="1">
      <alignment horizontal="left"/>
    </xf>
    <xf numFmtId="0" fontId="1" fillId="3" borderId="52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wrapText="1"/>
    </xf>
    <xf numFmtId="0" fontId="0" fillId="5" borderId="17" xfId="0" applyFont="1" applyFill="1" applyBorder="1" applyAlignment="1">
      <alignment horizontal="center" wrapText="1"/>
    </xf>
    <xf numFmtId="0" fontId="0" fillId="5" borderId="66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6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wrapText="1"/>
    </xf>
    <xf numFmtId="0" fontId="6" fillId="3" borderId="43" xfId="1" applyFont="1" applyFill="1" applyBorder="1" applyAlignment="1">
      <alignment horizontal="left" vertical="center" wrapText="1"/>
    </xf>
    <xf numFmtId="0" fontId="6" fillId="3" borderId="17" xfId="1" applyFont="1" applyFill="1" applyBorder="1" applyAlignment="1">
      <alignment horizontal="left" vertical="center" wrapText="1"/>
    </xf>
    <xf numFmtId="0" fontId="0" fillId="3" borderId="43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35" xfId="0" applyFont="1" applyFill="1" applyBorder="1" applyAlignment="1">
      <alignment horizontal="left" vertical="center" wrapText="1"/>
    </xf>
    <xf numFmtId="0" fontId="0" fillId="3" borderId="43" xfId="0" applyNumberFormat="1" applyFont="1" applyFill="1" applyBorder="1" applyAlignment="1">
      <alignment horizontal="left" vertical="center" wrapText="1"/>
    </xf>
    <xf numFmtId="0" fontId="0" fillId="3" borderId="14" xfId="0" applyNumberFormat="1" applyFont="1" applyFill="1" applyBorder="1" applyAlignment="1">
      <alignment horizontal="left" vertical="center" wrapText="1"/>
    </xf>
    <xf numFmtId="0" fontId="0" fillId="3" borderId="39" xfId="0" applyNumberFormat="1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6" fillId="3" borderId="39" xfId="1" applyFont="1" applyFill="1" applyBorder="1" applyAlignment="1">
      <alignment horizontal="left" vertical="center" wrapText="1"/>
    </xf>
  </cellXfs>
  <cellStyles count="2">
    <cellStyle name="Navadno" xfId="0" builtinId="0"/>
    <cellStyle name="Slabo" xfId="1" builtinId="27"/>
  </cellStyles>
  <dxfs count="0"/>
  <tableStyles count="0" defaultTableStyle="TableStyleMedium9" defaultPivotStyle="PivotStyleLight16"/>
  <colors>
    <mruColors>
      <color rgb="FF00FF00"/>
      <color rgb="FFFFC7CE"/>
      <color rgb="FFFFCCCC"/>
      <color rgb="FFED9BE7"/>
      <color rgb="FFF5FBBD"/>
      <color rgb="FFDE42D3"/>
      <color rgb="FF00CC00"/>
      <color rgb="FFEEF4E4"/>
      <color rgb="FFFBFDE3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5"/>
  <sheetViews>
    <sheetView tabSelected="1" view="pageBreakPreview" topLeftCell="A217" zoomScale="85" zoomScaleNormal="70" zoomScaleSheetLayoutView="85" workbookViewId="0">
      <selection activeCell="N237" sqref="N237"/>
    </sheetView>
  </sheetViews>
  <sheetFormatPr defaultColWidth="9.140625" defaultRowHeight="12.75" x14ac:dyDescent="0.2"/>
  <cols>
    <col min="1" max="1" width="17.7109375" style="23" customWidth="1"/>
    <col min="2" max="2" width="21.42578125" style="24" bestFit="1" customWidth="1"/>
    <col min="3" max="3" width="22.42578125" style="8" customWidth="1"/>
    <col min="4" max="4" width="11.7109375" style="8" customWidth="1"/>
    <col min="5" max="5" width="18.42578125" style="7" customWidth="1"/>
    <col min="6" max="6" width="20" style="26" customWidth="1"/>
    <col min="7" max="7" width="24.140625" style="7" customWidth="1"/>
    <col min="8" max="8" width="29.42578125" style="30" customWidth="1"/>
    <col min="9" max="9" width="38.42578125" style="27" customWidth="1"/>
    <col min="10" max="10" width="37.42578125" style="3" customWidth="1"/>
    <col min="11" max="11" width="4.42578125" style="7" customWidth="1"/>
    <col min="12" max="16384" width="9.140625" style="7"/>
  </cols>
  <sheetData>
    <row r="1" spans="1:12" ht="18" customHeight="1" x14ac:dyDescent="0.25">
      <c r="A1" s="380" t="s">
        <v>394</v>
      </c>
      <c r="B1" s="381"/>
      <c r="C1" s="381"/>
      <c r="D1" s="381"/>
      <c r="E1" s="381"/>
      <c r="F1" s="381"/>
      <c r="G1" s="381"/>
      <c r="H1" s="381"/>
      <c r="I1" s="381"/>
      <c r="J1" s="2"/>
    </row>
    <row r="2" spans="1:12" ht="19.5" customHeight="1" x14ac:dyDescent="0.2">
      <c r="A2" s="382"/>
      <c r="B2" s="383"/>
      <c r="C2" s="383"/>
      <c r="D2" s="383"/>
      <c r="E2" s="383"/>
      <c r="F2" s="383"/>
      <c r="G2" s="383"/>
      <c r="H2" s="383"/>
      <c r="I2" s="383"/>
      <c r="J2" s="2"/>
      <c r="L2" s="9"/>
    </row>
    <row r="3" spans="1:12" ht="13.5" customHeight="1" x14ac:dyDescent="0.2">
      <c r="A3" s="11"/>
      <c r="B3" s="12"/>
      <c r="C3" s="5"/>
      <c r="D3" s="5"/>
      <c r="E3" s="267"/>
      <c r="F3" s="13"/>
      <c r="G3" s="267"/>
      <c r="H3" s="14"/>
      <c r="I3" s="15"/>
      <c r="J3" s="2"/>
      <c r="K3" s="9"/>
    </row>
    <row r="4" spans="1:12" ht="13.5" thickBot="1" x14ac:dyDescent="0.25">
      <c r="A4" s="384" t="s">
        <v>0</v>
      </c>
      <c r="B4" s="385"/>
      <c r="C4" s="268"/>
      <c r="D4" s="268"/>
      <c r="E4" s="269"/>
      <c r="F4" s="270"/>
      <c r="G4" s="269"/>
      <c r="H4" s="271"/>
      <c r="I4" s="272"/>
      <c r="J4" s="273"/>
    </row>
    <row r="5" spans="1:12" ht="51.75" thickBot="1" x14ac:dyDescent="0.25">
      <c r="A5" s="211" t="s">
        <v>1</v>
      </c>
      <c r="B5" s="212" t="s">
        <v>26</v>
      </c>
      <c r="C5" s="213" t="s">
        <v>221</v>
      </c>
      <c r="D5" s="213" t="s">
        <v>27</v>
      </c>
      <c r="E5" s="214" t="s">
        <v>2</v>
      </c>
      <c r="F5" s="215" t="s">
        <v>239</v>
      </c>
      <c r="G5" s="214" t="s">
        <v>238</v>
      </c>
      <c r="H5" s="216" t="s">
        <v>8</v>
      </c>
      <c r="I5" s="217" t="s">
        <v>25</v>
      </c>
      <c r="J5" s="216" t="s">
        <v>3</v>
      </c>
    </row>
    <row r="6" spans="1:12" ht="38.25" x14ac:dyDescent="0.2">
      <c r="A6" s="34" t="s">
        <v>10</v>
      </c>
      <c r="B6" s="60" t="s">
        <v>31</v>
      </c>
      <c r="C6" s="58">
        <v>90</v>
      </c>
      <c r="D6" s="57">
        <v>25</v>
      </c>
      <c r="E6" s="46" t="s">
        <v>5</v>
      </c>
      <c r="F6" s="36">
        <v>20</v>
      </c>
      <c r="G6" s="61">
        <f t="shared" ref="G6" si="0">D6*F6</f>
        <v>500</v>
      </c>
      <c r="H6" s="62" t="s">
        <v>32</v>
      </c>
      <c r="I6" s="63" t="s">
        <v>29</v>
      </c>
      <c r="J6" s="64"/>
    </row>
    <row r="7" spans="1:12" x14ac:dyDescent="0.2">
      <c r="A7" s="65"/>
      <c r="B7" s="66" t="s">
        <v>33</v>
      </c>
      <c r="C7" s="143">
        <v>50</v>
      </c>
      <c r="D7" s="82">
        <v>101</v>
      </c>
      <c r="E7" s="160" t="s">
        <v>6</v>
      </c>
      <c r="F7" s="40">
        <v>6.83</v>
      </c>
      <c r="G7" s="165">
        <v>0</v>
      </c>
      <c r="H7" s="386" t="s">
        <v>28</v>
      </c>
      <c r="I7" s="67"/>
      <c r="J7" s="404" t="s">
        <v>34</v>
      </c>
    </row>
    <row r="8" spans="1:12" x14ac:dyDescent="0.2">
      <c r="A8" s="65"/>
      <c r="B8" s="66" t="s">
        <v>35</v>
      </c>
      <c r="C8" s="143">
        <v>50</v>
      </c>
      <c r="D8" s="82">
        <v>41</v>
      </c>
      <c r="E8" s="160" t="s">
        <v>4</v>
      </c>
      <c r="F8" s="40">
        <v>6.83</v>
      </c>
      <c r="G8" s="165">
        <v>0</v>
      </c>
      <c r="H8" s="386"/>
      <c r="I8" s="67"/>
      <c r="J8" s="404"/>
    </row>
    <row r="9" spans="1:12" x14ac:dyDescent="0.2">
      <c r="A9" s="65"/>
      <c r="B9" s="66" t="s">
        <v>36</v>
      </c>
      <c r="C9" s="143">
        <v>50</v>
      </c>
      <c r="D9" s="82">
        <v>208</v>
      </c>
      <c r="E9" s="160" t="s">
        <v>4</v>
      </c>
      <c r="F9" s="40">
        <v>6.83</v>
      </c>
      <c r="G9" s="165">
        <v>0</v>
      </c>
      <c r="H9" s="386"/>
      <c r="I9" s="67"/>
      <c r="J9" s="404"/>
    </row>
    <row r="10" spans="1:12" x14ac:dyDescent="0.2">
      <c r="A10" s="65"/>
      <c r="B10" s="66" t="s">
        <v>37</v>
      </c>
      <c r="C10" s="143">
        <v>50</v>
      </c>
      <c r="D10" s="82">
        <v>69</v>
      </c>
      <c r="E10" s="160" t="s">
        <v>4</v>
      </c>
      <c r="F10" s="40">
        <v>6.83</v>
      </c>
      <c r="G10" s="165">
        <v>0</v>
      </c>
      <c r="H10" s="386"/>
      <c r="I10" s="67"/>
      <c r="J10" s="404"/>
    </row>
    <row r="11" spans="1:12" x14ac:dyDescent="0.2">
      <c r="A11" s="65"/>
      <c r="B11" s="66" t="s">
        <v>38</v>
      </c>
      <c r="C11" s="143">
        <v>50</v>
      </c>
      <c r="D11" s="82">
        <v>397</v>
      </c>
      <c r="E11" s="160" t="s">
        <v>21</v>
      </c>
      <c r="F11" s="40">
        <v>7.25</v>
      </c>
      <c r="G11" s="165">
        <v>0</v>
      </c>
      <c r="H11" s="386"/>
      <c r="I11" s="67"/>
      <c r="J11" s="404"/>
    </row>
    <row r="12" spans="1:12" x14ac:dyDescent="0.2">
      <c r="A12" s="65"/>
      <c r="B12" s="68" t="s">
        <v>39</v>
      </c>
      <c r="C12" s="144" t="s">
        <v>228</v>
      </c>
      <c r="D12" s="84">
        <v>1041</v>
      </c>
      <c r="E12" s="161" t="s">
        <v>5</v>
      </c>
      <c r="F12" s="42">
        <v>18.8</v>
      </c>
      <c r="G12" s="166">
        <v>0</v>
      </c>
      <c r="H12" s="387"/>
      <c r="I12" s="69"/>
      <c r="J12" s="405"/>
    </row>
    <row r="13" spans="1:12" x14ac:dyDescent="0.2">
      <c r="A13" s="65"/>
      <c r="B13" s="68" t="s">
        <v>42</v>
      </c>
      <c r="C13" s="144">
        <v>90</v>
      </c>
      <c r="D13" s="84">
        <v>29</v>
      </c>
      <c r="E13" s="41" t="s">
        <v>4</v>
      </c>
      <c r="F13" s="42">
        <v>7.35</v>
      </c>
      <c r="G13" s="166">
        <f t="shared" ref="G13:G28" si="1">D13*F13</f>
        <v>213.14999999999998</v>
      </c>
      <c r="H13" s="70" t="s">
        <v>41</v>
      </c>
      <c r="I13" s="69" t="s">
        <v>29</v>
      </c>
      <c r="J13" s="170" t="s">
        <v>43</v>
      </c>
    </row>
    <row r="14" spans="1:12" ht="25.5" x14ac:dyDescent="0.2">
      <c r="A14" s="65"/>
      <c r="B14" s="60" t="s">
        <v>44</v>
      </c>
      <c r="C14" s="145">
        <v>90</v>
      </c>
      <c r="D14" s="57">
        <v>14</v>
      </c>
      <c r="E14" s="35" t="s">
        <v>6</v>
      </c>
      <c r="F14" s="36">
        <v>2.54</v>
      </c>
      <c r="G14" s="61">
        <f t="shared" si="1"/>
        <v>35.56</v>
      </c>
      <c r="H14" s="62" t="s">
        <v>45</v>
      </c>
      <c r="I14" s="63" t="s">
        <v>29</v>
      </c>
      <c r="J14" s="71"/>
    </row>
    <row r="15" spans="1:12" ht="12.75" customHeight="1" x14ac:dyDescent="0.2">
      <c r="A15" s="65"/>
      <c r="B15" s="66" t="s">
        <v>155</v>
      </c>
      <c r="C15" s="146">
        <v>20</v>
      </c>
      <c r="D15" s="82">
        <v>30</v>
      </c>
      <c r="E15" s="39" t="s">
        <v>6</v>
      </c>
      <c r="F15" s="40">
        <v>2.54</v>
      </c>
      <c r="G15" s="165">
        <f t="shared" si="1"/>
        <v>76.2</v>
      </c>
      <c r="H15" s="372" t="s">
        <v>46</v>
      </c>
      <c r="I15" s="67" t="s">
        <v>29</v>
      </c>
      <c r="J15" s="169"/>
    </row>
    <row r="16" spans="1:12" x14ac:dyDescent="0.2">
      <c r="A16" s="65"/>
      <c r="B16" s="66" t="s">
        <v>156</v>
      </c>
      <c r="C16" s="146">
        <v>20</v>
      </c>
      <c r="D16" s="82">
        <v>45</v>
      </c>
      <c r="E16" s="39" t="s">
        <v>6</v>
      </c>
      <c r="F16" s="40">
        <v>2.54</v>
      </c>
      <c r="G16" s="165">
        <f t="shared" si="1"/>
        <v>114.3</v>
      </c>
      <c r="H16" s="373"/>
      <c r="I16" s="67" t="s">
        <v>29</v>
      </c>
      <c r="J16" s="169"/>
    </row>
    <row r="17" spans="1:10" x14ac:dyDescent="0.2">
      <c r="A17" s="65"/>
      <c r="B17" s="68" t="s">
        <v>47</v>
      </c>
      <c r="C17" s="144">
        <v>90</v>
      </c>
      <c r="D17" s="84">
        <v>11</v>
      </c>
      <c r="E17" s="41" t="s">
        <v>6</v>
      </c>
      <c r="F17" s="42">
        <v>2.54</v>
      </c>
      <c r="G17" s="166">
        <f t="shared" si="1"/>
        <v>27.94</v>
      </c>
      <c r="H17" s="373"/>
      <c r="I17" s="69" t="s">
        <v>29</v>
      </c>
      <c r="J17" s="170"/>
    </row>
    <row r="18" spans="1:10" x14ac:dyDescent="0.2">
      <c r="A18" s="65"/>
      <c r="B18" s="60" t="s">
        <v>157</v>
      </c>
      <c r="C18" s="145">
        <v>20</v>
      </c>
      <c r="D18" s="57">
        <v>15</v>
      </c>
      <c r="E18" s="35" t="s">
        <v>6</v>
      </c>
      <c r="F18" s="36">
        <v>2.54</v>
      </c>
      <c r="G18" s="61">
        <f t="shared" si="1"/>
        <v>38.1</v>
      </c>
      <c r="H18" s="373"/>
      <c r="I18" s="63" t="s">
        <v>29</v>
      </c>
      <c r="J18" s="71"/>
    </row>
    <row r="19" spans="1:10" x14ac:dyDescent="0.2">
      <c r="A19" s="72"/>
      <c r="B19" s="66" t="s">
        <v>158</v>
      </c>
      <c r="C19" s="146">
        <v>20</v>
      </c>
      <c r="D19" s="82">
        <v>64</v>
      </c>
      <c r="E19" s="39" t="s">
        <v>6</v>
      </c>
      <c r="F19" s="40">
        <v>2.54</v>
      </c>
      <c r="G19" s="165">
        <f t="shared" si="1"/>
        <v>162.56</v>
      </c>
      <c r="H19" s="373"/>
      <c r="I19" s="67" t="s">
        <v>29</v>
      </c>
      <c r="J19" s="169"/>
    </row>
    <row r="20" spans="1:10" x14ac:dyDescent="0.2">
      <c r="A20" s="73"/>
      <c r="B20" s="68" t="s">
        <v>48</v>
      </c>
      <c r="C20" s="144">
        <v>20</v>
      </c>
      <c r="D20" s="84">
        <v>9</v>
      </c>
      <c r="E20" s="41" t="s">
        <v>6</v>
      </c>
      <c r="F20" s="42">
        <v>2.54</v>
      </c>
      <c r="G20" s="166">
        <f t="shared" si="1"/>
        <v>22.86</v>
      </c>
      <c r="H20" s="373"/>
      <c r="I20" s="69" t="s">
        <v>29</v>
      </c>
      <c r="J20" s="170"/>
    </row>
    <row r="21" spans="1:10" x14ac:dyDescent="0.2">
      <c r="A21" s="65"/>
      <c r="B21" s="66" t="s">
        <v>159</v>
      </c>
      <c r="C21" s="146">
        <v>20</v>
      </c>
      <c r="D21" s="82">
        <v>124</v>
      </c>
      <c r="E21" s="39" t="s">
        <v>6</v>
      </c>
      <c r="F21" s="40">
        <v>2.54</v>
      </c>
      <c r="G21" s="165">
        <f t="shared" si="1"/>
        <v>314.95999999999998</v>
      </c>
      <c r="H21" s="373"/>
      <c r="I21" s="67" t="s">
        <v>29</v>
      </c>
      <c r="J21" s="169"/>
    </row>
    <row r="22" spans="1:10" x14ac:dyDescent="0.2">
      <c r="A22" s="65"/>
      <c r="B22" s="66" t="s">
        <v>161</v>
      </c>
      <c r="C22" s="146">
        <v>90</v>
      </c>
      <c r="D22" s="82">
        <v>2</v>
      </c>
      <c r="E22" s="39" t="s">
        <v>6</v>
      </c>
      <c r="F22" s="40">
        <v>2.54</v>
      </c>
      <c r="G22" s="165">
        <f t="shared" si="1"/>
        <v>5.08</v>
      </c>
      <c r="H22" s="373"/>
      <c r="I22" s="67" t="s">
        <v>29</v>
      </c>
      <c r="J22" s="169"/>
    </row>
    <row r="23" spans="1:10" x14ac:dyDescent="0.2">
      <c r="A23" s="65"/>
      <c r="B23" s="68" t="s">
        <v>160</v>
      </c>
      <c r="C23" s="144">
        <v>20</v>
      </c>
      <c r="D23" s="84">
        <v>16</v>
      </c>
      <c r="E23" s="41" t="s">
        <v>6</v>
      </c>
      <c r="F23" s="42">
        <v>2.54</v>
      </c>
      <c r="G23" s="166">
        <f t="shared" si="1"/>
        <v>40.64</v>
      </c>
      <c r="H23" s="373"/>
      <c r="I23" s="69" t="s">
        <v>29</v>
      </c>
      <c r="J23" s="170"/>
    </row>
    <row r="24" spans="1:10" x14ac:dyDescent="0.2">
      <c r="A24" s="65"/>
      <c r="B24" s="66" t="s">
        <v>162</v>
      </c>
      <c r="C24" s="146">
        <v>20</v>
      </c>
      <c r="D24" s="82">
        <v>141</v>
      </c>
      <c r="E24" s="39" t="s">
        <v>6</v>
      </c>
      <c r="F24" s="40">
        <v>2.54</v>
      </c>
      <c r="G24" s="165">
        <f t="shared" si="1"/>
        <v>358.14</v>
      </c>
      <c r="H24" s="373"/>
      <c r="I24" s="67" t="s">
        <v>29</v>
      </c>
      <c r="J24" s="395" t="s">
        <v>49</v>
      </c>
    </row>
    <row r="25" spans="1:10" x14ac:dyDescent="0.2">
      <c r="A25" s="65"/>
      <c r="B25" s="66" t="s">
        <v>163</v>
      </c>
      <c r="C25" s="146">
        <v>20</v>
      </c>
      <c r="D25" s="82">
        <v>11</v>
      </c>
      <c r="E25" s="39" t="s">
        <v>6</v>
      </c>
      <c r="F25" s="40">
        <v>2.54</v>
      </c>
      <c r="G25" s="165">
        <f t="shared" si="1"/>
        <v>27.94</v>
      </c>
      <c r="H25" s="373"/>
      <c r="I25" s="67" t="s">
        <v>29</v>
      </c>
      <c r="J25" s="395"/>
    </row>
    <row r="26" spans="1:10" x14ac:dyDescent="0.2">
      <c r="A26" s="65"/>
      <c r="B26" s="68" t="s">
        <v>164</v>
      </c>
      <c r="C26" s="144">
        <v>20</v>
      </c>
      <c r="D26" s="84">
        <v>7</v>
      </c>
      <c r="E26" s="41" t="s">
        <v>6</v>
      </c>
      <c r="F26" s="42">
        <v>2.54</v>
      </c>
      <c r="G26" s="166">
        <f t="shared" si="1"/>
        <v>17.78</v>
      </c>
      <c r="H26" s="403"/>
      <c r="I26" s="69" t="s">
        <v>29</v>
      </c>
      <c r="J26" s="424"/>
    </row>
    <row r="27" spans="1:10" ht="12.75" customHeight="1" x14ac:dyDescent="0.2">
      <c r="A27" s="65"/>
      <c r="B27" s="60" t="s">
        <v>240</v>
      </c>
      <c r="C27" s="145">
        <v>20</v>
      </c>
      <c r="D27" s="57">
        <v>509</v>
      </c>
      <c r="E27" s="35" t="s">
        <v>4</v>
      </c>
      <c r="F27" s="36">
        <v>4</v>
      </c>
      <c r="G27" s="61">
        <f t="shared" si="1"/>
        <v>2036</v>
      </c>
      <c r="H27" s="372" t="s">
        <v>191</v>
      </c>
      <c r="I27" s="63" t="s">
        <v>73</v>
      </c>
      <c r="J27" s="71"/>
    </row>
    <row r="28" spans="1:10" x14ac:dyDescent="0.2">
      <c r="A28" s="65"/>
      <c r="B28" s="60" t="s">
        <v>241</v>
      </c>
      <c r="C28" s="145" t="s">
        <v>224</v>
      </c>
      <c r="D28" s="57">
        <v>78</v>
      </c>
      <c r="E28" s="35" t="s">
        <v>4</v>
      </c>
      <c r="F28" s="36">
        <v>4</v>
      </c>
      <c r="G28" s="61">
        <f t="shared" si="1"/>
        <v>312</v>
      </c>
      <c r="H28" s="373"/>
      <c r="I28" s="63" t="s">
        <v>73</v>
      </c>
      <c r="J28" s="74"/>
    </row>
    <row r="29" spans="1:10" x14ac:dyDescent="0.2">
      <c r="A29" s="65"/>
      <c r="B29" s="68" t="s">
        <v>386</v>
      </c>
      <c r="C29" s="144" t="s">
        <v>387</v>
      </c>
      <c r="D29" s="84">
        <v>1695</v>
      </c>
      <c r="E29" s="41" t="s">
        <v>388</v>
      </c>
      <c r="F29" s="42">
        <f>G29/D29</f>
        <v>1</v>
      </c>
      <c r="G29" s="282">
        <v>1695</v>
      </c>
      <c r="H29" s="373"/>
      <c r="I29" s="69" t="s">
        <v>73</v>
      </c>
      <c r="J29" s="280"/>
    </row>
    <row r="30" spans="1:10" ht="38.25" x14ac:dyDescent="0.2">
      <c r="A30" s="65"/>
      <c r="B30" s="68" t="s">
        <v>345</v>
      </c>
      <c r="C30" s="144" t="s">
        <v>346</v>
      </c>
      <c r="D30" s="84">
        <v>1376</v>
      </c>
      <c r="E30" s="41" t="s">
        <v>24</v>
      </c>
      <c r="F30" s="42">
        <v>10.039999999999999</v>
      </c>
      <c r="G30" s="282">
        <f t="shared" ref="G30:G33" si="2">D30*F30</f>
        <v>13815.039999999999</v>
      </c>
      <c r="H30" s="278" t="s">
        <v>393</v>
      </c>
      <c r="I30" s="69" t="s">
        <v>73</v>
      </c>
      <c r="J30" s="280" t="s">
        <v>347</v>
      </c>
    </row>
    <row r="31" spans="1:10" ht="38.25" x14ac:dyDescent="0.2">
      <c r="A31" s="65"/>
      <c r="B31" s="60" t="s">
        <v>214</v>
      </c>
      <c r="C31" s="145" t="s">
        <v>225</v>
      </c>
      <c r="D31" s="57">
        <v>3432</v>
      </c>
      <c r="E31" s="35" t="s">
        <v>20</v>
      </c>
      <c r="F31" s="36">
        <v>0.73</v>
      </c>
      <c r="G31" s="61">
        <f t="shared" si="2"/>
        <v>2505.36</v>
      </c>
      <c r="H31" s="158" t="s">
        <v>215</v>
      </c>
      <c r="I31" s="63" t="s">
        <v>29</v>
      </c>
      <c r="J31" s="71"/>
    </row>
    <row r="32" spans="1:10" x14ac:dyDescent="0.2">
      <c r="A32" s="65"/>
      <c r="B32" s="66" t="s">
        <v>264</v>
      </c>
      <c r="C32" s="146">
        <v>10</v>
      </c>
      <c r="D32" s="82">
        <v>128</v>
      </c>
      <c r="E32" s="39" t="s">
        <v>4</v>
      </c>
      <c r="F32" s="40">
        <v>7.35</v>
      </c>
      <c r="G32" s="165">
        <f t="shared" si="2"/>
        <v>940.8</v>
      </c>
      <c r="H32" s="373" t="s">
        <v>266</v>
      </c>
      <c r="I32" s="67" t="s">
        <v>29</v>
      </c>
      <c r="J32" s="169"/>
    </row>
    <row r="33" spans="1:10" ht="13.5" thickBot="1" x14ac:dyDescent="0.25">
      <c r="A33" s="75"/>
      <c r="B33" s="76" t="s">
        <v>265</v>
      </c>
      <c r="C33" s="147" t="s">
        <v>229</v>
      </c>
      <c r="D33" s="203">
        <v>209</v>
      </c>
      <c r="E33" s="171" t="s">
        <v>248</v>
      </c>
      <c r="F33" s="54">
        <v>7.35</v>
      </c>
      <c r="G33" s="77">
        <f t="shared" si="2"/>
        <v>1536.1499999999999</v>
      </c>
      <c r="H33" s="423"/>
      <c r="I33" s="78" t="s">
        <v>29</v>
      </c>
      <c r="J33" s="172"/>
    </row>
    <row r="34" spans="1:10" ht="25.5" x14ac:dyDescent="0.2">
      <c r="A34" s="188" t="s">
        <v>11</v>
      </c>
      <c r="B34" s="81" t="s">
        <v>50</v>
      </c>
      <c r="C34" s="143">
        <v>50</v>
      </c>
      <c r="D34" s="82">
        <v>65</v>
      </c>
      <c r="E34" s="160" t="s">
        <v>20</v>
      </c>
      <c r="F34" s="40">
        <v>7.35</v>
      </c>
      <c r="G34" s="165">
        <f t="shared" ref="G34:G74" si="3">D34*F34</f>
        <v>477.75</v>
      </c>
      <c r="H34" s="397" t="s">
        <v>51</v>
      </c>
      <c r="I34" s="83" t="s">
        <v>29</v>
      </c>
      <c r="J34" s="394" t="s">
        <v>52</v>
      </c>
    </row>
    <row r="35" spans="1:10" x14ac:dyDescent="0.2">
      <c r="A35" s="79"/>
      <c r="B35" s="66" t="s">
        <v>53</v>
      </c>
      <c r="C35" s="143">
        <v>50</v>
      </c>
      <c r="D35" s="82">
        <v>63</v>
      </c>
      <c r="E35" s="160" t="s">
        <v>5</v>
      </c>
      <c r="F35" s="40">
        <v>21.4</v>
      </c>
      <c r="G35" s="165">
        <f t="shared" si="3"/>
        <v>1348.1999999999998</v>
      </c>
      <c r="H35" s="398"/>
      <c r="I35" s="83" t="s">
        <v>29</v>
      </c>
      <c r="J35" s="392"/>
    </row>
    <row r="36" spans="1:10" x14ac:dyDescent="0.2">
      <c r="A36" s="79"/>
      <c r="B36" s="68" t="s">
        <v>54</v>
      </c>
      <c r="C36" s="144" t="s">
        <v>228</v>
      </c>
      <c r="D36" s="84">
        <v>229</v>
      </c>
      <c r="E36" s="161" t="s">
        <v>6</v>
      </c>
      <c r="F36" s="42">
        <v>2.54</v>
      </c>
      <c r="G36" s="166">
        <f t="shared" si="3"/>
        <v>581.66</v>
      </c>
      <c r="H36" s="398"/>
      <c r="I36" s="80" t="s">
        <v>29</v>
      </c>
      <c r="J36" s="393"/>
    </row>
    <row r="37" spans="1:10" ht="20.25" customHeight="1" x14ac:dyDescent="0.2">
      <c r="A37" s="79"/>
      <c r="B37" s="66" t="s">
        <v>55</v>
      </c>
      <c r="C37" s="143">
        <v>20</v>
      </c>
      <c r="D37" s="82">
        <v>1044</v>
      </c>
      <c r="E37" s="160" t="s">
        <v>6</v>
      </c>
      <c r="F37" s="40">
        <v>2.54</v>
      </c>
      <c r="G37" s="165">
        <f t="shared" si="3"/>
        <v>2651.76</v>
      </c>
      <c r="H37" s="398"/>
      <c r="I37" s="83" t="s">
        <v>29</v>
      </c>
      <c r="J37" s="392" t="s">
        <v>56</v>
      </c>
    </row>
    <row r="38" spans="1:10" x14ac:dyDescent="0.2">
      <c r="A38" s="79"/>
      <c r="B38" s="66" t="s">
        <v>57</v>
      </c>
      <c r="C38" s="146" t="s">
        <v>228</v>
      </c>
      <c r="D38" s="82">
        <v>754</v>
      </c>
      <c r="E38" s="160" t="s">
        <v>6</v>
      </c>
      <c r="F38" s="40">
        <v>2.54</v>
      </c>
      <c r="G38" s="165">
        <f t="shared" si="3"/>
        <v>1915.16</v>
      </c>
      <c r="H38" s="398"/>
      <c r="I38" s="83" t="s">
        <v>29</v>
      </c>
      <c r="J38" s="392"/>
    </row>
    <row r="39" spans="1:10" x14ac:dyDescent="0.2">
      <c r="A39" s="79"/>
      <c r="B39" s="66" t="s">
        <v>58</v>
      </c>
      <c r="C39" s="146" t="s">
        <v>228</v>
      </c>
      <c r="D39" s="82">
        <v>412</v>
      </c>
      <c r="E39" s="160" t="s">
        <v>6</v>
      </c>
      <c r="F39" s="40">
        <v>2.54</v>
      </c>
      <c r="G39" s="165">
        <f t="shared" si="3"/>
        <v>1046.48</v>
      </c>
      <c r="H39" s="398"/>
      <c r="I39" s="83" t="s">
        <v>29</v>
      </c>
      <c r="J39" s="392"/>
    </row>
    <row r="40" spans="1:10" x14ac:dyDescent="0.2">
      <c r="A40" s="85"/>
      <c r="B40" s="66" t="s">
        <v>59</v>
      </c>
      <c r="C40" s="146" t="s">
        <v>230</v>
      </c>
      <c r="D40" s="82">
        <v>2121</v>
      </c>
      <c r="E40" s="160" t="s">
        <v>6</v>
      </c>
      <c r="F40" s="40">
        <v>2.54</v>
      </c>
      <c r="G40" s="165">
        <f t="shared" si="3"/>
        <v>5387.34</v>
      </c>
      <c r="H40" s="398"/>
      <c r="I40" s="83" t="s">
        <v>29</v>
      </c>
      <c r="J40" s="392"/>
    </row>
    <row r="41" spans="1:10" x14ac:dyDescent="0.2">
      <c r="A41" s="79"/>
      <c r="B41" s="66" t="s">
        <v>60</v>
      </c>
      <c r="C41" s="146">
        <v>20</v>
      </c>
      <c r="D41" s="82">
        <v>3</v>
      </c>
      <c r="E41" s="160" t="s">
        <v>6</v>
      </c>
      <c r="F41" s="40">
        <v>2.54</v>
      </c>
      <c r="G41" s="165">
        <f t="shared" si="3"/>
        <v>7.62</v>
      </c>
      <c r="H41" s="398"/>
      <c r="I41" s="83" t="s">
        <v>29</v>
      </c>
      <c r="J41" s="392"/>
    </row>
    <row r="42" spans="1:10" x14ac:dyDescent="0.2">
      <c r="A42" s="79"/>
      <c r="B42" s="66" t="s">
        <v>61</v>
      </c>
      <c r="C42" s="146">
        <v>50</v>
      </c>
      <c r="D42" s="82">
        <v>45</v>
      </c>
      <c r="E42" s="160" t="s">
        <v>6</v>
      </c>
      <c r="F42" s="40">
        <v>2.54</v>
      </c>
      <c r="G42" s="165">
        <f t="shared" si="3"/>
        <v>114.3</v>
      </c>
      <c r="H42" s="398"/>
      <c r="I42" s="83" t="s">
        <v>29</v>
      </c>
      <c r="J42" s="392"/>
    </row>
    <row r="43" spans="1:10" x14ac:dyDescent="0.2">
      <c r="A43" s="79"/>
      <c r="B43" s="66" t="s">
        <v>62</v>
      </c>
      <c r="C43" s="146">
        <v>20</v>
      </c>
      <c r="D43" s="82">
        <v>21</v>
      </c>
      <c r="E43" s="160" t="s">
        <v>4</v>
      </c>
      <c r="F43" s="40">
        <v>2.54</v>
      </c>
      <c r="G43" s="165">
        <f t="shared" si="3"/>
        <v>53.34</v>
      </c>
      <c r="H43" s="398"/>
      <c r="I43" s="83" t="s">
        <v>29</v>
      </c>
      <c r="J43" s="392"/>
    </row>
    <row r="44" spans="1:10" x14ac:dyDescent="0.2">
      <c r="A44" s="79"/>
      <c r="B44" s="66" t="s">
        <v>63</v>
      </c>
      <c r="C44" s="146" t="s">
        <v>228</v>
      </c>
      <c r="D44" s="82">
        <v>3063</v>
      </c>
      <c r="E44" s="160" t="s">
        <v>6</v>
      </c>
      <c r="F44" s="40">
        <v>2.54</v>
      </c>
      <c r="G44" s="165">
        <f t="shared" si="3"/>
        <v>7780.02</v>
      </c>
      <c r="H44" s="398"/>
      <c r="I44" s="83" t="s">
        <v>29</v>
      </c>
      <c r="J44" s="392"/>
    </row>
    <row r="45" spans="1:10" x14ac:dyDescent="0.2">
      <c r="A45" s="79"/>
      <c r="B45" s="66" t="s">
        <v>64</v>
      </c>
      <c r="C45" s="146" t="s">
        <v>228</v>
      </c>
      <c r="D45" s="82">
        <v>735</v>
      </c>
      <c r="E45" s="160" t="s">
        <v>6</v>
      </c>
      <c r="F45" s="40">
        <v>2.54</v>
      </c>
      <c r="G45" s="165">
        <f t="shared" si="3"/>
        <v>1866.9</v>
      </c>
      <c r="H45" s="398"/>
      <c r="I45" s="83" t="s">
        <v>29</v>
      </c>
      <c r="J45" s="392"/>
    </row>
    <row r="46" spans="1:10" x14ac:dyDescent="0.2">
      <c r="A46" s="79"/>
      <c r="B46" s="66" t="s">
        <v>65</v>
      </c>
      <c r="C46" s="146" t="s">
        <v>228</v>
      </c>
      <c r="D46" s="82">
        <v>85</v>
      </c>
      <c r="E46" s="160" t="s">
        <v>6</v>
      </c>
      <c r="F46" s="40">
        <v>2.54</v>
      </c>
      <c r="G46" s="165">
        <f t="shared" si="3"/>
        <v>215.9</v>
      </c>
      <c r="H46" s="398"/>
      <c r="I46" s="83" t="s">
        <v>29</v>
      </c>
      <c r="J46" s="392"/>
    </row>
    <row r="47" spans="1:10" x14ac:dyDescent="0.2">
      <c r="A47" s="79"/>
      <c r="B47" s="68" t="s">
        <v>66</v>
      </c>
      <c r="C47" s="144">
        <v>50</v>
      </c>
      <c r="D47" s="84">
        <v>57</v>
      </c>
      <c r="E47" s="161" t="s">
        <v>6</v>
      </c>
      <c r="F47" s="42">
        <v>2.54</v>
      </c>
      <c r="G47" s="166">
        <f t="shared" si="3"/>
        <v>144.78</v>
      </c>
      <c r="H47" s="399"/>
      <c r="I47" s="80" t="s">
        <v>29</v>
      </c>
      <c r="J47" s="393"/>
    </row>
    <row r="48" spans="1:10" ht="38.25" x14ac:dyDescent="0.2">
      <c r="A48" s="85"/>
      <c r="B48" s="68" t="s">
        <v>67</v>
      </c>
      <c r="C48" s="148">
        <v>90</v>
      </c>
      <c r="D48" s="84">
        <v>80</v>
      </c>
      <c r="E48" s="161" t="s">
        <v>5</v>
      </c>
      <c r="F48" s="42">
        <v>21.4</v>
      </c>
      <c r="G48" s="166">
        <f t="shared" si="3"/>
        <v>1712</v>
      </c>
      <c r="H48" s="168" t="s">
        <v>68</v>
      </c>
      <c r="I48" s="80" t="s">
        <v>29</v>
      </c>
      <c r="J48" s="86"/>
    </row>
    <row r="49" spans="1:10" ht="18.75" customHeight="1" x14ac:dyDescent="0.2">
      <c r="A49" s="85"/>
      <c r="B49" s="66" t="s">
        <v>69</v>
      </c>
      <c r="C49" s="143">
        <v>90</v>
      </c>
      <c r="D49" s="82">
        <v>519</v>
      </c>
      <c r="E49" s="160" t="s">
        <v>5</v>
      </c>
      <c r="F49" s="40">
        <v>20.13</v>
      </c>
      <c r="G49" s="165">
        <f t="shared" si="3"/>
        <v>10447.469999999999</v>
      </c>
      <c r="H49" s="398" t="s">
        <v>70</v>
      </c>
      <c r="I49" s="83" t="s">
        <v>29</v>
      </c>
      <c r="J49" s="392"/>
    </row>
    <row r="50" spans="1:10" ht="18.75" customHeight="1" x14ac:dyDescent="0.2">
      <c r="A50" s="85"/>
      <c r="B50" s="68" t="s">
        <v>71</v>
      </c>
      <c r="C50" s="148">
        <v>90</v>
      </c>
      <c r="D50" s="84">
        <v>66</v>
      </c>
      <c r="E50" s="161" t="s">
        <v>5</v>
      </c>
      <c r="F50" s="42">
        <v>20.13</v>
      </c>
      <c r="G50" s="166">
        <f t="shared" si="3"/>
        <v>1328.58</v>
      </c>
      <c r="H50" s="399"/>
      <c r="I50" s="80" t="s">
        <v>29</v>
      </c>
      <c r="J50" s="393"/>
    </row>
    <row r="51" spans="1:10" ht="38.25" x14ac:dyDescent="0.2">
      <c r="A51" s="85"/>
      <c r="B51" s="66" t="s">
        <v>72</v>
      </c>
      <c r="C51" s="143">
        <v>90</v>
      </c>
      <c r="D51" s="82">
        <v>55</v>
      </c>
      <c r="E51" s="160" t="s">
        <v>5</v>
      </c>
      <c r="F51" s="40">
        <v>20.13</v>
      </c>
      <c r="G51" s="165">
        <f t="shared" si="3"/>
        <v>1107.1499999999999</v>
      </c>
      <c r="H51" s="167" t="s">
        <v>68</v>
      </c>
      <c r="I51" s="83" t="s">
        <v>29</v>
      </c>
      <c r="J51" s="162"/>
    </row>
    <row r="52" spans="1:10" ht="25.5" x14ac:dyDescent="0.2">
      <c r="A52" s="85"/>
      <c r="B52" s="81" t="s">
        <v>183</v>
      </c>
      <c r="C52" s="149">
        <v>90</v>
      </c>
      <c r="D52" s="87">
        <v>96</v>
      </c>
      <c r="E52" s="274" t="s">
        <v>24</v>
      </c>
      <c r="F52" s="38">
        <v>24.58</v>
      </c>
      <c r="G52" s="88">
        <f t="shared" ref="G52:G57" si="4">D52*F52</f>
        <v>2359.6799999999998</v>
      </c>
      <c r="H52" s="89" t="s">
        <v>184</v>
      </c>
      <c r="I52" s="90" t="s">
        <v>29</v>
      </c>
      <c r="J52" s="394" t="s">
        <v>185</v>
      </c>
    </row>
    <row r="53" spans="1:10" ht="12.75" customHeight="1" x14ac:dyDescent="0.2">
      <c r="A53" s="85"/>
      <c r="B53" s="66" t="s">
        <v>216</v>
      </c>
      <c r="C53" s="146">
        <v>10</v>
      </c>
      <c r="D53" s="82">
        <v>8</v>
      </c>
      <c r="E53" s="276" t="s">
        <v>4</v>
      </c>
      <c r="F53" s="40">
        <v>7.35</v>
      </c>
      <c r="G53" s="281">
        <f t="shared" si="4"/>
        <v>58.8</v>
      </c>
      <c r="H53" s="397" t="s">
        <v>218</v>
      </c>
      <c r="I53" s="83" t="s">
        <v>29</v>
      </c>
      <c r="J53" s="392"/>
    </row>
    <row r="54" spans="1:10" x14ac:dyDescent="0.2">
      <c r="A54" s="85"/>
      <c r="B54" s="66" t="s">
        <v>217</v>
      </c>
      <c r="C54" s="146" t="s">
        <v>223</v>
      </c>
      <c r="D54" s="82">
        <v>59</v>
      </c>
      <c r="E54" s="276" t="s">
        <v>4</v>
      </c>
      <c r="F54" s="40">
        <v>7.35</v>
      </c>
      <c r="G54" s="281">
        <f t="shared" si="4"/>
        <v>433.65</v>
      </c>
      <c r="H54" s="398"/>
      <c r="I54" s="83" t="s">
        <v>29</v>
      </c>
      <c r="J54" s="392"/>
    </row>
    <row r="55" spans="1:10" x14ac:dyDescent="0.2">
      <c r="A55" s="85"/>
      <c r="B55" s="66" t="s">
        <v>333</v>
      </c>
      <c r="C55" s="146">
        <v>90</v>
      </c>
      <c r="D55" s="82">
        <v>14</v>
      </c>
      <c r="E55" s="276" t="s">
        <v>5</v>
      </c>
      <c r="F55" s="40">
        <v>24.58</v>
      </c>
      <c r="G55" s="281">
        <f t="shared" si="4"/>
        <v>344.12</v>
      </c>
      <c r="H55" s="398"/>
      <c r="I55" s="83" t="s">
        <v>29</v>
      </c>
      <c r="J55" s="392"/>
    </row>
    <row r="56" spans="1:10" x14ac:dyDescent="0.2">
      <c r="A56" s="85"/>
      <c r="B56" s="66" t="s">
        <v>334</v>
      </c>
      <c r="C56" s="146">
        <v>90</v>
      </c>
      <c r="D56" s="82">
        <v>26</v>
      </c>
      <c r="E56" s="276" t="s">
        <v>4</v>
      </c>
      <c r="F56" s="40">
        <v>7.35</v>
      </c>
      <c r="G56" s="281">
        <f t="shared" si="4"/>
        <v>191.1</v>
      </c>
      <c r="H56" s="398"/>
      <c r="I56" s="83" t="s">
        <v>29</v>
      </c>
      <c r="J56" s="392"/>
    </row>
    <row r="57" spans="1:10" x14ac:dyDescent="0.2">
      <c r="A57" s="85"/>
      <c r="B57" s="68" t="s">
        <v>335</v>
      </c>
      <c r="C57" s="144">
        <v>90</v>
      </c>
      <c r="D57" s="84">
        <v>5</v>
      </c>
      <c r="E57" s="275" t="s">
        <v>4</v>
      </c>
      <c r="F57" s="42">
        <v>7.35</v>
      </c>
      <c r="G57" s="282">
        <f t="shared" si="4"/>
        <v>36.75</v>
      </c>
      <c r="H57" s="399"/>
      <c r="I57" s="80" t="s">
        <v>29</v>
      </c>
      <c r="J57" s="393"/>
    </row>
    <row r="58" spans="1:10" ht="25.5" x14ac:dyDescent="0.2">
      <c r="A58" s="85"/>
      <c r="B58" s="60" t="s">
        <v>74</v>
      </c>
      <c r="C58" s="145">
        <v>90</v>
      </c>
      <c r="D58" s="57">
        <v>40</v>
      </c>
      <c r="E58" s="46" t="s">
        <v>5</v>
      </c>
      <c r="F58" s="36">
        <v>21.4</v>
      </c>
      <c r="G58" s="61">
        <v>856</v>
      </c>
      <c r="H58" s="89" t="s">
        <v>75</v>
      </c>
      <c r="I58" s="91" t="s">
        <v>29</v>
      </c>
      <c r="J58" s="92"/>
    </row>
    <row r="59" spans="1:10" ht="25.5" customHeight="1" x14ac:dyDescent="0.2">
      <c r="A59" s="85"/>
      <c r="B59" s="60" t="s">
        <v>209</v>
      </c>
      <c r="C59" s="145">
        <v>90</v>
      </c>
      <c r="D59" s="57">
        <v>157</v>
      </c>
      <c r="E59" s="46" t="s">
        <v>5</v>
      </c>
      <c r="F59" s="36">
        <v>21.4</v>
      </c>
      <c r="G59" s="61">
        <f t="shared" ref="G59:G72" si="5">D59*F59</f>
        <v>3359.7999999999997</v>
      </c>
      <c r="H59" s="400" t="s">
        <v>232</v>
      </c>
      <c r="I59" s="91" t="s">
        <v>29</v>
      </c>
      <c r="J59" s="92" t="s">
        <v>210</v>
      </c>
    </row>
    <row r="60" spans="1:10" x14ac:dyDescent="0.2">
      <c r="A60" s="85"/>
      <c r="B60" s="60" t="s">
        <v>211</v>
      </c>
      <c r="C60" s="145">
        <v>90</v>
      </c>
      <c r="D60" s="57">
        <v>43</v>
      </c>
      <c r="E60" s="46" t="s">
        <v>5</v>
      </c>
      <c r="F60" s="36">
        <v>21.4</v>
      </c>
      <c r="G60" s="61">
        <f t="shared" si="5"/>
        <v>920.19999999999993</v>
      </c>
      <c r="H60" s="401"/>
      <c r="I60" s="91" t="s">
        <v>29</v>
      </c>
      <c r="J60" s="92"/>
    </row>
    <row r="61" spans="1:10" x14ac:dyDescent="0.2">
      <c r="A61" s="85"/>
      <c r="B61" s="60" t="s">
        <v>389</v>
      </c>
      <c r="C61" s="145">
        <v>34</v>
      </c>
      <c r="D61" s="57">
        <v>1200</v>
      </c>
      <c r="E61" s="46" t="s">
        <v>20</v>
      </c>
      <c r="F61" s="36">
        <v>7.35</v>
      </c>
      <c r="G61" s="61">
        <f t="shared" si="5"/>
        <v>8820</v>
      </c>
      <c r="H61" s="402"/>
      <c r="I61" s="91" t="s">
        <v>29</v>
      </c>
      <c r="J61" s="92"/>
    </row>
    <row r="62" spans="1:10" ht="25.5" x14ac:dyDescent="0.2">
      <c r="A62" s="85"/>
      <c r="B62" s="60" t="s">
        <v>267</v>
      </c>
      <c r="C62" s="145">
        <v>10</v>
      </c>
      <c r="D62" s="57">
        <v>168</v>
      </c>
      <c r="E62" s="35" t="s">
        <v>244</v>
      </c>
      <c r="F62" s="36">
        <v>7.35</v>
      </c>
      <c r="G62" s="61">
        <f t="shared" si="5"/>
        <v>1234.8</v>
      </c>
      <c r="H62" s="189" t="s">
        <v>268</v>
      </c>
      <c r="I62" s="91" t="s">
        <v>29</v>
      </c>
      <c r="J62" s="92"/>
    </row>
    <row r="63" spans="1:10" x14ac:dyDescent="0.2">
      <c r="A63" s="85"/>
      <c r="B63" s="66" t="s">
        <v>289</v>
      </c>
      <c r="C63" s="146" t="s">
        <v>292</v>
      </c>
      <c r="D63" s="82">
        <v>182</v>
      </c>
      <c r="E63" s="39" t="s">
        <v>4</v>
      </c>
      <c r="F63" s="40">
        <v>7.35</v>
      </c>
      <c r="G63" s="186">
        <f t="shared" si="5"/>
        <v>1337.7</v>
      </c>
      <c r="H63" s="400" t="s">
        <v>218</v>
      </c>
      <c r="I63" s="83" t="s">
        <v>29</v>
      </c>
      <c r="J63" s="173"/>
    </row>
    <row r="64" spans="1:10" x14ac:dyDescent="0.2">
      <c r="A64" s="85"/>
      <c r="B64" s="66" t="s">
        <v>290</v>
      </c>
      <c r="C64" s="146">
        <v>40</v>
      </c>
      <c r="D64" s="82">
        <v>83</v>
      </c>
      <c r="E64" s="39" t="s">
        <v>4</v>
      </c>
      <c r="F64" s="40">
        <v>7.35</v>
      </c>
      <c r="G64" s="186">
        <f t="shared" si="5"/>
        <v>610.04999999999995</v>
      </c>
      <c r="H64" s="401"/>
      <c r="I64" s="83" t="s">
        <v>29</v>
      </c>
      <c r="J64" s="173"/>
    </row>
    <row r="65" spans="1:10" x14ac:dyDescent="0.2">
      <c r="A65" s="85"/>
      <c r="B65" s="68" t="s">
        <v>291</v>
      </c>
      <c r="C65" s="144">
        <v>90</v>
      </c>
      <c r="D65" s="84">
        <v>36</v>
      </c>
      <c r="E65" s="41" t="s">
        <v>4</v>
      </c>
      <c r="F65" s="42">
        <v>7.35</v>
      </c>
      <c r="G65" s="187">
        <f t="shared" si="5"/>
        <v>264.59999999999997</v>
      </c>
      <c r="H65" s="402"/>
      <c r="I65" s="80" t="s">
        <v>29</v>
      </c>
      <c r="J65" s="86"/>
    </row>
    <row r="66" spans="1:10" ht="39" thickBot="1" x14ac:dyDescent="0.25">
      <c r="A66" s="85"/>
      <c r="B66" s="68" t="s">
        <v>331</v>
      </c>
      <c r="C66" s="144" t="s">
        <v>251</v>
      </c>
      <c r="D66" s="84">
        <v>461</v>
      </c>
      <c r="E66" s="41" t="s">
        <v>5</v>
      </c>
      <c r="F66" s="42">
        <v>70.2</v>
      </c>
      <c r="G66" s="229">
        <f t="shared" si="5"/>
        <v>32362.2</v>
      </c>
      <c r="H66" s="230" t="s">
        <v>332</v>
      </c>
      <c r="I66" s="80" t="s">
        <v>29</v>
      </c>
      <c r="J66" s="86"/>
    </row>
    <row r="67" spans="1:10" ht="25.5" x14ac:dyDescent="0.2">
      <c r="A67" s="157" t="s">
        <v>12</v>
      </c>
      <c r="B67" s="102" t="s">
        <v>258</v>
      </c>
      <c r="C67" s="153" t="s">
        <v>259</v>
      </c>
      <c r="D67" s="174">
        <v>155</v>
      </c>
      <c r="E67" s="45" t="s">
        <v>254</v>
      </c>
      <c r="F67" s="47">
        <v>7.35</v>
      </c>
      <c r="G67" s="134">
        <f t="shared" si="5"/>
        <v>1139.25</v>
      </c>
      <c r="H67" s="175" t="s">
        <v>260</v>
      </c>
      <c r="I67" s="176" t="s">
        <v>29</v>
      </c>
      <c r="J67" s="177"/>
    </row>
    <row r="68" spans="1:10" ht="25.5" x14ac:dyDescent="0.2">
      <c r="A68" s="85"/>
      <c r="B68" s="60" t="s">
        <v>261</v>
      </c>
      <c r="C68" s="145" t="s">
        <v>262</v>
      </c>
      <c r="D68" s="57">
        <v>26</v>
      </c>
      <c r="E68" s="46" t="s">
        <v>4</v>
      </c>
      <c r="F68" s="36">
        <v>7.35</v>
      </c>
      <c r="G68" s="61">
        <f t="shared" si="5"/>
        <v>191.1</v>
      </c>
      <c r="H68" s="189" t="s">
        <v>263</v>
      </c>
      <c r="I68" s="91" t="s">
        <v>29</v>
      </c>
      <c r="J68" s="92"/>
    </row>
    <row r="69" spans="1:10" x14ac:dyDescent="0.2">
      <c r="A69" s="85"/>
      <c r="B69" s="66" t="s">
        <v>318</v>
      </c>
      <c r="C69" s="146">
        <v>34</v>
      </c>
      <c r="D69" s="82">
        <v>72</v>
      </c>
      <c r="E69" s="184" t="s">
        <v>5</v>
      </c>
      <c r="F69" s="40">
        <v>21.4</v>
      </c>
      <c r="G69" s="186">
        <f t="shared" si="5"/>
        <v>1540.8</v>
      </c>
      <c r="H69" s="400" t="s">
        <v>321</v>
      </c>
      <c r="I69" s="83" t="s">
        <v>29</v>
      </c>
      <c r="J69" s="173"/>
    </row>
    <row r="70" spans="1:10" x14ac:dyDescent="0.2">
      <c r="A70" s="85"/>
      <c r="B70" s="66" t="s">
        <v>319</v>
      </c>
      <c r="C70" s="146">
        <v>90</v>
      </c>
      <c r="D70" s="82">
        <v>22</v>
      </c>
      <c r="E70" s="184" t="s">
        <v>5</v>
      </c>
      <c r="F70" s="40">
        <v>21.4</v>
      </c>
      <c r="G70" s="186">
        <f t="shared" si="5"/>
        <v>470.79999999999995</v>
      </c>
      <c r="H70" s="401"/>
      <c r="I70" s="83" t="s">
        <v>29</v>
      </c>
      <c r="J70" s="173"/>
    </row>
    <row r="71" spans="1:10" x14ac:dyDescent="0.2">
      <c r="A71" s="85"/>
      <c r="B71" s="68" t="s">
        <v>320</v>
      </c>
      <c r="C71" s="144">
        <v>90</v>
      </c>
      <c r="D71" s="84">
        <v>1</v>
      </c>
      <c r="E71" s="265" t="s">
        <v>5</v>
      </c>
      <c r="F71" s="42">
        <v>21.4</v>
      </c>
      <c r="G71" s="266">
        <f t="shared" si="5"/>
        <v>21.4</v>
      </c>
      <c r="H71" s="402"/>
      <c r="I71" s="80" t="s">
        <v>29</v>
      </c>
      <c r="J71" s="86"/>
    </row>
    <row r="72" spans="1:10" ht="64.5" thickBot="1" x14ac:dyDescent="0.25">
      <c r="A72" s="85"/>
      <c r="B72" s="76" t="s">
        <v>390</v>
      </c>
      <c r="C72" s="147" t="s">
        <v>353</v>
      </c>
      <c r="D72" s="203">
        <v>467</v>
      </c>
      <c r="E72" s="277" t="s">
        <v>5</v>
      </c>
      <c r="F72" s="54">
        <v>0</v>
      </c>
      <c r="G72" s="77">
        <f t="shared" si="5"/>
        <v>0</v>
      </c>
      <c r="H72" s="284" t="s">
        <v>392</v>
      </c>
      <c r="I72" s="285" t="s">
        <v>73</v>
      </c>
      <c r="J72" s="286" t="s">
        <v>391</v>
      </c>
    </row>
    <row r="73" spans="1:10" x14ac:dyDescent="0.2">
      <c r="A73" s="95" t="s">
        <v>13</v>
      </c>
      <c r="B73" s="66" t="s">
        <v>76</v>
      </c>
      <c r="C73" s="143">
        <v>90</v>
      </c>
      <c r="D73" s="82">
        <v>111</v>
      </c>
      <c r="E73" s="160" t="s">
        <v>4</v>
      </c>
      <c r="F73" s="40">
        <v>7.35</v>
      </c>
      <c r="G73" s="165">
        <f t="shared" si="3"/>
        <v>815.84999999999991</v>
      </c>
      <c r="H73" s="386" t="s">
        <v>77</v>
      </c>
      <c r="I73" s="96" t="s">
        <v>29</v>
      </c>
      <c r="J73" s="404"/>
    </row>
    <row r="74" spans="1:10" x14ac:dyDescent="0.2">
      <c r="A74" s="97"/>
      <c r="B74" s="68" t="s">
        <v>78</v>
      </c>
      <c r="C74" s="148">
        <v>90</v>
      </c>
      <c r="D74" s="84">
        <v>160</v>
      </c>
      <c r="E74" s="41" t="s">
        <v>79</v>
      </c>
      <c r="F74" s="42">
        <v>12.88</v>
      </c>
      <c r="G74" s="166">
        <f t="shared" si="3"/>
        <v>2060.8000000000002</v>
      </c>
      <c r="H74" s="387"/>
      <c r="I74" s="98" t="s">
        <v>29</v>
      </c>
      <c r="J74" s="405"/>
    </row>
    <row r="75" spans="1:10" x14ac:dyDescent="0.2">
      <c r="A75" s="100"/>
      <c r="B75" s="66" t="s">
        <v>165</v>
      </c>
      <c r="C75" s="143">
        <v>90</v>
      </c>
      <c r="D75" s="82">
        <v>40</v>
      </c>
      <c r="E75" s="39" t="s">
        <v>167</v>
      </c>
      <c r="F75" s="40">
        <v>7.35</v>
      </c>
      <c r="G75" s="165">
        <f t="shared" ref="G75:G94" si="6">D75*F75</f>
        <v>294</v>
      </c>
      <c r="H75" s="373" t="s">
        <v>186</v>
      </c>
      <c r="I75" s="96" t="s">
        <v>29</v>
      </c>
      <c r="J75" s="101"/>
    </row>
    <row r="76" spans="1:10" x14ac:dyDescent="0.2">
      <c r="A76" s="100"/>
      <c r="B76" s="68" t="s">
        <v>166</v>
      </c>
      <c r="C76" s="148">
        <v>90</v>
      </c>
      <c r="D76" s="84">
        <v>10</v>
      </c>
      <c r="E76" s="41" t="s">
        <v>167</v>
      </c>
      <c r="F76" s="42">
        <v>7.35</v>
      </c>
      <c r="G76" s="166">
        <f t="shared" si="6"/>
        <v>73.5</v>
      </c>
      <c r="H76" s="373"/>
      <c r="I76" s="98" t="s">
        <v>29</v>
      </c>
      <c r="J76" s="49"/>
    </row>
    <row r="77" spans="1:10" x14ac:dyDescent="0.2">
      <c r="A77" s="100"/>
      <c r="B77" s="66" t="s">
        <v>168</v>
      </c>
      <c r="C77" s="58">
        <v>90</v>
      </c>
      <c r="D77" s="57">
        <v>44</v>
      </c>
      <c r="E77" s="35" t="s">
        <v>4</v>
      </c>
      <c r="F77" s="36">
        <v>7.35</v>
      </c>
      <c r="G77" s="61">
        <f t="shared" si="6"/>
        <v>323.39999999999998</v>
      </c>
      <c r="H77" s="403"/>
      <c r="I77" s="99" t="s">
        <v>29</v>
      </c>
      <c r="J77" s="48"/>
    </row>
    <row r="78" spans="1:10" ht="25.5" x14ac:dyDescent="0.2">
      <c r="A78" s="100"/>
      <c r="B78" s="81" t="s">
        <v>242</v>
      </c>
      <c r="C78" s="151" t="s">
        <v>243</v>
      </c>
      <c r="D78" s="87">
        <v>58</v>
      </c>
      <c r="E78" s="37" t="s">
        <v>244</v>
      </c>
      <c r="F78" s="38">
        <v>7.35</v>
      </c>
      <c r="G78" s="88">
        <f t="shared" si="6"/>
        <v>426.29999999999995</v>
      </c>
      <c r="H78" s="158" t="s">
        <v>245</v>
      </c>
      <c r="I78" s="150" t="s">
        <v>29</v>
      </c>
      <c r="J78" s="428"/>
    </row>
    <row r="79" spans="1:10" x14ac:dyDescent="0.2">
      <c r="A79" s="100"/>
      <c r="B79" s="66" t="s">
        <v>336</v>
      </c>
      <c r="C79" s="143" t="s">
        <v>339</v>
      </c>
      <c r="D79" s="82">
        <v>739</v>
      </c>
      <c r="E79" s="39" t="s">
        <v>167</v>
      </c>
      <c r="F79" s="40">
        <v>7.35</v>
      </c>
      <c r="G79" s="281">
        <f t="shared" si="6"/>
        <v>5431.65</v>
      </c>
      <c r="H79" s="372" t="s">
        <v>186</v>
      </c>
      <c r="I79" s="96" t="s">
        <v>29</v>
      </c>
      <c r="J79" s="395"/>
    </row>
    <row r="80" spans="1:10" x14ac:dyDescent="0.2">
      <c r="A80" s="100"/>
      <c r="B80" s="66" t="s">
        <v>337</v>
      </c>
      <c r="C80" s="143">
        <v>34</v>
      </c>
      <c r="D80" s="82">
        <v>246</v>
      </c>
      <c r="E80" s="39" t="s">
        <v>4</v>
      </c>
      <c r="F80" s="40">
        <v>7.35</v>
      </c>
      <c r="G80" s="281">
        <f t="shared" si="6"/>
        <v>1808.1</v>
      </c>
      <c r="H80" s="373"/>
      <c r="I80" s="96" t="s">
        <v>29</v>
      </c>
      <c r="J80" s="395"/>
    </row>
    <row r="81" spans="1:10" x14ac:dyDescent="0.2">
      <c r="A81" s="100"/>
      <c r="B81" s="68" t="s">
        <v>338</v>
      </c>
      <c r="C81" s="148" t="s">
        <v>340</v>
      </c>
      <c r="D81" s="84">
        <v>415</v>
      </c>
      <c r="E81" s="41" t="s">
        <v>4</v>
      </c>
      <c r="F81" s="42">
        <v>7.35</v>
      </c>
      <c r="G81" s="282">
        <f t="shared" si="6"/>
        <v>3050.25</v>
      </c>
      <c r="H81" s="403"/>
      <c r="I81" s="98" t="s">
        <v>29</v>
      </c>
      <c r="J81" s="424"/>
    </row>
    <row r="82" spans="1:10" ht="25.5" x14ac:dyDescent="0.2">
      <c r="A82" s="100"/>
      <c r="B82" s="60" t="s">
        <v>246</v>
      </c>
      <c r="C82" s="58" t="s">
        <v>247</v>
      </c>
      <c r="D82" s="57">
        <v>545</v>
      </c>
      <c r="E82" s="35" t="s">
        <v>248</v>
      </c>
      <c r="F82" s="36">
        <v>7.35</v>
      </c>
      <c r="G82" s="61">
        <f t="shared" si="6"/>
        <v>4005.75</v>
      </c>
      <c r="H82" s="158" t="s">
        <v>249</v>
      </c>
      <c r="I82" s="99" t="s">
        <v>29</v>
      </c>
      <c r="J82" s="43"/>
    </row>
    <row r="83" spans="1:10" ht="25.5" x14ac:dyDescent="0.2">
      <c r="A83" s="100"/>
      <c r="B83" s="81" t="s">
        <v>250</v>
      </c>
      <c r="C83" s="151" t="s">
        <v>251</v>
      </c>
      <c r="D83" s="87">
        <v>187</v>
      </c>
      <c r="E83" s="37" t="s">
        <v>248</v>
      </c>
      <c r="F83" s="38">
        <v>7.35</v>
      </c>
      <c r="G83" s="88">
        <f t="shared" si="6"/>
        <v>1374.45</v>
      </c>
      <c r="H83" s="158" t="s">
        <v>252</v>
      </c>
      <c r="I83" s="150" t="s">
        <v>29</v>
      </c>
      <c r="J83" s="178"/>
    </row>
    <row r="84" spans="1:10" ht="25.5" customHeight="1" x14ac:dyDescent="0.2">
      <c r="A84" s="100"/>
      <c r="B84" s="68" t="s">
        <v>253</v>
      </c>
      <c r="C84" s="148">
        <v>30</v>
      </c>
      <c r="D84" s="84">
        <v>259</v>
      </c>
      <c r="E84" s="41" t="s">
        <v>254</v>
      </c>
      <c r="F84" s="42">
        <v>7.35</v>
      </c>
      <c r="G84" s="282">
        <f t="shared" si="6"/>
        <v>1903.6499999999999</v>
      </c>
      <c r="H84" s="372" t="s">
        <v>257</v>
      </c>
      <c r="I84" s="98" t="s">
        <v>29</v>
      </c>
      <c r="J84" s="53"/>
    </row>
    <row r="85" spans="1:10" x14ac:dyDescent="0.2">
      <c r="A85" s="100"/>
      <c r="B85" s="60" t="s">
        <v>255</v>
      </c>
      <c r="C85" s="58" t="s">
        <v>256</v>
      </c>
      <c r="D85" s="57">
        <v>39</v>
      </c>
      <c r="E85" s="35" t="s">
        <v>254</v>
      </c>
      <c r="F85" s="36">
        <v>7.35</v>
      </c>
      <c r="G85" s="61">
        <f t="shared" si="6"/>
        <v>286.64999999999998</v>
      </c>
      <c r="H85" s="403"/>
      <c r="I85" s="99" t="s">
        <v>29</v>
      </c>
      <c r="J85" s="43"/>
    </row>
    <row r="86" spans="1:10" x14ac:dyDescent="0.2">
      <c r="A86" s="100"/>
      <c r="B86" s="60" t="s">
        <v>371</v>
      </c>
      <c r="C86" s="58">
        <v>34</v>
      </c>
      <c r="D86" s="57">
        <v>150</v>
      </c>
      <c r="E86" s="35" t="s">
        <v>5</v>
      </c>
      <c r="F86" s="36">
        <v>46</v>
      </c>
      <c r="G86" s="61">
        <f t="shared" si="6"/>
        <v>6900</v>
      </c>
      <c r="H86" s="372" t="s">
        <v>375</v>
      </c>
      <c r="I86" s="99" t="s">
        <v>29</v>
      </c>
      <c r="J86" s="287"/>
    </row>
    <row r="87" spans="1:10" x14ac:dyDescent="0.2">
      <c r="A87" s="100"/>
      <c r="B87" s="81" t="s">
        <v>372</v>
      </c>
      <c r="C87" s="151">
        <v>34</v>
      </c>
      <c r="D87" s="87">
        <v>371</v>
      </c>
      <c r="E87" s="37" t="s">
        <v>5</v>
      </c>
      <c r="F87" s="38">
        <v>46</v>
      </c>
      <c r="G87" s="88">
        <f t="shared" si="6"/>
        <v>17066</v>
      </c>
      <c r="H87" s="373"/>
      <c r="I87" s="150" t="s">
        <v>29</v>
      </c>
      <c r="J87" s="287"/>
    </row>
    <row r="88" spans="1:10" x14ac:dyDescent="0.2">
      <c r="A88" s="100"/>
      <c r="B88" s="68" t="s">
        <v>373</v>
      </c>
      <c r="C88" s="148">
        <v>34</v>
      </c>
      <c r="D88" s="84">
        <v>35</v>
      </c>
      <c r="E88" s="41" t="s">
        <v>5</v>
      </c>
      <c r="F88" s="42">
        <v>46</v>
      </c>
      <c r="G88" s="282">
        <f t="shared" si="6"/>
        <v>1610</v>
      </c>
      <c r="H88" s="373"/>
      <c r="I88" s="98" t="s">
        <v>29</v>
      </c>
      <c r="J88" s="49"/>
    </row>
    <row r="89" spans="1:10" x14ac:dyDescent="0.2">
      <c r="A89" s="100"/>
      <c r="B89" s="66" t="s">
        <v>374</v>
      </c>
      <c r="C89" s="148">
        <v>34</v>
      </c>
      <c r="D89" s="84">
        <v>79</v>
      </c>
      <c r="E89" s="41" t="s">
        <v>5</v>
      </c>
      <c r="F89" s="42">
        <v>46</v>
      </c>
      <c r="G89" s="282">
        <f t="shared" si="6"/>
        <v>3634</v>
      </c>
      <c r="H89" s="403"/>
      <c r="I89" s="98" t="s">
        <v>29</v>
      </c>
      <c r="J89" s="49"/>
    </row>
    <row r="90" spans="1:10" x14ac:dyDescent="0.2">
      <c r="A90" s="100"/>
      <c r="B90" s="81" t="s">
        <v>348</v>
      </c>
      <c r="C90" s="143" t="s">
        <v>353</v>
      </c>
      <c r="D90" s="82">
        <v>722</v>
      </c>
      <c r="E90" s="39" t="s">
        <v>5</v>
      </c>
      <c r="F90" s="40">
        <v>10.039999999999999</v>
      </c>
      <c r="G90" s="281">
        <f t="shared" si="6"/>
        <v>7248.8799999999992</v>
      </c>
      <c r="H90" s="372"/>
      <c r="I90" s="96" t="s">
        <v>73</v>
      </c>
      <c r="J90" s="395" t="s">
        <v>347</v>
      </c>
    </row>
    <row r="91" spans="1:10" x14ac:dyDescent="0.2">
      <c r="A91" s="100"/>
      <c r="B91" s="66" t="s">
        <v>349</v>
      </c>
      <c r="C91" s="143" t="s">
        <v>353</v>
      </c>
      <c r="D91" s="82">
        <v>1818</v>
      </c>
      <c r="E91" s="39" t="s">
        <v>5</v>
      </c>
      <c r="F91" s="40">
        <v>10.039999999999999</v>
      </c>
      <c r="G91" s="281">
        <f t="shared" si="6"/>
        <v>18252.719999999998</v>
      </c>
      <c r="H91" s="373"/>
      <c r="I91" s="96" t="s">
        <v>73</v>
      </c>
      <c r="J91" s="395"/>
    </row>
    <row r="92" spans="1:10" x14ac:dyDescent="0.2">
      <c r="A92" s="100"/>
      <c r="B92" s="66" t="s">
        <v>350</v>
      </c>
      <c r="C92" s="143" t="s">
        <v>271</v>
      </c>
      <c r="D92" s="82">
        <v>556</v>
      </c>
      <c r="E92" s="39" t="s">
        <v>5</v>
      </c>
      <c r="F92" s="40">
        <v>10.039999999999999</v>
      </c>
      <c r="G92" s="281">
        <f t="shared" si="6"/>
        <v>5582.24</v>
      </c>
      <c r="H92" s="373"/>
      <c r="I92" s="96" t="s">
        <v>73</v>
      </c>
      <c r="J92" s="395"/>
    </row>
    <row r="93" spans="1:10" x14ac:dyDescent="0.2">
      <c r="A93" s="100"/>
      <c r="B93" s="66" t="s">
        <v>351</v>
      </c>
      <c r="C93" s="143" t="s">
        <v>353</v>
      </c>
      <c r="D93" s="82">
        <v>566</v>
      </c>
      <c r="E93" s="39" t="s">
        <v>5</v>
      </c>
      <c r="F93" s="40">
        <v>10.039999999999999</v>
      </c>
      <c r="G93" s="281">
        <f t="shared" si="6"/>
        <v>5682.6399999999994</v>
      </c>
      <c r="H93" s="373"/>
      <c r="I93" s="96" t="s">
        <v>73</v>
      </c>
      <c r="J93" s="395"/>
    </row>
    <row r="94" spans="1:10" ht="13.5" thickBot="1" x14ac:dyDescent="0.25">
      <c r="A94" s="100"/>
      <c r="B94" s="76" t="s">
        <v>352</v>
      </c>
      <c r="C94" s="288" t="s">
        <v>271</v>
      </c>
      <c r="D94" s="203">
        <v>2396</v>
      </c>
      <c r="E94" s="171" t="s">
        <v>5</v>
      </c>
      <c r="F94" s="54">
        <v>10.039999999999999</v>
      </c>
      <c r="G94" s="77">
        <f t="shared" si="6"/>
        <v>24055.839999999997</v>
      </c>
      <c r="H94" s="423"/>
      <c r="I94" s="289" t="s">
        <v>73</v>
      </c>
      <c r="J94" s="396"/>
    </row>
    <row r="95" spans="1:10" ht="38.25" x14ac:dyDescent="0.2">
      <c r="A95" s="156" t="s">
        <v>14</v>
      </c>
      <c r="B95" s="68" t="s">
        <v>80</v>
      </c>
      <c r="C95" s="148">
        <v>90</v>
      </c>
      <c r="D95" s="84">
        <v>26</v>
      </c>
      <c r="E95" s="161" t="s">
        <v>5</v>
      </c>
      <c r="F95" s="42">
        <v>21.4</v>
      </c>
      <c r="G95" s="166">
        <f t="shared" ref="G95" si="7">D95*F95</f>
        <v>556.4</v>
      </c>
      <c r="H95" s="164" t="s">
        <v>81</v>
      </c>
      <c r="I95" s="103" t="s">
        <v>29</v>
      </c>
      <c r="J95" s="170"/>
    </row>
    <row r="96" spans="1:10" x14ac:dyDescent="0.2">
      <c r="A96" s="97"/>
      <c r="B96" s="66" t="s">
        <v>205</v>
      </c>
      <c r="C96" s="151" t="s">
        <v>223</v>
      </c>
      <c r="D96" s="82">
        <v>37</v>
      </c>
      <c r="E96" s="160" t="s">
        <v>20</v>
      </c>
      <c r="F96" s="40">
        <v>7.35</v>
      </c>
      <c r="G96" s="165">
        <f t="shared" ref="G96:G110" si="8">D96*F96</f>
        <v>271.95</v>
      </c>
      <c r="H96" s="372" t="s">
        <v>182</v>
      </c>
      <c r="I96" s="105" t="s">
        <v>29</v>
      </c>
      <c r="J96" s="169"/>
    </row>
    <row r="97" spans="1:10" x14ac:dyDescent="0.2">
      <c r="A97" s="97"/>
      <c r="B97" s="66" t="s">
        <v>169</v>
      </c>
      <c r="C97" s="143">
        <v>90</v>
      </c>
      <c r="D97" s="82">
        <v>31</v>
      </c>
      <c r="E97" s="160" t="s">
        <v>20</v>
      </c>
      <c r="F97" s="40">
        <v>7.35</v>
      </c>
      <c r="G97" s="165">
        <f t="shared" si="8"/>
        <v>227.85</v>
      </c>
      <c r="H97" s="373"/>
      <c r="I97" s="105" t="s">
        <v>29</v>
      </c>
      <c r="J97" s="169"/>
    </row>
    <row r="98" spans="1:10" x14ac:dyDescent="0.2">
      <c r="A98" s="97"/>
      <c r="B98" s="66" t="s">
        <v>170</v>
      </c>
      <c r="C98" s="143">
        <v>10</v>
      </c>
      <c r="D98" s="82">
        <v>3</v>
      </c>
      <c r="E98" s="160" t="s">
        <v>20</v>
      </c>
      <c r="F98" s="40">
        <v>7.35</v>
      </c>
      <c r="G98" s="165">
        <f t="shared" si="8"/>
        <v>22.049999999999997</v>
      </c>
      <c r="H98" s="373"/>
      <c r="I98" s="105" t="s">
        <v>29</v>
      </c>
      <c r="J98" s="169"/>
    </row>
    <row r="99" spans="1:10" x14ac:dyDescent="0.2">
      <c r="A99" s="97"/>
      <c r="B99" s="66" t="s">
        <v>171</v>
      </c>
      <c r="C99" s="143">
        <v>10</v>
      </c>
      <c r="D99" s="82">
        <v>10</v>
      </c>
      <c r="E99" s="160" t="s">
        <v>20</v>
      </c>
      <c r="F99" s="40">
        <v>7.35</v>
      </c>
      <c r="G99" s="165">
        <f t="shared" si="8"/>
        <v>73.5</v>
      </c>
      <c r="H99" s="373"/>
      <c r="I99" s="105" t="s">
        <v>29</v>
      </c>
      <c r="J99" s="169"/>
    </row>
    <row r="100" spans="1:10" x14ac:dyDescent="0.2">
      <c r="A100" s="97"/>
      <c r="B100" s="66" t="s">
        <v>172</v>
      </c>
      <c r="C100" s="143" t="s">
        <v>223</v>
      </c>
      <c r="D100" s="82">
        <v>47</v>
      </c>
      <c r="E100" s="160" t="s">
        <v>20</v>
      </c>
      <c r="F100" s="40">
        <v>7.35</v>
      </c>
      <c r="G100" s="165">
        <f t="shared" si="8"/>
        <v>345.45</v>
      </c>
      <c r="H100" s="373"/>
      <c r="I100" s="105" t="s">
        <v>29</v>
      </c>
      <c r="J100" s="169"/>
    </row>
    <row r="101" spans="1:10" x14ac:dyDescent="0.2">
      <c r="A101" s="100"/>
      <c r="B101" s="66" t="s">
        <v>173</v>
      </c>
      <c r="C101" s="143">
        <v>90</v>
      </c>
      <c r="D101" s="82">
        <v>190</v>
      </c>
      <c r="E101" s="160" t="s">
        <v>20</v>
      </c>
      <c r="F101" s="40">
        <v>7.35</v>
      </c>
      <c r="G101" s="165">
        <f t="shared" si="8"/>
        <v>1396.5</v>
      </c>
      <c r="H101" s="373"/>
      <c r="I101" s="105" t="s">
        <v>29</v>
      </c>
      <c r="J101" s="169"/>
    </row>
    <row r="102" spans="1:10" x14ac:dyDescent="0.2">
      <c r="A102" s="97"/>
      <c r="B102" s="66" t="s">
        <v>178</v>
      </c>
      <c r="C102" s="143" t="s">
        <v>224</v>
      </c>
      <c r="D102" s="82">
        <v>83</v>
      </c>
      <c r="E102" s="160" t="s">
        <v>20</v>
      </c>
      <c r="F102" s="40">
        <v>7.35</v>
      </c>
      <c r="G102" s="165">
        <f t="shared" si="8"/>
        <v>610.04999999999995</v>
      </c>
      <c r="H102" s="373"/>
      <c r="I102" s="105" t="s">
        <v>29</v>
      </c>
      <c r="J102" s="169"/>
    </row>
    <row r="103" spans="1:10" x14ac:dyDescent="0.2">
      <c r="A103" s="97"/>
      <c r="B103" s="66" t="s">
        <v>179</v>
      </c>
      <c r="C103" s="143">
        <v>90</v>
      </c>
      <c r="D103" s="82">
        <v>69</v>
      </c>
      <c r="E103" s="160" t="s">
        <v>20</v>
      </c>
      <c r="F103" s="40">
        <v>7.35</v>
      </c>
      <c r="G103" s="165">
        <f t="shared" si="8"/>
        <v>507.15</v>
      </c>
      <c r="H103" s="373"/>
      <c r="I103" s="105" t="s">
        <v>29</v>
      </c>
      <c r="J103" s="169"/>
    </row>
    <row r="104" spans="1:10" x14ac:dyDescent="0.2">
      <c r="A104" s="97"/>
      <c r="B104" s="68" t="s">
        <v>180</v>
      </c>
      <c r="C104" s="148">
        <v>90</v>
      </c>
      <c r="D104" s="84">
        <v>23</v>
      </c>
      <c r="E104" s="161" t="s">
        <v>20</v>
      </c>
      <c r="F104" s="42">
        <v>7.35</v>
      </c>
      <c r="G104" s="166">
        <f t="shared" si="8"/>
        <v>169.04999999999998</v>
      </c>
      <c r="H104" s="373"/>
      <c r="I104" s="103" t="s">
        <v>29</v>
      </c>
      <c r="J104" s="170"/>
    </row>
    <row r="105" spans="1:10" x14ac:dyDescent="0.2">
      <c r="A105" s="97"/>
      <c r="B105" s="66" t="s">
        <v>174</v>
      </c>
      <c r="C105" s="143">
        <v>90</v>
      </c>
      <c r="D105" s="82">
        <v>2</v>
      </c>
      <c r="E105" s="160" t="s">
        <v>20</v>
      </c>
      <c r="F105" s="40">
        <v>7.35</v>
      </c>
      <c r="G105" s="165">
        <f t="shared" si="8"/>
        <v>14.7</v>
      </c>
      <c r="H105" s="373"/>
      <c r="I105" s="105" t="s">
        <v>29</v>
      </c>
      <c r="J105" s="169"/>
    </row>
    <row r="106" spans="1:10" x14ac:dyDescent="0.2">
      <c r="A106" s="97"/>
      <c r="B106" s="66" t="s">
        <v>175</v>
      </c>
      <c r="C106" s="143">
        <v>90</v>
      </c>
      <c r="D106" s="82">
        <v>4</v>
      </c>
      <c r="E106" s="160" t="s">
        <v>20</v>
      </c>
      <c r="F106" s="40">
        <v>7.35</v>
      </c>
      <c r="G106" s="165">
        <f t="shared" si="8"/>
        <v>29.4</v>
      </c>
      <c r="H106" s="373"/>
      <c r="I106" s="105" t="s">
        <v>29</v>
      </c>
      <c r="J106" s="169"/>
    </row>
    <row r="107" spans="1:10" x14ac:dyDescent="0.2">
      <c r="A107" s="97"/>
      <c r="B107" s="66" t="s">
        <v>176</v>
      </c>
      <c r="C107" s="143">
        <v>90</v>
      </c>
      <c r="D107" s="82">
        <v>274</v>
      </c>
      <c r="E107" s="160" t="s">
        <v>20</v>
      </c>
      <c r="F107" s="40">
        <v>7.35</v>
      </c>
      <c r="G107" s="165">
        <f t="shared" si="8"/>
        <v>2013.8999999999999</v>
      </c>
      <c r="H107" s="373"/>
      <c r="I107" s="105" t="s">
        <v>29</v>
      </c>
      <c r="J107" s="169"/>
    </row>
    <row r="108" spans="1:10" x14ac:dyDescent="0.2">
      <c r="A108" s="97"/>
      <c r="B108" s="68" t="s">
        <v>177</v>
      </c>
      <c r="C108" s="148">
        <v>90</v>
      </c>
      <c r="D108" s="84">
        <v>4</v>
      </c>
      <c r="E108" s="161" t="s">
        <v>20</v>
      </c>
      <c r="F108" s="42">
        <v>7.35</v>
      </c>
      <c r="G108" s="166">
        <f t="shared" si="8"/>
        <v>29.4</v>
      </c>
      <c r="H108" s="373"/>
      <c r="I108" s="103" t="s">
        <v>29</v>
      </c>
      <c r="J108" s="170"/>
    </row>
    <row r="109" spans="1:10" x14ac:dyDescent="0.2">
      <c r="A109" s="97"/>
      <c r="B109" s="60" t="s">
        <v>181</v>
      </c>
      <c r="C109" s="58">
        <v>90</v>
      </c>
      <c r="D109" s="57">
        <v>152</v>
      </c>
      <c r="E109" s="46" t="s">
        <v>20</v>
      </c>
      <c r="F109" s="36">
        <v>7.35</v>
      </c>
      <c r="G109" s="61">
        <f t="shared" si="8"/>
        <v>1117.2</v>
      </c>
      <c r="H109" s="373"/>
      <c r="I109" s="104" t="s">
        <v>29</v>
      </c>
      <c r="J109" s="71"/>
    </row>
    <row r="110" spans="1:10" ht="13.5" thickBot="1" x14ac:dyDescent="0.25">
      <c r="A110" s="97"/>
      <c r="B110" s="93" t="s">
        <v>212</v>
      </c>
      <c r="C110" s="59">
        <v>90</v>
      </c>
      <c r="D110" s="253">
        <v>167</v>
      </c>
      <c r="E110" s="52" t="s">
        <v>5</v>
      </c>
      <c r="F110" s="44">
        <v>27.9</v>
      </c>
      <c r="G110" s="94">
        <f t="shared" si="8"/>
        <v>4659.3</v>
      </c>
      <c r="H110" s="373"/>
      <c r="I110" s="106" t="s">
        <v>29</v>
      </c>
      <c r="J110" s="107"/>
    </row>
    <row r="111" spans="1:10" ht="12.75" customHeight="1" x14ac:dyDescent="0.2">
      <c r="A111" s="108" t="s">
        <v>15</v>
      </c>
      <c r="B111" s="66" t="s">
        <v>82</v>
      </c>
      <c r="C111" s="143" t="s">
        <v>223</v>
      </c>
      <c r="D111" s="82">
        <v>124</v>
      </c>
      <c r="E111" s="160" t="s">
        <v>20</v>
      </c>
      <c r="F111" s="40">
        <v>10.050000000000001</v>
      </c>
      <c r="G111" s="388">
        <v>1355.9</v>
      </c>
      <c r="H111" s="373" t="s">
        <v>83</v>
      </c>
      <c r="I111" s="67" t="s">
        <v>29</v>
      </c>
      <c r="J111" s="390" t="s">
        <v>84</v>
      </c>
    </row>
    <row r="112" spans="1:10" x14ac:dyDescent="0.2">
      <c r="A112" s="109"/>
      <c r="B112" s="66" t="s">
        <v>85</v>
      </c>
      <c r="C112" s="143">
        <v>10</v>
      </c>
      <c r="D112" s="82">
        <v>73</v>
      </c>
      <c r="E112" s="160" t="s">
        <v>20</v>
      </c>
      <c r="F112" s="40">
        <v>10.050000000000001</v>
      </c>
      <c r="G112" s="388"/>
      <c r="H112" s="373"/>
      <c r="I112" s="67" t="s">
        <v>29</v>
      </c>
      <c r="J112" s="390"/>
    </row>
    <row r="113" spans="1:10" x14ac:dyDescent="0.2">
      <c r="A113" s="109"/>
      <c r="B113" s="68" t="s">
        <v>86</v>
      </c>
      <c r="C113" s="148">
        <v>10</v>
      </c>
      <c r="D113" s="84">
        <v>21</v>
      </c>
      <c r="E113" s="161" t="s">
        <v>20</v>
      </c>
      <c r="F113" s="42">
        <v>10.050000000000001</v>
      </c>
      <c r="G113" s="389"/>
      <c r="H113" s="373"/>
      <c r="I113" s="69" t="s">
        <v>29</v>
      </c>
      <c r="J113" s="390"/>
    </row>
    <row r="114" spans="1:10" x14ac:dyDescent="0.2">
      <c r="A114" s="109"/>
      <c r="B114" s="68" t="s">
        <v>30</v>
      </c>
      <c r="C114" s="148">
        <v>10</v>
      </c>
      <c r="D114" s="84">
        <v>44</v>
      </c>
      <c r="E114" s="161" t="s">
        <v>20</v>
      </c>
      <c r="F114" s="42">
        <v>10.050000000000001</v>
      </c>
      <c r="G114" s="166">
        <v>0</v>
      </c>
      <c r="H114" s="373"/>
      <c r="I114" s="69" t="s">
        <v>29</v>
      </c>
      <c r="J114" s="390"/>
    </row>
    <row r="115" spans="1:10" x14ac:dyDescent="0.2">
      <c r="A115" s="109"/>
      <c r="B115" s="66" t="s">
        <v>87</v>
      </c>
      <c r="C115" s="143">
        <v>10</v>
      </c>
      <c r="D115" s="82">
        <v>20</v>
      </c>
      <c r="E115" s="160" t="s">
        <v>20</v>
      </c>
      <c r="F115" s="40">
        <v>10.050000000000001</v>
      </c>
      <c r="G115" s="388">
        <v>0</v>
      </c>
      <c r="H115" s="373"/>
      <c r="I115" s="67" t="s">
        <v>29</v>
      </c>
      <c r="J115" s="390"/>
    </row>
    <row r="116" spans="1:10" x14ac:dyDescent="0.2">
      <c r="A116" s="109"/>
      <c r="B116" s="66" t="s">
        <v>88</v>
      </c>
      <c r="C116" s="143">
        <v>90</v>
      </c>
      <c r="D116" s="82">
        <v>3</v>
      </c>
      <c r="E116" s="160" t="s">
        <v>20</v>
      </c>
      <c r="F116" s="40">
        <v>10.050000000000001</v>
      </c>
      <c r="G116" s="388"/>
      <c r="H116" s="373"/>
      <c r="I116" s="67" t="s">
        <v>29</v>
      </c>
      <c r="J116" s="390"/>
    </row>
    <row r="117" spans="1:10" x14ac:dyDescent="0.2">
      <c r="A117" s="109"/>
      <c r="B117" s="66" t="s">
        <v>89</v>
      </c>
      <c r="C117" s="143" t="s">
        <v>223</v>
      </c>
      <c r="D117" s="82">
        <v>78</v>
      </c>
      <c r="E117" s="160" t="s">
        <v>20</v>
      </c>
      <c r="F117" s="40">
        <v>10.050000000000001</v>
      </c>
      <c r="G117" s="388"/>
      <c r="H117" s="373"/>
      <c r="I117" s="67" t="s">
        <v>29</v>
      </c>
      <c r="J117" s="390"/>
    </row>
    <row r="118" spans="1:10" x14ac:dyDescent="0.2">
      <c r="A118" s="109"/>
      <c r="B118" s="68" t="s">
        <v>90</v>
      </c>
      <c r="C118" s="148">
        <v>10</v>
      </c>
      <c r="D118" s="84">
        <v>7</v>
      </c>
      <c r="E118" s="161" t="s">
        <v>20</v>
      </c>
      <c r="F118" s="42">
        <v>10.050000000000001</v>
      </c>
      <c r="G118" s="389"/>
      <c r="H118" s="373"/>
      <c r="I118" s="67" t="s">
        <v>29</v>
      </c>
      <c r="J118" s="391"/>
    </row>
    <row r="119" spans="1:10" ht="51" x14ac:dyDescent="0.2">
      <c r="A119" s="109"/>
      <c r="B119" s="68" t="s">
        <v>91</v>
      </c>
      <c r="C119" s="148" t="s">
        <v>223</v>
      </c>
      <c r="D119" s="84">
        <v>13</v>
      </c>
      <c r="E119" s="161" t="s">
        <v>20</v>
      </c>
      <c r="F119" s="42">
        <v>4.2</v>
      </c>
      <c r="G119" s="166">
        <f t="shared" ref="G119:G129" si="9">D119*F119</f>
        <v>54.6</v>
      </c>
      <c r="H119" s="62" t="s">
        <v>92</v>
      </c>
      <c r="I119" s="63" t="s">
        <v>29</v>
      </c>
      <c r="J119" s="170"/>
    </row>
    <row r="120" spans="1:10" x14ac:dyDescent="0.2">
      <c r="A120" s="109"/>
      <c r="B120" s="81" t="s">
        <v>188</v>
      </c>
      <c r="C120" s="151">
        <v>90</v>
      </c>
      <c r="D120" s="87">
        <v>34</v>
      </c>
      <c r="E120" s="159" t="s">
        <v>4</v>
      </c>
      <c r="F120" s="38">
        <v>8.94</v>
      </c>
      <c r="G120" s="88">
        <f t="shared" si="9"/>
        <v>303.95999999999998</v>
      </c>
      <c r="H120" s="372" t="s">
        <v>187</v>
      </c>
      <c r="I120" s="110" t="s">
        <v>29</v>
      </c>
      <c r="J120" s="428"/>
    </row>
    <row r="121" spans="1:10" x14ac:dyDescent="0.2">
      <c r="A121" s="109"/>
      <c r="B121" s="66" t="s">
        <v>171</v>
      </c>
      <c r="C121" s="146">
        <v>10</v>
      </c>
      <c r="D121" s="82">
        <v>21</v>
      </c>
      <c r="E121" s="160" t="s">
        <v>4</v>
      </c>
      <c r="F121" s="40">
        <v>8.94</v>
      </c>
      <c r="G121" s="165">
        <f t="shared" si="9"/>
        <v>187.73999999999998</v>
      </c>
      <c r="H121" s="373"/>
      <c r="I121" s="67" t="s">
        <v>29</v>
      </c>
      <c r="J121" s="395"/>
    </row>
    <row r="122" spans="1:10" x14ac:dyDescent="0.2">
      <c r="A122" s="109"/>
      <c r="B122" s="66" t="s">
        <v>189</v>
      </c>
      <c r="C122" s="146">
        <v>10</v>
      </c>
      <c r="D122" s="82">
        <v>6</v>
      </c>
      <c r="E122" s="160" t="s">
        <v>4</v>
      </c>
      <c r="F122" s="40">
        <v>8.94</v>
      </c>
      <c r="G122" s="165">
        <f t="shared" si="9"/>
        <v>53.64</v>
      </c>
      <c r="H122" s="373"/>
      <c r="I122" s="67" t="s">
        <v>29</v>
      </c>
      <c r="J122" s="395"/>
    </row>
    <row r="123" spans="1:10" x14ac:dyDescent="0.2">
      <c r="A123" s="109"/>
      <c r="B123" s="68" t="s">
        <v>174</v>
      </c>
      <c r="C123" s="144">
        <v>10</v>
      </c>
      <c r="D123" s="84">
        <v>11</v>
      </c>
      <c r="E123" s="161" t="s">
        <v>4</v>
      </c>
      <c r="F123" s="42">
        <v>8.94</v>
      </c>
      <c r="G123" s="166">
        <f t="shared" si="9"/>
        <v>98.339999999999989</v>
      </c>
      <c r="H123" s="403"/>
      <c r="I123" s="69" t="s">
        <v>29</v>
      </c>
      <c r="J123" s="424"/>
    </row>
    <row r="124" spans="1:10" ht="25.5" customHeight="1" x14ac:dyDescent="0.2">
      <c r="A124" s="109"/>
      <c r="B124" s="60" t="s">
        <v>93</v>
      </c>
      <c r="C124" s="145" t="s">
        <v>229</v>
      </c>
      <c r="D124" s="57">
        <v>70</v>
      </c>
      <c r="E124" s="46" t="s">
        <v>20</v>
      </c>
      <c r="F124" s="36">
        <v>7.35</v>
      </c>
      <c r="G124" s="61">
        <f t="shared" si="9"/>
        <v>514.5</v>
      </c>
      <c r="H124" s="372" t="s">
        <v>94</v>
      </c>
      <c r="I124" s="63" t="s">
        <v>29</v>
      </c>
      <c r="J124" s="71"/>
    </row>
    <row r="125" spans="1:10" x14ac:dyDescent="0.2">
      <c r="A125" s="109"/>
      <c r="B125" s="66" t="s">
        <v>95</v>
      </c>
      <c r="C125" s="146">
        <v>90</v>
      </c>
      <c r="D125" s="82">
        <v>2</v>
      </c>
      <c r="E125" s="160" t="s">
        <v>6</v>
      </c>
      <c r="F125" s="40">
        <v>7.35</v>
      </c>
      <c r="G125" s="165">
        <f t="shared" si="9"/>
        <v>14.7</v>
      </c>
      <c r="H125" s="373"/>
      <c r="I125" s="67" t="s">
        <v>29</v>
      </c>
      <c r="J125" s="395"/>
    </row>
    <row r="126" spans="1:10" x14ac:dyDescent="0.2">
      <c r="A126" s="109"/>
      <c r="B126" s="66" t="s">
        <v>96</v>
      </c>
      <c r="C126" s="146">
        <v>90</v>
      </c>
      <c r="D126" s="82">
        <v>51</v>
      </c>
      <c r="E126" s="160" t="s">
        <v>4</v>
      </c>
      <c r="F126" s="40">
        <v>7.35</v>
      </c>
      <c r="G126" s="165">
        <f t="shared" si="9"/>
        <v>374.84999999999997</v>
      </c>
      <c r="H126" s="373"/>
      <c r="I126" s="67" t="s">
        <v>29</v>
      </c>
      <c r="J126" s="395"/>
    </row>
    <row r="127" spans="1:10" x14ac:dyDescent="0.2">
      <c r="A127" s="109"/>
      <c r="B127" s="68" t="s">
        <v>97</v>
      </c>
      <c r="C127" s="144">
        <v>10</v>
      </c>
      <c r="D127" s="84">
        <v>22</v>
      </c>
      <c r="E127" s="161" t="s">
        <v>4</v>
      </c>
      <c r="F127" s="42">
        <v>7.35</v>
      </c>
      <c r="G127" s="166">
        <f t="shared" si="9"/>
        <v>161.69999999999999</v>
      </c>
      <c r="H127" s="373"/>
      <c r="I127" s="69" t="s">
        <v>29</v>
      </c>
      <c r="J127" s="424"/>
    </row>
    <row r="128" spans="1:10" x14ac:dyDescent="0.2">
      <c r="A128" s="109"/>
      <c r="B128" s="60" t="s">
        <v>98</v>
      </c>
      <c r="C128" s="145">
        <v>90</v>
      </c>
      <c r="D128" s="57">
        <v>33</v>
      </c>
      <c r="E128" s="46" t="s">
        <v>4</v>
      </c>
      <c r="F128" s="36">
        <v>7.35</v>
      </c>
      <c r="G128" s="61">
        <f t="shared" si="9"/>
        <v>242.54999999999998</v>
      </c>
      <c r="H128" s="373"/>
      <c r="I128" s="63" t="s">
        <v>29</v>
      </c>
      <c r="J128" s="71"/>
    </row>
    <row r="129" spans="1:10" x14ac:dyDescent="0.2">
      <c r="A129" s="109"/>
      <c r="B129" s="60" t="s">
        <v>99</v>
      </c>
      <c r="C129" s="145" t="s">
        <v>222</v>
      </c>
      <c r="D129" s="57">
        <v>25</v>
      </c>
      <c r="E129" s="46" t="s">
        <v>4</v>
      </c>
      <c r="F129" s="36">
        <v>7.35</v>
      </c>
      <c r="G129" s="61">
        <f t="shared" si="9"/>
        <v>183.75</v>
      </c>
      <c r="H129" s="403"/>
      <c r="I129" s="63" t="s">
        <v>29</v>
      </c>
      <c r="J129" s="71" t="s">
        <v>100</v>
      </c>
    </row>
    <row r="130" spans="1:10" ht="12.75" customHeight="1" x14ac:dyDescent="0.2">
      <c r="A130" s="109"/>
      <c r="B130" s="60" t="s">
        <v>192</v>
      </c>
      <c r="C130" s="145" t="s">
        <v>226</v>
      </c>
      <c r="D130" s="57">
        <v>12</v>
      </c>
      <c r="E130" s="46" t="s">
        <v>4</v>
      </c>
      <c r="F130" s="36">
        <v>8.94</v>
      </c>
      <c r="G130" s="61">
        <f t="shared" ref="G130:G140" si="10">D130*F130</f>
        <v>107.28</v>
      </c>
      <c r="H130" s="372" t="s">
        <v>203</v>
      </c>
      <c r="I130" s="63" t="s">
        <v>29</v>
      </c>
      <c r="J130" s="111"/>
    </row>
    <row r="131" spans="1:10" x14ac:dyDescent="0.2">
      <c r="A131" s="109"/>
      <c r="B131" s="66" t="s">
        <v>213</v>
      </c>
      <c r="C131" s="146">
        <v>90</v>
      </c>
      <c r="D131" s="82">
        <v>140</v>
      </c>
      <c r="E131" s="160" t="s">
        <v>5</v>
      </c>
      <c r="F131" s="40">
        <v>21.4</v>
      </c>
      <c r="G131" s="165">
        <f t="shared" si="10"/>
        <v>2996</v>
      </c>
      <c r="H131" s="373"/>
      <c r="I131" s="67" t="s">
        <v>29</v>
      </c>
      <c r="J131" s="112"/>
    </row>
    <row r="132" spans="1:10" x14ac:dyDescent="0.2">
      <c r="A132" s="109"/>
      <c r="B132" s="66" t="s">
        <v>193</v>
      </c>
      <c r="C132" s="146" t="s">
        <v>227</v>
      </c>
      <c r="D132" s="82">
        <v>2</v>
      </c>
      <c r="E132" s="160" t="s">
        <v>5</v>
      </c>
      <c r="F132" s="40">
        <v>21.4</v>
      </c>
      <c r="G132" s="165">
        <f t="shared" si="10"/>
        <v>42.8</v>
      </c>
      <c r="H132" s="373"/>
      <c r="I132" s="67" t="s">
        <v>29</v>
      </c>
      <c r="J132" s="112"/>
    </row>
    <row r="133" spans="1:10" x14ac:dyDescent="0.2">
      <c r="A133" s="109"/>
      <c r="B133" s="68" t="s">
        <v>194</v>
      </c>
      <c r="C133" s="144" t="s">
        <v>226</v>
      </c>
      <c r="D133" s="84">
        <v>6</v>
      </c>
      <c r="E133" s="161" t="s">
        <v>5</v>
      </c>
      <c r="F133" s="42">
        <v>21.4</v>
      </c>
      <c r="G133" s="166">
        <f t="shared" si="10"/>
        <v>128.39999999999998</v>
      </c>
      <c r="H133" s="373"/>
      <c r="I133" s="69" t="s">
        <v>29</v>
      </c>
      <c r="J133" s="113"/>
    </row>
    <row r="134" spans="1:10" x14ac:dyDescent="0.2">
      <c r="A134" s="109"/>
      <c r="B134" s="60" t="s">
        <v>195</v>
      </c>
      <c r="C134" s="145">
        <v>10</v>
      </c>
      <c r="D134" s="57">
        <v>1</v>
      </c>
      <c r="E134" s="46" t="s">
        <v>4</v>
      </c>
      <c r="F134" s="36">
        <v>8.94</v>
      </c>
      <c r="G134" s="61">
        <f t="shared" si="10"/>
        <v>8.94</v>
      </c>
      <c r="H134" s="373"/>
      <c r="I134" s="63" t="s">
        <v>29</v>
      </c>
      <c r="J134" s="111"/>
    </row>
    <row r="135" spans="1:10" x14ac:dyDescent="0.2">
      <c r="A135" s="109"/>
      <c r="B135" s="66" t="s">
        <v>196</v>
      </c>
      <c r="C135" s="146" t="s">
        <v>227</v>
      </c>
      <c r="D135" s="82">
        <v>204</v>
      </c>
      <c r="E135" s="160" t="s">
        <v>5</v>
      </c>
      <c r="F135" s="40">
        <v>21.4</v>
      </c>
      <c r="G135" s="165">
        <f t="shared" si="10"/>
        <v>4365.5999999999995</v>
      </c>
      <c r="H135" s="373"/>
      <c r="I135" s="67" t="s">
        <v>29</v>
      </c>
      <c r="J135" s="112"/>
    </row>
    <row r="136" spans="1:10" x14ac:dyDescent="0.2">
      <c r="A136" s="109"/>
      <c r="B136" s="68" t="s">
        <v>197</v>
      </c>
      <c r="C136" s="144" t="s">
        <v>226</v>
      </c>
      <c r="D136" s="84">
        <v>30</v>
      </c>
      <c r="E136" s="161" t="s">
        <v>5</v>
      </c>
      <c r="F136" s="42">
        <v>21.4</v>
      </c>
      <c r="G136" s="166">
        <f t="shared" si="10"/>
        <v>642</v>
      </c>
      <c r="H136" s="373"/>
      <c r="I136" s="69" t="s">
        <v>29</v>
      </c>
      <c r="J136" s="113"/>
    </row>
    <row r="137" spans="1:10" x14ac:dyDescent="0.2">
      <c r="A137" s="109"/>
      <c r="B137" s="66" t="s">
        <v>199</v>
      </c>
      <c r="C137" s="146" t="s">
        <v>227</v>
      </c>
      <c r="D137" s="82">
        <v>21</v>
      </c>
      <c r="E137" s="160" t="s">
        <v>5</v>
      </c>
      <c r="F137" s="40">
        <v>21.4</v>
      </c>
      <c r="G137" s="165">
        <f t="shared" si="10"/>
        <v>449.4</v>
      </c>
      <c r="H137" s="373"/>
      <c r="I137" s="67" t="s">
        <v>29</v>
      </c>
      <c r="J137" s="112"/>
    </row>
    <row r="138" spans="1:10" x14ac:dyDescent="0.2">
      <c r="A138" s="109"/>
      <c r="B138" s="66" t="s">
        <v>200</v>
      </c>
      <c r="C138" s="146">
        <v>90</v>
      </c>
      <c r="D138" s="82">
        <v>9</v>
      </c>
      <c r="E138" s="160" t="s">
        <v>5</v>
      </c>
      <c r="F138" s="40">
        <v>21.4</v>
      </c>
      <c r="G138" s="165">
        <f t="shared" si="10"/>
        <v>192.6</v>
      </c>
      <c r="H138" s="373"/>
      <c r="I138" s="67" t="s">
        <v>29</v>
      </c>
      <c r="J138" s="112"/>
    </row>
    <row r="139" spans="1:10" x14ac:dyDescent="0.2">
      <c r="A139" s="109"/>
      <c r="B139" s="68" t="s">
        <v>198</v>
      </c>
      <c r="C139" s="115" t="s">
        <v>222</v>
      </c>
      <c r="D139" s="254">
        <v>49</v>
      </c>
      <c r="E139" s="114" t="s">
        <v>4</v>
      </c>
      <c r="F139" s="115">
        <v>0</v>
      </c>
      <c r="G139" s="116">
        <f t="shared" si="10"/>
        <v>0</v>
      </c>
      <c r="H139" s="373"/>
      <c r="I139" s="69"/>
      <c r="J139" s="113" t="s">
        <v>201</v>
      </c>
    </row>
    <row r="140" spans="1:10" x14ac:dyDescent="0.2">
      <c r="A140" s="109"/>
      <c r="B140" s="60" t="s">
        <v>202</v>
      </c>
      <c r="C140" s="145" t="s">
        <v>233</v>
      </c>
      <c r="D140" s="57">
        <v>16</v>
      </c>
      <c r="E140" s="46" t="s">
        <v>4</v>
      </c>
      <c r="F140" s="36">
        <v>8.94</v>
      </c>
      <c r="G140" s="61">
        <f t="shared" si="10"/>
        <v>143.04</v>
      </c>
      <c r="H140" s="373"/>
      <c r="I140" s="63" t="s">
        <v>29</v>
      </c>
      <c r="J140" s="111"/>
    </row>
    <row r="141" spans="1:10" ht="38.25" x14ac:dyDescent="0.2">
      <c r="A141" s="109"/>
      <c r="B141" s="60" t="s">
        <v>219</v>
      </c>
      <c r="C141" s="145">
        <v>90</v>
      </c>
      <c r="D141" s="57">
        <v>1046</v>
      </c>
      <c r="E141" s="46" t="s">
        <v>5</v>
      </c>
      <c r="F141" s="36">
        <v>21.4</v>
      </c>
      <c r="G141" s="61">
        <v>10570.41</v>
      </c>
      <c r="H141" s="158" t="s">
        <v>234</v>
      </c>
      <c r="I141" s="63" t="s">
        <v>29</v>
      </c>
      <c r="J141" s="111" t="s">
        <v>278</v>
      </c>
    </row>
    <row r="142" spans="1:10" ht="25.5" x14ac:dyDescent="0.2">
      <c r="A142" s="109"/>
      <c r="B142" s="66" t="s">
        <v>272</v>
      </c>
      <c r="C142" s="146" t="s">
        <v>274</v>
      </c>
      <c r="D142" s="82">
        <v>2906</v>
      </c>
      <c r="E142" s="39" t="s">
        <v>275</v>
      </c>
      <c r="F142" s="40">
        <v>11.75</v>
      </c>
      <c r="G142" s="281">
        <f>D142*F142</f>
        <v>34145.5</v>
      </c>
      <c r="H142" s="372" t="s">
        <v>276</v>
      </c>
      <c r="I142" s="67" t="s">
        <v>73</v>
      </c>
      <c r="J142" s="437"/>
    </row>
    <row r="143" spans="1:10" x14ac:dyDescent="0.2">
      <c r="A143" s="109"/>
      <c r="B143" s="68" t="s">
        <v>273</v>
      </c>
      <c r="C143" s="144" t="s">
        <v>251</v>
      </c>
      <c r="D143" s="84">
        <v>606</v>
      </c>
      <c r="E143" s="210" t="s">
        <v>101</v>
      </c>
      <c r="F143" s="42">
        <v>11.75</v>
      </c>
      <c r="G143" s="282">
        <f>D143*F143</f>
        <v>7120.5</v>
      </c>
      <c r="H143" s="403"/>
      <c r="I143" s="69" t="s">
        <v>73</v>
      </c>
      <c r="J143" s="391"/>
    </row>
    <row r="144" spans="1:10" ht="39" thickBot="1" x14ac:dyDescent="0.25">
      <c r="A144" s="109"/>
      <c r="B144" s="93" t="s">
        <v>279</v>
      </c>
      <c r="C144" s="204" t="s">
        <v>280</v>
      </c>
      <c r="D144" s="253">
        <v>1675</v>
      </c>
      <c r="E144" s="52" t="s">
        <v>5</v>
      </c>
      <c r="F144" s="44">
        <v>37.4</v>
      </c>
      <c r="G144" s="94">
        <f>D144*F144</f>
        <v>62645</v>
      </c>
      <c r="H144" s="205" t="s">
        <v>281</v>
      </c>
      <c r="I144" s="206" t="s">
        <v>29</v>
      </c>
      <c r="J144" s="207"/>
    </row>
    <row r="145" spans="1:10" ht="38.25" x14ac:dyDescent="0.2">
      <c r="A145" s="128" t="s">
        <v>16</v>
      </c>
      <c r="B145" s="66" t="str">
        <f>"30/1"</f>
        <v>30/1</v>
      </c>
      <c r="C145" s="143">
        <v>90</v>
      </c>
      <c r="D145" s="82">
        <v>53</v>
      </c>
      <c r="E145" s="160" t="s">
        <v>5</v>
      </c>
      <c r="F145" s="40">
        <v>21.94</v>
      </c>
      <c r="G145" s="165">
        <v>65.819999999999993</v>
      </c>
      <c r="H145" s="163" t="s">
        <v>102</v>
      </c>
      <c r="I145" s="67" t="s">
        <v>29</v>
      </c>
      <c r="J145" s="169" t="s">
        <v>103</v>
      </c>
    </row>
    <row r="146" spans="1:10" ht="38.25" x14ac:dyDescent="0.2">
      <c r="A146" s="109"/>
      <c r="B146" s="68" t="s">
        <v>104</v>
      </c>
      <c r="C146" s="148">
        <v>90</v>
      </c>
      <c r="D146" s="84">
        <v>11</v>
      </c>
      <c r="E146" s="161" t="s">
        <v>5</v>
      </c>
      <c r="F146" s="42">
        <v>0</v>
      </c>
      <c r="G146" s="166">
        <v>0</v>
      </c>
      <c r="H146" s="164" t="s">
        <v>105</v>
      </c>
      <c r="I146" s="69"/>
      <c r="J146" s="117" t="s">
        <v>106</v>
      </c>
    </row>
    <row r="147" spans="1:10" ht="38.25" x14ac:dyDescent="0.2">
      <c r="A147" s="109"/>
      <c r="B147" s="66" t="s">
        <v>107</v>
      </c>
      <c r="C147" s="143">
        <v>10</v>
      </c>
      <c r="D147" s="82">
        <v>147</v>
      </c>
      <c r="E147" s="39" t="s">
        <v>5</v>
      </c>
      <c r="F147" s="40">
        <v>34.9</v>
      </c>
      <c r="G147" s="165">
        <f t="shared" ref="G147" si="11">D147*F147</f>
        <v>5130.3</v>
      </c>
      <c r="H147" s="183" t="s">
        <v>108</v>
      </c>
      <c r="I147" s="118" t="s">
        <v>73</v>
      </c>
      <c r="J147" s="119"/>
    </row>
    <row r="148" spans="1:10" ht="51" x14ac:dyDescent="0.2">
      <c r="A148" s="109"/>
      <c r="B148" s="60" t="s">
        <v>109</v>
      </c>
      <c r="C148" s="58" t="s">
        <v>224</v>
      </c>
      <c r="D148" s="57">
        <v>586</v>
      </c>
      <c r="E148" s="46" t="s">
        <v>6</v>
      </c>
      <c r="F148" s="36">
        <v>7.35</v>
      </c>
      <c r="G148" s="61">
        <f>D148*F148</f>
        <v>4307.0999999999995</v>
      </c>
      <c r="H148" s="62" t="s">
        <v>110</v>
      </c>
      <c r="I148" s="120" t="s">
        <v>29</v>
      </c>
      <c r="J148" s="71" t="s">
        <v>190</v>
      </c>
    </row>
    <row r="149" spans="1:10" x14ac:dyDescent="0.2">
      <c r="A149" s="109"/>
      <c r="B149" s="66" t="s">
        <v>111</v>
      </c>
      <c r="C149" s="143" t="s">
        <v>231</v>
      </c>
      <c r="D149" s="82">
        <v>450</v>
      </c>
      <c r="E149" s="160" t="s">
        <v>40</v>
      </c>
      <c r="F149" s="40">
        <v>7.35</v>
      </c>
      <c r="G149" s="165">
        <f t="shared" ref="G149:G198" si="12">D149*F149</f>
        <v>3307.5</v>
      </c>
      <c r="H149" s="427" t="s">
        <v>112</v>
      </c>
      <c r="I149" s="121" t="s">
        <v>29</v>
      </c>
      <c r="J149" s="428"/>
    </row>
    <row r="150" spans="1:10" x14ac:dyDescent="0.2">
      <c r="A150" s="109"/>
      <c r="B150" s="68" t="s">
        <v>113</v>
      </c>
      <c r="C150" s="148">
        <v>50</v>
      </c>
      <c r="D150" s="84">
        <v>18</v>
      </c>
      <c r="E150" s="161" t="s">
        <v>5</v>
      </c>
      <c r="F150" s="42">
        <v>21.4</v>
      </c>
      <c r="G150" s="166">
        <f t="shared" si="12"/>
        <v>385.2</v>
      </c>
      <c r="H150" s="387"/>
      <c r="I150" s="122" t="s">
        <v>29</v>
      </c>
      <c r="J150" s="424"/>
    </row>
    <row r="151" spans="1:10" ht="38.25" x14ac:dyDescent="0.2">
      <c r="A151" s="109"/>
      <c r="B151" s="81" t="s">
        <v>114</v>
      </c>
      <c r="C151" s="58">
        <v>90</v>
      </c>
      <c r="D151" s="57">
        <v>18</v>
      </c>
      <c r="E151" s="46" t="s">
        <v>5</v>
      </c>
      <c r="F151" s="36">
        <v>21.4</v>
      </c>
      <c r="G151" s="61">
        <f t="shared" si="12"/>
        <v>385.2</v>
      </c>
      <c r="H151" s="62" t="s">
        <v>115</v>
      </c>
      <c r="I151" s="120" t="s">
        <v>29</v>
      </c>
      <c r="J151" s="71" t="s">
        <v>116</v>
      </c>
    </row>
    <row r="152" spans="1:10" x14ac:dyDescent="0.2">
      <c r="A152" s="109"/>
      <c r="B152" s="81" t="s">
        <v>117</v>
      </c>
      <c r="C152" s="143">
        <v>90</v>
      </c>
      <c r="D152" s="82">
        <v>28</v>
      </c>
      <c r="E152" s="179" t="s">
        <v>5</v>
      </c>
      <c r="F152" s="40">
        <v>21.4</v>
      </c>
      <c r="G152" s="181">
        <f t="shared" si="12"/>
        <v>599.19999999999993</v>
      </c>
      <c r="H152" s="427" t="s">
        <v>118</v>
      </c>
      <c r="I152" s="121" t="s">
        <v>29</v>
      </c>
      <c r="J152" s="169"/>
    </row>
    <row r="153" spans="1:10" x14ac:dyDescent="0.2">
      <c r="A153" s="109"/>
      <c r="B153" s="66" t="s">
        <v>119</v>
      </c>
      <c r="C153" s="143">
        <v>90</v>
      </c>
      <c r="D153" s="82">
        <v>3</v>
      </c>
      <c r="E153" s="179" t="s">
        <v>5</v>
      </c>
      <c r="F153" s="40">
        <v>21.4</v>
      </c>
      <c r="G153" s="181">
        <f t="shared" si="12"/>
        <v>64.199999999999989</v>
      </c>
      <c r="H153" s="386"/>
      <c r="I153" s="121" t="s">
        <v>29</v>
      </c>
      <c r="J153" s="169"/>
    </row>
    <row r="154" spans="1:10" x14ac:dyDescent="0.2">
      <c r="A154" s="109"/>
      <c r="B154" s="68" t="s">
        <v>120</v>
      </c>
      <c r="C154" s="148">
        <v>90</v>
      </c>
      <c r="D154" s="84">
        <v>15</v>
      </c>
      <c r="E154" s="180" t="s">
        <v>5</v>
      </c>
      <c r="F154" s="42">
        <v>21.4</v>
      </c>
      <c r="G154" s="182">
        <f t="shared" si="12"/>
        <v>321</v>
      </c>
      <c r="H154" s="386"/>
      <c r="I154" s="122" t="s">
        <v>29</v>
      </c>
      <c r="J154" s="170"/>
    </row>
    <row r="155" spans="1:10" x14ac:dyDescent="0.2">
      <c r="A155" s="109"/>
      <c r="B155" s="60" t="s">
        <v>121</v>
      </c>
      <c r="C155" s="58">
        <v>90</v>
      </c>
      <c r="D155" s="57">
        <v>47</v>
      </c>
      <c r="E155" s="46" t="s">
        <v>5</v>
      </c>
      <c r="F155" s="36">
        <v>21.4</v>
      </c>
      <c r="G155" s="61">
        <f t="shared" si="12"/>
        <v>1005.8</v>
      </c>
      <c r="H155" s="386"/>
      <c r="I155" s="120" t="s">
        <v>29</v>
      </c>
      <c r="J155" s="71"/>
    </row>
    <row r="156" spans="1:10" x14ac:dyDescent="0.2">
      <c r="A156" s="109"/>
      <c r="B156" s="60" t="s">
        <v>122</v>
      </c>
      <c r="C156" s="58">
        <v>90</v>
      </c>
      <c r="D156" s="57">
        <v>25</v>
      </c>
      <c r="E156" s="46" t="s">
        <v>5</v>
      </c>
      <c r="F156" s="36">
        <v>21.4</v>
      </c>
      <c r="G156" s="61">
        <f t="shared" si="12"/>
        <v>535</v>
      </c>
      <c r="H156" s="386"/>
      <c r="I156" s="120" t="s">
        <v>29</v>
      </c>
      <c r="J156" s="71"/>
    </row>
    <row r="157" spans="1:10" x14ac:dyDescent="0.2">
      <c r="A157" s="109"/>
      <c r="B157" s="60" t="s">
        <v>123</v>
      </c>
      <c r="C157" s="58">
        <v>90</v>
      </c>
      <c r="D157" s="57">
        <v>12</v>
      </c>
      <c r="E157" s="46" t="s">
        <v>5</v>
      </c>
      <c r="F157" s="36">
        <v>21.4</v>
      </c>
      <c r="G157" s="61">
        <f t="shared" si="12"/>
        <v>256.79999999999995</v>
      </c>
      <c r="H157" s="386"/>
      <c r="I157" s="120" t="s">
        <v>29</v>
      </c>
      <c r="J157" s="71"/>
    </row>
    <row r="158" spans="1:10" x14ac:dyDescent="0.2">
      <c r="A158" s="109"/>
      <c r="B158" s="60" t="s">
        <v>124</v>
      </c>
      <c r="C158" s="58">
        <v>90</v>
      </c>
      <c r="D158" s="57">
        <v>35</v>
      </c>
      <c r="E158" s="46" t="s">
        <v>5</v>
      </c>
      <c r="F158" s="36">
        <v>21.4</v>
      </c>
      <c r="G158" s="61">
        <f t="shared" si="12"/>
        <v>749</v>
      </c>
      <c r="H158" s="387"/>
      <c r="I158" s="120" t="s">
        <v>29</v>
      </c>
      <c r="J158" s="71"/>
    </row>
    <row r="159" spans="1:10" ht="12.75" customHeight="1" x14ac:dyDescent="0.2">
      <c r="A159" s="109"/>
      <c r="B159" s="66" t="s">
        <v>125</v>
      </c>
      <c r="C159" s="143" t="s">
        <v>223</v>
      </c>
      <c r="D159" s="82">
        <v>65</v>
      </c>
      <c r="E159" s="160" t="s">
        <v>126</v>
      </c>
      <c r="F159" s="40">
        <v>7.35</v>
      </c>
      <c r="G159" s="165">
        <f t="shared" si="12"/>
        <v>477.75</v>
      </c>
      <c r="H159" s="427" t="s">
        <v>127</v>
      </c>
      <c r="I159" s="121" t="s">
        <v>29</v>
      </c>
      <c r="J159" s="169"/>
    </row>
    <row r="160" spans="1:10" x14ac:dyDescent="0.2">
      <c r="A160" s="123"/>
      <c r="B160" s="66" t="s">
        <v>128</v>
      </c>
      <c r="C160" s="143">
        <v>90</v>
      </c>
      <c r="D160" s="82">
        <v>109</v>
      </c>
      <c r="E160" s="160" t="s">
        <v>4</v>
      </c>
      <c r="F160" s="40">
        <v>7.35</v>
      </c>
      <c r="G160" s="165">
        <f t="shared" si="12"/>
        <v>801.15</v>
      </c>
      <c r="H160" s="386"/>
      <c r="I160" s="121" t="s">
        <v>29</v>
      </c>
      <c r="J160" s="169"/>
    </row>
    <row r="161" spans="1:10" x14ac:dyDescent="0.2">
      <c r="A161" s="109"/>
      <c r="B161" s="68" t="s">
        <v>129</v>
      </c>
      <c r="C161" s="148" t="s">
        <v>223</v>
      </c>
      <c r="D161" s="84">
        <v>30</v>
      </c>
      <c r="E161" s="161" t="s">
        <v>4</v>
      </c>
      <c r="F161" s="42">
        <v>7.35</v>
      </c>
      <c r="G161" s="166">
        <f t="shared" si="12"/>
        <v>220.5</v>
      </c>
      <c r="H161" s="387"/>
      <c r="I161" s="122" t="s">
        <v>29</v>
      </c>
      <c r="J161" s="170"/>
    </row>
    <row r="162" spans="1:10" ht="21" customHeight="1" x14ac:dyDescent="0.2">
      <c r="A162" s="109"/>
      <c r="B162" s="124" t="s">
        <v>130</v>
      </c>
      <c r="C162" s="151" t="s">
        <v>226</v>
      </c>
      <c r="D162" s="255">
        <v>63</v>
      </c>
      <c r="E162" s="159" t="s">
        <v>101</v>
      </c>
      <c r="F162" s="51">
        <v>0</v>
      </c>
      <c r="G162" s="125">
        <f t="shared" si="12"/>
        <v>0</v>
      </c>
      <c r="H162" s="431" t="s">
        <v>131</v>
      </c>
      <c r="I162" s="434"/>
      <c r="J162" s="437" t="s">
        <v>132</v>
      </c>
    </row>
    <row r="163" spans="1:10" ht="21" customHeight="1" x14ac:dyDescent="0.2">
      <c r="A163" s="109"/>
      <c r="B163" s="126" t="s">
        <v>133</v>
      </c>
      <c r="C163" s="143">
        <v>31</v>
      </c>
      <c r="D163" s="256">
        <v>6</v>
      </c>
      <c r="E163" s="160" t="s">
        <v>101</v>
      </c>
      <c r="F163" s="50">
        <v>0</v>
      </c>
      <c r="G163" s="127">
        <f t="shared" si="12"/>
        <v>0</v>
      </c>
      <c r="H163" s="432"/>
      <c r="I163" s="435"/>
      <c r="J163" s="390"/>
    </row>
    <row r="164" spans="1:10" ht="21" customHeight="1" x14ac:dyDescent="0.2">
      <c r="A164" s="109"/>
      <c r="B164" s="126" t="s">
        <v>134</v>
      </c>
      <c r="C164" s="143">
        <v>90</v>
      </c>
      <c r="D164" s="256">
        <v>119</v>
      </c>
      <c r="E164" s="160" t="s">
        <v>101</v>
      </c>
      <c r="F164" s="50">
        <v>0</v>
      </c>
      <c r="G164" s="127">
        <v>0</v>
      </c>
      <c r="H164" s="432"/>
      <c r="I164" s="435"/>
      <c r="J164" s="390"/>
    </row>
    <row r="165" spans="1:10" ht="21" customHeight="1" x14ac:dyDescent="0.2">
      <c r="A165" s="109"/>
      <c r="B165" s="126" t="s">
        <v>135</v>
      </c>
      <c r="C165" s="143">
        <v>90</v>
      </c>
      <c r="D165" s="256">
        <v>1538</v>
      </c>
      <c r="E165" s="160" t="s">
        <v>101</v>
      </c>
      <c r="F165" s="50">
        <v>0</v>
      </c>
      <c r="G165" s="127">
        <v>0</v>
      </c>
      <c r="H165" s="432"/>
      <c r="I165" s="435"/>
      <c r="J165" s="390"/>
    </row>
    <row r="166" spans="1:10" ht="21" customHeight="1" x14ac:dyDescent="0.2">
      <c r="A166" s="109"/>
      <c r="B166" s="126" t="s">
        <v>136</v>
      </c>
      <c r="C166" s="143" t="s">
        <v>227</v>
      </c>
      <c r="D166" s="256">
        <v>479</v>
      </c>
      <c r="E166" s="160" t="s">
        <v>101</v>
      </c>
      <c r="F166" s="50">
        <v>0</v>
      </c>
      <c r="G166" s="127">
        <v>0</v>
      </c>
      <c r="H166" s="432"/>
      <c r="I166" s="435"/>
      <c r="J166" s="390"/>
    </row>
    <row r="167" spans="1:10" ht="21" customHeight="1" x14ac:dyDescent="0.2">
      <c r="A167" s="109"/>
      <c r="B167" s="126" t="s">
        <v>137</v>
      </c>
      <c r="C167" s="143">
        <v>31</v>
      </c>
      <c r="D167" s="256">
        <v>45</v>
      </c>
      <c r="E167" s="160" t="s">
        <v>101</v>
      </c>
      <c r="F167" s="50">
        <v>0</v>
      </c>
      <c r="G167" s="127">
        <v>0</v>
      </c>
      <c r="H167" s="432"/>
      <c r="I167" s="435"/>
      <c r="J167" s="390"/>
    </row>
    <row r="168" spans="1:10" ht="21" customHeight="1" x14ac:dyDescent="0.2">
      <c r="A168" s="109"/>
      <c r="B168" s="126" t="s">
        <v>138</v>
      </c>
      <c r="C168" s="146" t="s">
        <v>223</v>
      </c>
      <c r="D168" s="256">
        <v>1867</v>
      </c>
      <c r="E168" s="160" t="s">
        <v>101</v>
      </c>
      <c r="F168" s="50">
        <v>0</v>
      </c>
      <c r="G168" s="127">
        <v>0</v>
      </c>
      <c r="H168" s="432"/>
      <c r="I168" s="435"/>
      <c r="J168" s="390"/>
    </row>
    <row r="169" spans="1:10" ht="21" customHeight="1" x14ac:dyDescent="0.2">
      <c r="A169" s="109"/>
      <c r="B169" s="126" t="s">
        <v>139</v>
      </c>
      <c r="C169" s="143">
        <v>90</v>
      </c>
      <c r="D169" s="256">
        <v>231</v>
      </c>
      <c r="E169" s="160" t="s">
        <v>101</v>
      </c>
      <c r="F169" s="50">
        <v>0</v>
      </c>
      <c r="G169" s="127">
        <v>0</v>
      </c>
      <c r="H169" s="432"/>
      <c r="I169" s="435"/>
      <c r="J169" s="390"/>
    </row>
    <row r="170" spans="1:10" ht="21" customHeight="1" x14ac:dyDescent="0.2">
      <c r="A170" s="109"/>
      <c r="B170" s="126" t="s">
        <v>140</v>
      </c>
      <c r="C170" s="143" t="s">
        <v>223</v>
      </c>
      <c r="D170" s="256">
        <v>402</v>
      </c>
      <c r="E170" s="160" t="s">
        <v>101</v>
      </c>
      <c r="F170" s="50">
        <v>0</v>
      </c>
      <c r="G170" s="127">
        <v>0</v>
      </c>
      <c r="H170" s="432"/>
      <c r="I170" s="435"/>
      <c r="J170" s="390"/>
    </row>
    <row r="171" spans="1:10" ht="21" customHeight="1" x14ac:dyDescent="0.2">
      <c r="A171" s="109"/>
      <c r="B171" s="126" t="s">
        <v>141</v>
      </c>
      <c r="C171" s="143">
        <v>10</v>
      </c>
      <c r="D171" s="256">
        <v>57</v>
      </c>
      <c r="E171" s="160" t="s">
        <v>101</v>
      </c>
      <c r="F171" s="50">
        <v>0</v>
      </c>
      <c r="G171" s="127">
        <v>0</v>
      </c>
      <c r="H171" s="433"/>
      <c r="I171" s="436"/>
      <c r="J171" s="391"/>
    </row>
    <row r="172" spans="1:10" ht="18.75" customHeight="1" x14ac:dyDescent="0.2">
      <c r="A172" s="109"/>
      <c r="B172" s="315" t="s">
        <v>376</v>
      </c>
      <c r="C172" s="316">
        <v>90</v>
      </c>
      <c r="D172" s="317">
        <v>91</v>
      </c>
      <c r="E172" s="318" t="s">
        <v>5</v>
      </c>
      <c r="F172" s="319">
        <v>21.4</v>
      </c>
      <c r="G172" s="320">
        <f>D172*F172</f>
        <v>1947.3999999999999</v>
      </c>
      <c r="H172" s="374" t="s">
        <v>379</v>
      </c>
      <c r="I172" s="321" t="s">
        <v>29</v>
      </c>
      <c r="J172" s="377" t="s">
        <v>380</v>
      </c>
    </row>
    <row r="173" spans="1:10" ht="18.75" customHeight="1" x14ac:dyDescent="0.2">
      <c r="A173" s="109"/>
      <c r="B173" s="299" t="s">
        <v>377</v>
      </c>
      <c r="C173" s="322">
        <v>90</v>
      </c>
      <c r="D173" s="301">
        <v>34</v>
      </c>
      <c r="E173" s="323" t="s">
        <v>5</v>
      </c>
      <c r="F173" s="303">
        <v>21.4</v>
      </c>
      <c r="G173" s="324">
        <f t="shared" ref="G173:G174" si="13">D173*F173</f>
        <v>727.59999999999991</v>
      </c>
      <c r="H173" s="375"/>
      <c r="I173" s="305" t="s">
        <v>29</v>
      </c>
      <c r="J173" s="378"/>
    </row>
    <row r="174" spans="1:10" ht="18.75" customHeight="1" x14ac:dyDescent="0.2">
      <c r="A174" s="109"/>
      <c r="B174" s="306" t="s">
        <v>378</v>
      </c>
      <c r="C174" s="325">
        <v>30</v>
      </c>
      <c r="D174" s="326">
        <v>90</v>
      </c>
      <c r="E174" s="327" t="s">
        <v>5</v>
      </c>
      <c r="F174" s="328">
        <v>21.4</v>
      </c>
      <c r="G174" s="329">
        <f t="shared" si="13"/>
        <v>1925.9999999999998</v>
      </c>
      <c r="H174" s="376"/>
      <c r="I174" s="312" t="s">
        <v>29</v>
      </c>
      <c r="J174" s="379"/>
    </row>
    <row r="175" spans="1:10" x14ac:dyDescent="0.2">
      <c r="A175" s="109"/>
      <c r="B175" s="299" t="s">
        <v>381</v>
      </c>
      <c r="C175" s="300">
        <v>30</v>
      </c>
      <c r="D175" s="330">
        <v>12</v>
      </c>
      <c r="E175" s="323" t="s">
        <v>5</v>
      </c>
      <c r="F175" s="331">
        <v>21.4</v>
      </c>
      <c r="G175" s="304">
        <f>F175*D175</f>
        <v>256.79999999999995</v>
      </c>
      <c r="H175" s="374" t="s">
        <v>385</v>
      </c>
      <c r="I175" s="305" t="s">
        <v>29</v>
      </c>
      <c r="J175" s="377"/>
    </row>
    <row r="176" spans="1:10" x14ac:dyDescent="0.2">
      <c r="A176" s="109"/>
      <c r="B176" s="299" t="s">
        <v>384</v>
      </c>
      <c r="C176" s="300">
        <v>30</v>
      </c>
      <c r="D176" s="330">
        <v>8</v>
      </c>
      <c r="E176" s="323" t="s">
        <v>5</v>
      </c>
      <c r="F176" s="331">
        <v>21.4</v>
      </c>
      <c r="G176" s="304">
        <f t="shared" ref="G176:G178" si="14">F176*D176</f>
        <v>171.2</v>
      </c>
      <c r="H176" s="375"/>
      <c r="I176" s="305" t="s">
        <v>29</v>
      </c>
      <c r="J176" s="378"/>
    </row>
    <row r="177" spans="1:10" x14ac:dyDescent="0.2">
      <c r="A177" s="109"/>
      <c r="B177" s="299" t="s">
        <v>382</v>
      </c>
      <c r="C177" s="300">
        <v>90</v>
      </c>
      <c r="D177" s="330">
        <v>2</v>
      </c>
      <c r="E177" s="323" t="s">
        <v>5</v>
      </c>
      <c r="F177" s="331">
        <v>21.4</v>
      </c>
      <c r="G177" s="304">
        <f t="shared" si="14"/>
        <v>42.8</v>
      </c>
      <c r="H177" s="375"/>
      <c r="I177" s="305" t="s">
        <v>29</v>
      </c>
      <c r="J177" s="378"/>
    </row>
    <row r="178" spans="1:10" x14ac:dyDescent="0.2">
      <c r="A178" s="109"/>
      <c r="B178" s="306" t="s">
        <v>383</v>
      </c>
      <c r="C178" s="325">
        <v>34</v>
      </c>
      <c r="D178" s="326">
        <v>200</v>
      </c>
      <c r="E178" s="327" t="s">
        <v>5</v>
      </c>
      <c r="F178" s="328">
        <v>21.4</v>
      </c>
      <c r="G178" s="311">
        <f t="shared" si="14"/>
        <v>4280</v>
      </c>
      <c r="H178" s="376"/>
      <c r="I178" s="305" t="s">
        <v>29</v>
      </c>
      <c r="J178" s="379"/>
    </row>
    <row r="179" spans="1:10" x14ac:dyDescent="0.2">
      <c r="A179" s="109"/>
      <c r="B179" s="299" t="s">
        <v>341</v>
      </c>
      <c r="C179" s="322">
        <v>10</v>
      </c>
      <c r="D179" s="301">
        <v>2169</v>
      </c>
      <c r="E179" s="332" t="s">
        <v>4</v>
      </c>
      <c r="F179" s="333">
        <f>G179/D179</f>
        <v>5.3820009220839093</v>
      </c>
      <c r="G179" s="324">
        <v>11673.56</v>
      </c>
      <c r="H179" s="425" t="s">
        <v>344</v>
      </c>
      <c r="I179" s="321" t="s">
        <v>73</v>
      </c>
      <c r="J179" s="334"/>
    </row>
    <row r="180" spans="1:10" ht="25.5" x14ac:dyDescent="0.2">
      <c r="A180" s="109"/>
      <c r="B180" s="306" t="s">
        <v>342</v>
      </c>
      <c r="C180" s="325">
        <v>10</v>
      </c>
      <c r="D180" s="326">
        <v>469</v>
      </c>
      <c r="E180" s="309" t="s">
        <v>343</v>
      </c>
      <c r="F180" s="335">
        <f>G180/D180</f>
        <v>5.3820042643923234</v>
      </c>
      <c r="G180" s="311">
        <v>2524.16</v>
      </c>
      <c r="H180" s="438"/>
      <c r="I180" s="312" t="s">
        <v>73</v>
      </c>
      <c r="J180" s="336"/>
    </row>
    <row r="181" spans="1:10" ht="38.25" x14ac:dyDescent="0.2">
      <c r="A181" s="109"/>
      <c r="B181" s="290" t="s">
        <v>204</v>
      </c>
      <c r="C181" s="291">
        <v>90</v>
      </c>
      <c r="D181" s="292">
        <v>108</v>
      </c>
      <c r="E181" s="293" t="s">
        <v>5</v>
      </c>
      <c r="F181" s="294">
        <v>21.4</v>
      </c>
      <c r="G181" s="295">
        <f t="shared" ref="G181:G185" si="15">D181*F181</f>
        <v>2311.1999999999998</v>
      </c>
      <c r="H181" s="296" t="s">
        <v>235</v>
      </c>
      <c r="I181" s="297" t="s">
        <v>29</v>
      </c>
      <c r="J181" s="298"/>
    </row>
    <row r="182" spans="1:10" ht="38.25" x14ac:dyDescent="0.2">
      <c r="A182" s="109"/>
      <c r="B182" s="290" t="s">
        <v>220</v>
      </c>
      <c r="C182" s="291">
        <v>90</v>
      </c>
      <c r="D182" s="292">
        <v>98</v>
      </c>
      <c r="E182" s="293" t="s">
        <v>5</v>
      </c>
      <c r="F182" s="294">
        <v>21.4</v>
      </c>
      <c r="G182" s="295">
        <f t="shared" si="15"/>
        <v>2097.1999999999998</v>
      </c>
      <c r="H182" s="296" t="s">
        <v>236</v>
      </c>
      <c r="I182" s="297" t="s">
        <v>29</v>
      </c>
      <c r="J182" s="298"/>
    </row>
    <row r="183" spans="1:10" ht="38.25" x14ac:dyDescent="0.2">
      <c r="A183" s="109"/>
      <c r="B183" s="290" t="s">
        <v>269</v>
      </c>
      <c r="C183" s="291" t="s">
        <v>270</v>
      </c>
      <c r="D183" s="292">
        <v>1069</v>
      </c>
      <c r="E183" s="293" t="s">
        <v>20</v>
      </c>
      <c r="F183" s="294">
        <v>7.35</v>
      </c>
      <c r="G183" s="295">
        <f t="shared" si="15"/>
        <v>7857.15</v>
      </c>
      <c r="H183" s="296" t="s">
        <v>149</v>
      </c>
      <c r="I183" s="297" t="s">
        <v>29</v>
      </c>
      <c r="J183" s="298"/>
    </row>
    <row r="184" spans="1:10" x14ac:dyDescent="0.2">
      <c r="A184" s="109"/>
      <c r="B184" s="299" t="s">
        <v>282</v>
      </c>
      <c r="C184" s="300" t="s">
        <v>284</v>
      </c>
      <c r="D184" s="301">
        <v>1094</v>
      </c>
      <c r="E184" s="302" t="s">
        <v>22</v>
      </c>
      <c r="F184" s="303">
        <v>0</v>
      </c>
      <c r="G184" s="304">
        <f t="shared" si="15"/>
        <v>0</v>
      </c>
      <c r="H184" s="425" t="s">
        <v>287</v>
      </c>
      <c r="I184" s="305"/>
      <c r="J184" s="377" t="s">
        <v>288</v>
      </c>
    </row>
    <row r="185" spans="1:10" ht="25.5" x14ac:dyDescent="0.2">
      <c r="A185" s="109"/>
      <c r="B185" s="306" t="s">
        <v>283</v>
      </c>
      <c r="C185" s="307" t="s">
        <v>285</v>
      </c>
      <c r="D185" s="308">
        <v>5675</v>
      </c>
      <c r="E185" s="309" t="s">
        <v>286</v>
      </c>
      <c r="F185" s="310">
        <v>0</v>
      </c>
      <c r="G185" s="311">
        <f t="shared" si="15"/>
        <v>0</v>
      </c>
      <c r="H185" s="438"/>
      <c r="I185" s="312"/>
      <c r="J185" s="379"/>
    </row>
    <row r="186" spans="1:10" ht="38.25" x14ac:dyDescent="0.2">
      <c r="A186" s="109"/>
      <c r="B186" s="290" t="s">
        <v>316</v>
      </c>
      <c r="C186" s="291">
        <v>34</v>
      </c>
      <c r="D186" s="292">
        <v>108</v>
      </c>
      <c r="E186" s="313" t="s">
        <v>5</v>
      </c>
      <c r="F186" s="294">
        <v>21.4</v>
      </c>
      <c r="G186" s="295">
        <f>D186*F186/2</f>
        <v>1155.5999999999999</v>
      </c>
      <c r="H186" s="296" t="s">
        <v>235</v>
      </c>
      <c r="I186" s="297" t="s">
        <v>29</v>
      </c>
      <c r="J186" s="314" t="s">
        <v>317</v>
      </c>
    </row>
    <row r="187" spans="1:10" ht="25.5" x14ac:dyDescent="0.2">
      <c r="A187" s="109"/>
      <c r="B187" s="290" t="s">
        <v>365</v>
      </c>
      <c r="C187" s="291" t="s">
        <v>223</v>
      </c>
      <c r="D187" s="292">
        <v>462</v>
      </c>
      <c r="E187" s="313" t="s">
        <v>366</v>
      </c>
      <c r="F187" s="294">
        <v>59.3</v>
      </c>
      <c r="G187" s="295">
        <f>D187*F187</f>
        <v>27396.6</v>
      </c>
      <c r="H187" s="337" t="s">
        <v>367</v>
      </c>
      <c r="I187" s="297" t="s">
        <v>29</v>
      </c>
      <c r="J187" s="314" t="s">
        <v>368</v>
      </c>
    </row>
    <row r="188" spans="1:10" ht="21" customHeight="1" x14ac:dyDescent="0.2">
      <c r="A188" s="109"/>
      <c r="B188" s="290" t="s">
        <v>369</v>
      </c>
      <c r="C188" s="291">
        <v>10</v>
      </c>
      <c r="D188" s="292">
        <v>450</v>
      </c>
      <c r="E188" s="313" t="s">
        <v>4</v>
      </c>
      <c r="F188" s="294">
        <v>7.35</v>
      </c>
      <c r="G188" s="295">
        <f>D188*F188</f>
        <v>3307.5</v>
      </c>
      <c r="H188" s="425" t="s">
        <v>287</v>
      </c>
      <c r="I188" s="297" t="s">
        <v>29</v>
      </c>
      <c r="J188" s="314"/>
    </row>
    <row r="189" spans="1:10" ht="21" customHeight="1" thickBot="1" x14ac:dyDescent="0.25">
      <c r="A189" s="109"/>
      <c r="B189" s="299" t="s">
        <v>370</v>
      </c>
      <c r="C189" s="300">
        <v>10</v>
      </c>
      <c r="D189" s="301">
        <v>647</v>
      </c>
      <c r="E189" s="338" t="s">
        <v>4</v>
      </c>
      <c r="F189" s="303">
        <v>7.35</v>
      </c>
      <c r="G189" s="304">
        <f>D189*F189</f>
        <v>4755.45</v>
      </c>
      <c r="H189" s="426"/>
      <c r="I189" s="305" t="s">
        <v>29</v>
      </c>
      <c r="J189" s="339"/>
    </row>
    <row r="190" spans="1:10" ht="22.5" customHeight="1" x14ac:dyDescent="0.2">
      <c r="A190" s="128" t="s">
        <v>19</v>
      </c>
      <c r="B190" s="129" t="s">
        <v>142</v>
      </c>
      <c r="C190" s="152">
        <v>90</v>
      </c>
      <c r="D190" s="257">
        <v>75</v>
      </c>
      <c r="E190" s="130" t="s">
        <v>4</v>
      </c>
      <c r="F190" s="131">
        <v>7.35</v>
      </c>
      <c r="G190" s="132">
        <f t="shared" si="12"/>
        <v>551.25</v>
      </c>
      <c r="H190" s="429" t="s">
        <v>143</v>
      </c>
      <c r="I190" s="133" t="s">
        <v>29</v>
      </c>
      <c r="J190" s="430"/>
    </row>
    <row r="191" spans="1:10" x14ac:dyDescent="0.2">
      <c r="A191" s="79"/>
      <c r="B191" s="68" t="s">
        <v>144</v>
      </c>
      <c r="C191" s="148" t="s">
        <v>223</v>
      </c>
      <c r="D191" s="84">
        <v>40</v>
      </c>
      <c r="E191" s="275" t="s">
        <v>4</v>
      </c>
      <c r="F191" s="42">
        <v>7.35</v>
      </c>
      <c r="G191" s="282">
        <f t="shared" si="12"/>
        <v>294</v>
      </c>
      <c r="H191" s="386"/>
      <c r="I191" s="69" t="s">
        <v>29</v>
      </c>
      <c r="J191" s="422"/>
    </row>
    <row r="192" spans="1:10" ht="38.25" x14ac:dyDescent="0.2">
      <c r="A192" s="79"/>
      <c r="B192" s="60" t="s">
        <v>146</v>
      </c>
      <c r="C192" s="58">
        <v>90</v>
      </c>
      <c r="D192" s="57">
        <v>36</v>
      </c>
      <c r="E192" s="46" t="s">
        <v>4</v>
      </c>
      <c r="F192" s="36">
        <v>7.35</v>
      </c>
      <c r="G192" s="61">
        <f t="shared" si="12"/>
        <v>264.59999999999997</v>
      </c>
      <c r="H192" s="62" t="s">
        <v>145</v>
      </c>
      <c r="I192" s="63" t="s">
        <v>29</v>
      </c>
      <c r="J192" s="71"/>
    </row>
    <row r="193" spans="1:10" ht="38.25" x14ac:dyDescent="0.2">
      <c r="A193" s="79"/>
      <c r="B193" s="60" t="s">
        <v>147</v>
      </c>
      <c r="C193" s="58">
        <v>90</v>
      </c>
      <c r="D193" s="57">
        <v>12</v>
      </c>
      <c r="E193" s="46" t="s">
        <v>5</v>
      </c>
      <c r="F193" s="36">
        <v>21.4</v>
      </c>
      <c r="G193" s="61">
        <f t="shared" si="12"/>
        <v>256.79999999999995</v>
      </c>
      <c r="H193" s="62" t="s">
        <v>148</v>
      </c>
      <c r="I193" s="63" t="s">
        <v>29</v>
      </c>
      <c r="J193" s="71"/>
    </row>
    <row r="194" spans="1:10" x14ac:dyDescent="0.2">
      <c r="A194" s="79"/>
      <c r="B194" s="60" t="s">
        <v>359</v>
      </c>
      <c r="C194" s="58">
        <v>30</v>
      </c>
      <c r="D194" s="57">
        <v>23</v>
      </c>
      <c r="E194" s="46" t="s">
        <v>5</v>
      </c>
      <c r="F194" s="36">
        <v>21.4</v>
      </c>
      <c r="G194" s="61">
        <f t="shared" si="12"/>
        <v>492.2</v>
      </c>
      <c r="H194" s="372" t="s">
        <v>364</v>
      </c>
      <c r="I194" s="63" t="s">
        <v>29</v>
      </c>
      <c r="J194" s="71"/>
    </row>
    <row r="195" spans="1:10" x14ac:dyDescent="0.2">
      <c r="A195" s="79"/>
      <c r="B195" s="60" t="s">
        <v>360</v>
      </c>
      <c r="C195" s="58">
        <v>30</v>
      </c>
      <c r="D195" s="57">
        <v>22</v>
      </c>
      <c r="E195" s="46" t="s">
        <v>5</v>
      </c>
      <c r="F195" s="36">
        <v>21.4</v>
      </c>
      <c r="G195" s="61">
        <f t="shared" si="12"/>
        <v>470.79999999999995</v>
      </c>
      <c r="H195" s="373"/>
      <c r="I195" s="63" t="s">
        <v>29</v>
      </c>
      <c r="J195" s="71"/>
    </row>
    <row r="196" spans="1:10" x14ac:dyDescent="0.2">
      <c r="A196" s="79"/>
      <c r="B196" s="66" t="s">
        <v>361</v>
      </c>
      <c r="C196" s="143">
        <v>30</v>
      </c>
      <c r="D196" s="82">
        <v>1</v>
      </c>
      <c r="E196" s="276" t="s">
        <v>5</v>
      </c>
      <c r="F196" s="40">
        <v>21.4</v>
      </c>
      <c r="G196" s="281">
        <f t="shared" si="12"/>
        <v>21.4</v>
      </c>
      <c r="H196" s="373"/>
      <c r="I196" s="67" t="s">
        <v>29</v>
      </c>
      <c r="J196" s="279"/>
    </row>
    <row r="197" spans="1:10" x14ac:dyDescent="0.2">
      <c r="A197" s="79"/>
      <c r="B197" s="340" t="s">
        <v>363</v>
      </c>
      <c r="C197" s="341">
        <v>30</v>
      </c>
      <c r="D197" s="342">
        <v>5</v>
      </c>
      <c r="E197" s="342" t="s">
        <v>5</v>
      </c>
      <c r="F197" s="343">
        <v>21.4</v>
      </c>
      <c r="G197" s="282">
        <f t="shared" si="12"/>
        <v>107</v>
      </c>
      <c r="H197" s="373"/>
      <c r="I197" s="69" t="s">
        <v>29</v>
      </c>
      <c r="J197" s="280"/>
    </row>
    <row r="198" spans="1:10" ht="13.5" thickBot="1" x14ac:dyDescent="0.25">
      <c r="A198" s="79"/>
      <c r="B198" s="66" t="s">
        <v>362</v>
      </c>
      <c r="C198" s="143">
        <v>30</v>
      </c>
      <c r="D198" s="82">
        <v>10</v>
      </c>
      <c r="E198" s="276" t="s">
        <v>5</v>
      </c>
      <c r="F198" s="40">
        <v>21.4</v>
      </c>
      <c r="G198" s="281">
        <f t="shared" si="12"/>
        <v>214</v>
      </c>
      <c r="H198" s="423"/>
      <c r="I198" s="67" t="s">
        <v>29</v>
      </c>
      <c r="J198" s="279"/>
    </row>
    <row r="199" spans="1:10" x14ac:dyDescent="0.2">
      <c r="A199" s="128" t="s">
        <v>17</v>
      </c>
      <c r="B199" s="102" t="s">
        <v>151</v>
      </c>
      <c r="C199" s="258" t="s">
        <v>224</v>
      </c>
      <c r="D199" s="174">
        <v>89</v>
      </c>
      <c r="E199" s="45" t="s">
        <v>150</v>
      </c>
      <c r="F199" s="47">
        <v>2.54</v>
      </c>
      <c r="G199" s="134">
        <f t="shared" ref="G199:G225" si="16">D199*F199</f>
        <v>226.06</v>
      </c>
      <c r="H199" s="259" t="s">
        <v>23</v>
      </c>
      <c r="I199" s="260" t="s">
        <v>73</v>
      </c>
      <c r="J199" s="261"/>
    </row>
    <row r="200" spans="1:10" ht="26.25" customHeight="1" x14ac:dyDescent="0.2">
      <c r="A200" s="79"/>
      <c r="B200" s="66" t="s">
        <v>354</v>
      </c>
      <c r="C200" s="344">
        <v>30</v>
      </c>
      <c r="D200" s="82">
        <v>46</v>
      </c>
      <c r="E200" s="276" t="s">
        <v>5</v>
      </c>
      <c r="F200" s="40">
        <v>21.4</v>
      </c>
      <c r="G200" s="281">
        <f t="shared" si="16"/>
        <v>984.4</v>
      </c>
      <c r="H200" s="372" t="s">
        <v>357</v>
      </c>
      <c r="I200" s="118" t="s">
        <v>29</v>
      </c>
      <c r="J200" s="428" t="s">
        <v>358</v>
      </c>
    </row>
    <row r="201" spans="1:10" ht="25.5" customHeight="1" thickBot="1" x14ac:dyDescent="0.25">
      <c r="A201" s="79"/>
      <c r="B201" s="66" t="s">
        <v>355</v>
      </c>
      <c r="C201" s="344" t="s">
        <v>356</v>
      </c>
      <c r="D201" s="82">
        <v>83</v>
      </c>
      <c r="E201" s="276" t="s">
        <v>5</v>
      </c>
      <c r="F201" s="40">
        <v>21.4</v>
      </c>
      <c r="G201" s="281">
        <f t="shared" si="16"/>
        <v>1776.1999999999998</v>
      </c>
      <c r="H201" s="423"/>
      <c r="I201" s="118" t="s">
        <v>29</v>
      </c>
      <c r="J201" s="396"/>
    </row>
    <row r="202" spans="1:10" x14ac:dyDescent="0.2">
      <c r="A202" s="128" t="s">
        <v>18</v>
      </c>
      <c r="B202" s="102" t="s">
        <v>206</v>
      </c>
      <c r="C202" s="153">
        <v>90</v>
      </c>
      <c r="D202" s="174">
        <v>43</v>
      </c>
      <c r="E202" s="45" t="s">
        <v>5</v>
      </c>
      <c r="F202" s="47">
        <v>21.4</v>
      </c>
      <c r="G202" s="134">
        <f t="shared" si="16"/>
        <v>920.19999999999993</v>
      </c>
      <c r="H202" s="412" t="s">
        <v>237</v>
      </c>
      <c r="I202" s="135" t="s">
        <v>29</v>
      </c>
      <c r="J202" s="371"/>
    </row>
    <row r="203" spans="1:10" x14ac:dyDescent="0.2">
      <c r="A203" s="79"/>
      <c r="B203" s="66" t="s">
        <v>208</v>
      </c>
      <c r="C203" s="146">
        <v>90</v>
      </c>
      <c r="D203" s="82">
        <v>31</v>
      </c>
      <c r="E203" s="160" t="s">
        <v>5</v>
      </c>
      <c r="F203" s="40">
        <v>21.4</v>
      </c>
      <c r="G203" s="165">
        <f t="shared" si="16"/>
        <v>663.4</v>
      </c>
      <c r="H203" s="373"/>
      <c r="I203" s="67" t="s">
        <v>29</v>
      </c>
      <c r="J203" s="200"/>
    </row>
    <row r="204" spans="1:10" x14ac:dyDescent="0.2">
      <c r="A204" s="79"/>
      <c r="B204" s="68" t="s">
        <v>207</v>
      </c>
      <c r="C204" s="144" t="s">
        <v>226</v>
      </c>
      <c r="D204" s="84">
        <v>60</v>
      </c>
      <c r="E204" s="161" t="s">
        <v>5</v>
      </c>
      <c r="F204" s="42">
        <v>21.4</v>
      </c>
      <c r="G204" s="166">
        <f t="shared" si="16"/>
        <v>1284</v>
      </c>
      <c r="H204" s="403"/>
      <c r="I204" s="69" t="s">
        <v>29</v>
      </c>
      <c r="J204" s="283"/>
    </row>
    <row r="205" spans="1:10" x14ac:dyDescent="0.2">
      <c r="A205" s="79"/>
      <c r="B205" s="194" t="s">
        <v>293</v>
      </c>
      <c r="C205" s="195">
        <v>10</v>
      </c>
      <c r="D205" s="57">
        <v>11</v>
      </c>
      <c r="E205" s="55" t="s">
        <v>4</v>
      </c>
      <c r="F205" s="56">
        <v>7.35</v>
      </c>
      <c r="G205" s="61">
        <f t="shared" si="16"/>
        <v>80.849999999999994</v>
      </c>
      <c r="H205" s="372" t="s">
        <v>315</v>
      </c>
      <c r="I205" s="63" t="s">
        <v>29</v>
      </c>
      <c r="J205" s="199"/>
    </row>
    <row r="206" spans="1:10" x14ac:dyDescent="0.2">
      <c r="A206" s="79"/>
      <c r="B206" s="202" t="s">
        <v>294</v>
      </c>
      <c r="C206" s="195">
        <v>10</v>
      </c>
      <c r="D206" s="57">
        <v>20</v>
      </c>
      <c r="E206" s="55" t="s">
        <v>4</v>
      </c>
      <c r="F206" s="56">
        <v>7.35</v>
      </c>
      <c r="G206" s="61">
        <f t="shared" si="16"/>
        <v>147</v>
      </c>
      <c r="H206" s="373"/>
      <c r="I206" s="63" t="s">
        <v>29</v>
      </c>
      <c r="J206" s="199"/>
    </row>
    <row r="207" spans="1:10" x14ac:dyDescent="0.2">
      <c r="A207" s="79"/>
      <c r="B207" s="190" t="s">
        <v>295</v>
      </c>
      <c r="C207" s="191">
        <v>90</v>
      </c>
      <c r="D207" s="82">
        <v>2</v>
      </c>
      <c r="E207" s="136" t="s">
        <v>4</v>
      </c>
      <c r="F207" s="192">
        <v>7.35</v>
      </c>
      <c r="G207" s="193">
        <f t="shared" si="16"/>
        <v>14.7</v>
      </c>
      <c r="H207" s="373"/>
      <c r="I207" s="67" t="s">
        <v>29</v>
      </c>
      <c r="J207" s="200"/>
    </row>
    <row r="208" spans="1:10" x14ac:dyDescent="0.2">
      <c r="A208" s="79"/>
      <c r="B208" s="190" t="s">
        <v>296</v>
      </c>
      <c r="C208" s="191" t="s">
        <v>223</v>
      </c>
      <c r="D208" s="82">
        <v>28</v>
      </c>
      <c r="E208" s="136" t="s">
        <v>4</v>
      </c>
      <c r="F208" s="192">
        <v>7.35</v>
      </c>
      <c r="G208" s="193">
        <f t="shared" si="16"/>
        <v>205.79999999999998</v>
      </c>
      <c r="H208" s="373"/>
      <c r="I208" s="67" t="s">
        <v>29</v>
      </c>
      <c r="J208" s="200"/>
    </row>
    <row r="209" spans="1:10" x14ac:dyDescent="0.2">
      <c r="A209" s="79"/>
      <c r="B209" s="190" t="s">
        <v>297</v>
      </c>
      <c r="C209" s="191">
        <v>30</v>
      </c>
      <c r="D209" s="82">
        <v>19</v>
      </c>
      <c r="E209" s="136" t="s">
        <v>5</v>
      </c>
      <c r="F209" s="192">
        <v>21.4</v>
      </c>
      <c r="G209" s="193">
        <f t="shared" si="16"/>
        <v>406.59999999999997</v>
      </c>
      <c r="H209" s="373"/>
      <c r="I209" s="67" t="s">
        <v>29</v>
      </c>
      <c r="J209" s="200"/>
    </row>
    <row r="210" spans="1:10" x14ac:dyDescent="0.2">
      <c r="A210" s="79"/>
      <c r="B210" s="196" t="s">
        <v>298</v>
      </c>
      <c r="C210" s="197">
        <v>30</v>
      </c>
      <c r="D210" s="84">
        <v>6</v>
      </c>
      <c r="E210" s="137" t="s">
        <v>5</v>
      </c>
      <c r="F210" s="155">
        <v>21.4</v>
      </c>
      <c r="G210" s="187">
        <f t="shared" si="16"/>
        <v>128.39999999999998</v>
      </c>
      <c r="H210" s="373"/>
      <c r="I210" s="69" t="s">
        <v>29</v>
      </c>
      <c r="J210" s="185"/>
    </row>
    <row r="211" spans="1:10" x14ac:dyDescent="0.2">
      <c r="A211" s="79"/>
      <c r="B211" s="196" t="s">
        <v>299</v>
      </c>
      <c r="C211" s="197" t="s">
        <v>222</v>
      </c>
      <c r="D211" s="84">
        <v>27</v>
      </c>
      <c r="E211" s="137" t="s">
        <v>5</v>
      </c>
      <c r="F211" s="155">
        <v>21.4</v>
      </c>
      <c r="G211" s="198">
        <f t="shared" si="16"/>
        <v>577.79999999999995</v>
      </c>
      <c r="H211" s="373"/>
      <c r="I211" s="69" t="s">
        <v>29</v>
      </c>
      <c r="J211" s="185"/>
    </row>
    <row r="212" spans="1:10" x14ac:dyDescent="0.2">
      <c r="A212" s="79"/>
      <c r="B212" s="190" t="s">
        <v>300</v>
      </c>
      <c r="C212" s="191">
        <v>30</v>
      </c>
      <c r="D212" s="82">
        <v>13</v>
      </c>
      <c r="E212" s="136" t="s">
        <v>5</v>
      </c>
      <c r="F212" s="192">
        <v>21.4</v>
      </c>
      <c r="G212" s="193">
        <f t="shared" si="16"/>
        <v>278.2</v>
      </c>
      <c r="H212" s="373"/>
      <c r="I212" s="67" t="s">
        <v>29</v>
      </c>
      <c r="J212" s="200"/>
    </row>
    <row r="213" spans="1:10" x14ac:dyDescent="0.2">
      <c r="A213" s="79"/>
      <c r="B213" s="196" t="s">
        <v>302</v>
      </c>
      <c r="C213" s="197">
        <v>10</v>
      </c>
      <c r="D213" s="84">
        <v>15</v>
      </c>
      <c r="E213" s="137" t="s">
        <v>4</v>
      </c>
      <c r="F213" s="155">
        <v>7.35</v>
      </c>
      <c r="G213" s="198">
        <f t="shared" si="16"/>
        <v>110.25</v>
      </c>
      <c r="H213" s="373"/>
      <c r="I213" s="69" t="s">
        <v>29</v>
      </c>
      <c r="J213" s="185"/>
    </row>
    <row r="214" spans="1:10" x14ac:dyDescent="0.2">
      <c r="A214" s="79"/>
      <c r="B214" s="194" t="s">
        <v>301</v>
      </c>
      <c r="C214" s="195" t="s">
        <v>222</v>
      </c>
      <c r="D214" s="57">
        <v>21</v>
      </c>
      <c r="E214" s="55" t="s">
        <v>4</v>
      </c>
      <c r="F214" s="56">
        <v>7.35</v>
      </c>
      <c r="G214" s="201">
        <f t="shared" si="16"/>
        <v>154.35</v>
      </c>
      <c r="H214" s="373"/>
      <c r="I214" s="63" t="s">
        <v>29</v>
      </c>
      <c r="J214" s="199"/>
    </row>
    <row r="215" spans="1:10" x14ac:dyDescent="0.2">
      <c r="A215" s="79"/>
      <c r="B215" s="190" t="s">
        <v>303</v>
      </c>
      <c r="C215" s="191">
        <v>30</v>
      </c>
      <c r="D215" s="82">
        <v>26</v>
      </c>
      <c r="E215" s="136" t="s">
        <v>5</v>
      </c>
      <c r="F215" s="192">
        <v>21.4</v>
      </c>
      <c r="G215" s="193">
        <f t="shared" si="16"/>
        <v>556.4</v>
      </c>
      <c r="H215" s="373"/>
      <c r="I215" s="67" t="s">
        <v>29</v>
      </c>
      <c r="J215" s="200"/>
    </row>
    <row r="216" spans="1:10" x14ac:dyDescent="0.2">
      <c r="A216" s="79"/>
      <c r="B216" s="196" t="s">
        <v>304</v>
      </c>
      <c r="C216" s="197">
        <v>30</v>
      </c>
      <c r="D216" s="84">
        <v>12</v>
      </c>
      <c r="E216" s="137" t="s">
        <v>5</v>
      </c>
      <c r="F216" s="155">
        <v>21.4</v>
      </c>
      <c r="G216" s="198">
        <f t="shared" si="16"/>
        <v>256.79999999999995</v>
      </c>
      <c r="H216" s="373"/>
      <c r="I216" s="69" t="s">
        <v>29</v>
      </c>
      <c r="J216" s="185"/>
    </row>
    <row r="217" spans="1:10" x14ac:dyDescent="0.2">
      <c r="A217" s="79"/>
      <c r="B217" s="190" t="s">
        <v>305</v>
      </c>
      <c r="C217" s="191">
        <v>30</v>
      </c>
      <c r="D217" s="82">
        <v>29</v>
      </c>
      <c r="E217" s="136" t="s">
        <v>5</v>
      </c>
      <c r="F217" s="192">
        <v>21.4</v>
      </c>
      <c r="G217" s="193">
        <f t="shared" si="16"/>
        <v>620.59999999999991</v>
      </c>
      <c r="H217" s="373"/>
      <c r="I217" s="67" t="s">
        <v>29</v>
      </c>
      <c r="J217" s="200"/>
    </row>
    <row r="218" spans="1:10" x14ac:dyDescent="0.2">
      <c r="A218" s="79"/>
      <c r="B218" s="196" t="s">
        <v>273</v>
      </c>
      <c r="C218" s="197">
        <v>30</v>
      </c>
      <c r="D218" s="84">
        <v>10</v>
      </c>
      <c r="E218" s="137" t="s">
        <v>5</v>
      </c>
      <c r="F218" s="155">
        <v>21.4</v>
      </c>
      <c r="G218" s="198">
        <f t="shared" si="16"/>
        <v>214</v>
      </c>
      <c r="H218" s="373"/>
      <c r="I218" s="69" t="s">
        <v>29</v>
      </c>
      <c r="J218" s="185"/>
    </row>
    <row r="219" spans="1:10" x14ac:dyDescent="0.2">
      <c r="A219" s="79"/>
      <c r="B219" s="190" t="s">
        <v>306</v>
      </c>
      <c r="C219" s="191">
        <v>34</v>
      </c>
      <c r="D219" s="82">
        <v>6</v>
      </c>
      <c r="E219" s="136" t="s">
        <v>5</v>
      </c>
      <c r="F219" s="192">
        <v>21.4</v>
      </c>
      <c r="G219" s="193">
        <f t="shared" si="16"/>
        <v>128.39999999999998</v>
      </c>
      <c r="H219" s="373"/>
      <c r="I219" s="67" t="s">
        <v>29</v>
      </c>
      <c r="J219" s="421" t="s">
        <v>308</v>
      </c>
    </row>
    <row r="220" spans="1:10" x14ac:dyDescent="0.2">
      <c r="A220" s="79"/>
      <c r="B220" s="196" t="s">
        <v>307</v>
      </c>
      <c r="C220" s="197">
        <v>30</v>
      </c>
      <c r="D220" s="84">
        <v>9</v>
      </c>
      <c r="E220" s="137" t="s">
        <v>5</v>
      </c>
      <c r="F220" s="155">
        <v>21.4</v>
      </c>
      <c r="G220" s="198">
        <f t="shared" si="16"/>
        <v>192.6</v>
      </c>
      <c r="H220" s="373"/>
      <c r="I220" s="69" t="s">
        <v>29</v>
      </c>
      <c r="J220" s="422"/>
    </row>
    <row r="221" spans="1:10" x14ac:dyDescent="0.2">
      <c r="A221" s="79"/>
      <c r="B221" s="194" t="s">
        <v>309</v>
      </c>
      <c r="C221" s="195">
        <v>30</v>
      </c>
      <c r="D221" s="57">
        <v>8</v>
      </c>
      <c r="E221" s="55" t="s">
        <v>5</v>
      </c>
      <c r="F221" s="56">
        <v>21.4</v>
      </c>
      <c r="G221" s="201">
        <f t="shared" si="16"/>
        <v>171.2</v>
      </c>
      <c r="H221" s="373"/>
      <c r="I221" s="63" t="s">
        <v>29</v>
      </c>
      <c r="J221" s="199" t="s">
        <v>310</v>
      </c>
    </row>
    <row r="222" spans="1:10" x14ac:dyDescent="0.2">
      <c r="A222" s="79"/>
      <c r="B222" s="194" t="s">
        <v>311</v>
      </c>
      <c r="C222" s="195">
        <v>30</v>
      </c>
      <c r="D222" s="57">
        <v>18</v>
      </c>
      <c r="E222" s="55" t="s">
        <v>5</v>
      </c>
      <c r="F222" s="56">
        <v>21.4</v>
      </c>
      <c r="G222" s="201">
        <f t="shared" si="16"/>
        <v>385.2</v>
      </c>
      <c r="H222" s="373"/>
      <c r="I222" s="63" t="s">
        <v>29</v>
      </c>
      <c r="J222" s="199"/>
    </row>
    <row r="223" spans="1:10" x14ac:dyDescent="0.2">
      <c r="A223" s="79"/>
      <c r="B223" s="194" t="s">
        <v>312</v>
      </c>
      <c r="C223" s="195">
        <v>30</v>
      </c>
      <c r="D223" s="57">
        <v>4</v>
      </c>
      <c r="E223" s="55" t="s">
        <v>5</v>
      </c>
      <c r="F223" s="56">
        <v>21.4</v>
      </c>
      <c r="G223" s="201">
        <f t="shared" si="16"/>
        <v>85.6</v>
      </c>
      <c r="H223" s="373"/>
      <c r="I223" s="63" t="s">
        <v>29</v>
      </c>
      <c r="J223" s="199"/>
    </row>
    <row r="224" spans="1:10" x14ac:dyDescent="0.2">
      <c r="A224" s="79"/>
      <c r="B224" s="194" t="s">
        <v>313</v>
      </c>
      <c r="C224" s="195">
        <v>30</v>
      </c>
      <c r="D224" s="57">
        <v>16</v>
      </c>
      <c r="E224" s="55" t="s">
        <v>5</v>
      </c>
      <c r="F224" s="56">
        <v>21.4</v>
      </c>
      <c r="G224" s="201">
        <f t="shared" si="16"/>
        <v>342.4</v>
      </c>
      <c r="H224" s="373"/>
      <c r="I224" s="63" t="s">
        <v>29</v>
      </c>
      <c r="J224" s="199"/>
    </row>
    <row r="225" spans="1:11" ht="13.5" thickBot="1" x14ac:dyDescent="0.25">
      <c r="A225" s="208"/>
      <c r="B225" s="138" t="s">
        <v>314</v>
      </c>
      <c r="C225" s="154">
        <v>30</v>
      </c>
      <c r="D225" s="253">
        <v>19</v>
      </c>
      <c r="E225" s="139" t="s">
        <v>5</v>
      </c>
      <c r="F225" s="140">
        <v>21.4</v>
      </c>
      <c r="G225" s="141">
        <f t="shared" si="16"/>
        <v>406.59999999999997</v>
      </c>
      <c r="H225" s="423"/>
      <c r="I225" s="206" t="s">
        <v>29</v>
      </c>
      <c r="J225" s="142"/>
    </row>
    <row r="226" spans="1:11" ht="13.5" thickBot="1" x14ac:dyDescent="0.25">
      <c r="A226" s="16"/>
      <c r="B226" s="17"/>
      <c r="C226" s="4"/>
      <c r="D226" s="4"/>
      <c r="E226" s="9"/>
      <c r="F226" s="228" t="s">
        <v>152</v>
      </c>
      <c r="G226" s="252">
        <f>SUM(G6:G225)</f>
        <v>475600.79</v>
      </c>
      <c r="H226" s="18"/>
      <c r="I226" s="19"/>
      <c r="J226" s="1"/>
    </row>
    <row r="227" spans="1:11" x14ac:dyDescent="0.2">
      <c r="A227" s="16"/>
      <c r="B227" s="17"/>
      <c r="C227" s="4"/>
      <c r="D227" s="4"/>
      <c r="E227" s="9"/>
      <c r="F227" s="20"/>
      <c r="G227" s="21"/>
      <c r="H227" s="22"/>
      <c r="I227" s="19"/>
      <c r="J227" s="1"/>
    </row>
    <row r="228" spans="1:11" x14ac:dyDescent="0.2">
      <c r="A228" s="16"/>
      <c r="B228" s="31"/>
      <c r="C228" s="4"/>
      <c r="D228" s="4"/>
      <c r="E228" s="9"/>
      <c r="F228" s="20"/>
      <c r="G228" s="21"/>
      <c r="H228" s="22"/>
      <c r="I228" s="19"/>
      <c r="J228" s="1"/>
    </row>
    <row r="229" spans="1:11" ht="13.5" thickBot="1" x14ac:dyDescent="0.25">
      <c r="A229" s="220" t="s">
        <v>323</v>
      </c>
      <c r="B229" s="221"/>
      <c r="C229" s="6"/>
      <c r="D229" s="6"/>
      <c r="E229" s="222"/>
      <c r="F229" s="223"/>
      <c r="G229" s="224"/>
      <c r="H229" s="225"/>
      <c r="I229" s="10"/>
      <c r="J229" s="226"/>
    </row>
    <row r="230" spans="1:11" ht="51.75" thickBot="1" x14ac:dyDescent="0.25">
      <c r="A230" s="227" t="s">
        <v>1</v>
      </c>
      <c r="B230" s="218" t="s">
        <v>324</v>
      </c>
      <c r="C230" s="219" t="s">
        <v>26</v>
      </c>
      <c r="D230" s="219" t="s">
        <v>27</v>
      </c>
      <c r="E230" s="214" t="s">
        <v>7</v>
      </c>
      <c r="F230" s="215" t="s">
        <v>239</v>
      </c>
      <c r="G230" s="214" t="s">
        <v>238</v>
      </c>
      <c r="H230" s="216" t="s">
        <v>8</v>
      </c>
      <c r="I230" s="217" t="s">
        <v>25</v>
      </c>
      <c r="J230" s="216" t="s">
        <v>3</v>
      </c>
    </row>
    <row r="231" spans="1:11" ht="27.75" customHeight="1" x14ac:dyDescent="0.2">
      <c r="A231" s="242" t="s">
        <v>325</v>
      </c>
      <c r="B231" s="243" t="s">
        <v>326</v>
      </c>
      <c r="C231" s="415" t="s">
        <v>327</v>
      </c>
      <c r="D231" s="244">
        <v>96.5</v>
      </c>
      <c r="E231" s="413" t="s">
        <v>328</v>
      </c>
      <c r="F231" s="356">
        <f>G231/D231</f>
        <v>625.05699481865281</v>
      </c>
      <c r="G231" s="245">
        <v>60318</v>
      </c>
      <c r="H231" s="417" t="s">
        <v>330</v>
      </c>
      <c r="I231" s="246" t="s">
        <v>73</v>
      </c>
      <c r="J231" s="419"/>
    </row>
    <row r="232" spans="1:11" ht="27.75" customHeight="1" thickBot="1" x14ac:dyDescent="0.25">
      <c r="A232" s="247"/>
      <c r="B232" s="248" t="s">
        <v>329</v>
      </c>
      <c r="C232" s="416"/>
      <c r="D232" s="249">
        <v>16.3</v>
      </c>
      <c r="E232" s="414"/>
      <c r="F232" s="357">
        <f>G232/D232</f>
        <v>69.018404907975452</v>
      </c>
      <c r="G232" s="250">
        <v>1125</v>
      </c>
      <c r="H232" s="418"/>
      <c r="I232" s="251" t="s">
        <v>73</v>
      </c>
      <c r="J232" s="420"/>
    </row>
    <row r="233" spans="1:11" ht="115.5" thickBot="1" x14ac:dyDescent="0.25">
      <c r="A233" s="348" t="s">
        <v>396</v>
      </c>
      <c r="B233" s="349" t="s">
        <v>397</v>
      </c>
      <c r="C233" s="350" t="s">
        <v>395</v>
      </c>
      <c r="D233" s="351">
        <v>927.45</v>
      </c>
      <c r="E233" s="352" t="s">
        <v>398</v>
      </c>
      <c r="F233" s="358">
        <f>G233/D233</f>
        <v>194.78138983233598</v>
      </c>
      <c r="G233" s="353">
        <v>180650</v>
      </c>
      <c r="H233" s="354" t="s">
        <v>399</v>
      </c>
      <c r="I233" s="359" t="s">
        <v>400</v>
      </c>
      <c r="J233" s="355"/>
      <c r="K233" s="370"/>
    </row>
    <row r="234" spans="1:11" ht="13.5" thickBot="1" x14ac:dyDescent="0.25">
      <c r="A234" s="16"/>
      <c r="B234" s="231"/>
      <c r="C234" s="232"/>
      <c r="D234" s="232"/>
      <c r="E234" s="16"/>
      <c r="F234" s="345" t="s">
        <v>9</v>
      </c>
      <c r="G234" s="346">
        <f>SUM(G231:G233)</f>
        <v>242093</v>
      </c>
      <c r="H234" s="347"/>
      <c r="I234" s="233"/>
      <c r="J234" s="234"/>
    </row>
    <row r="235" spans="1:11" x14ac:dyDescent="0.2">
      <c r="A235" s="16"/>
      <c r="B235" s="231"/>
      <c r="C235" s="232"/>
      <c r="D235" s="232"/>
      <c r="E235" s="16"/>
      <c r="F235" s="20"/>
      <c r="G235" s="21"/>
      <c r="H235" s="235"/>
      <c r="I235" s="233"/>
      <c r="J235" s="234"/>
    </row>
    <row r="236" spans="1:11" ht="13.5" thickBot="1" x14ac:dyDescent="0.25">
      <c r="B236" s="231"/>
      <c r="C236" s="232"/>
      <c r="D236" s="232"/>
      <c r="E236" s="16"/>
      <c r="F236" s="20"/>
      <c r="G236" s="21"/>
      <c r="H236" s="235"/>
      <c r="I236" s="233"/>
      <c r="J236" s="234"/>
    </row>
    <row r="237" spans="1:11" ht="13.5" thickBot="1" x14ac:dyDescent="0.25">
      <c r="B237" s="236"/>
      <c r="C237" s="237"/>
      <c r="D237" s="237"/>
      <c r="E237" s="23"/>
      <c r="F237" s="238"/>
      <c r="G237" s="25" t="s">
        <v>9</v>
      </c>
      <c r="H237" s="33" t="s">
        <v>322</v>
      </c>
      <c r="I237" s="209"/>
      <c r="J237" s="264"/>
    </row>
    <row r="238" spans="1:11" x14ac:dyDescent="0.2">
      <c r="B238" s="408" t="s">
        <v>153</v>
      </c>
      <c r="C238" s="409"/>
      <c r="D238" s="409"/>
      <c r="E238" s="409"/>
      <c r="F238" s="409"/>
      <c r="G238" s="360">
        <f>SUMIFS(G6:G234,I6:I234,"*60225*")</f>
        <v>336100.35000000009</v>
      </c>
      <c r="H238" s="361">
        <v>223000</v>
      </c>
      <c r="I238" s="239"/>
      <c r="J238" s="262"/>
    </row>
    <row r="239" spans="1:11" x14ac:dyDescent="0.2">
      <c r="B239" s="410" t="s">
        <v>154</v>
      </c>
      <c r="C239" s="411"/>
      <c r="D239" s="411"/>
      <c r="E239" s="411"/>
      <c r="F239" s="411"/>
      <c r="G239" s="369">
        <f>SUMIFS(G6:G234,I6:I234,"*61000*")</f>
        <v>200943.44</v>
      </c>
      <c r="H239" s="368">
        <v>155000</v>
      </c>
      <c r="I239" s="240"/>
      <c r="J239" s="262"/>
    </row>
    <row r="240" spans="1:11" ht="13.5" thickBot="1" x14ac:dyDescent="0.25">
      <c r="B240" s="366" t="s">
        <v>401</v>
      </c>
      <c r="C240" s="367"/>
      <c r="D240" s="367"/>
      <c r="E240" s="367"/>
      <c r="F240" s="367"/>
      <c r="G240" s="362">
        <v>180650</v>
      </c>
      <c r="H240" s="363">
        <v>180650</v>
      </c>
      <c r="I240" s="240"/>
      <c r="J240" s="262"/>
    </row>
    <row r="241" spans="1:10" ht="13.5" thickBot="1" x14ac:dyDescent="0.25">
      <c r="B241" s="406" t="s">
        <v>9</v>
      </c>
      <c r="C241" s="407"/>
      <c r="D241" s="407"/>
      <c r="E241" s="407"/>
      <c r="F241" s="407"/>
      <c r="G241" s="364">
        <f>SUM(G238:G240)</f>
        <v>717693.79</v>
      </c>
      <c r="H241" s="365">
        <f>SUM(H238:H240)</f>
        <v>558650</v>
      </c>
      <c r="I241" s="241"/>
      <c r="J241" s="263"/>
    </row>
    <row r="242" spans="1:10" x14ac:dyDescent="0.2">
      <c r="H242" s="32"/>
      <c r="I242" s="19"/>
    </row>
    <row r="243" spans="1:10" x14ac:dyDescent="0.2">
      <c r="H243" s="28"/>
    </row>
    <row r="244" spans="1:10" x14ac:dyDescent="0.2">
      <c r="A244" s="7" t="s">
        <v>277</v>
      </c>
      <c r="H244" s="29"/>
    </row>
    <row r="245" spans="1:10" x14ac:dyDescent="0.2">
      <c r="H245" s="29"/>
    </row>
  </sheetData>
  <mergeCells count="70">
    <mergeCell ref="H53:H57"/>
    <mergeCell ref="J52:J57"/>
    <mergeCell ref="H200:H201"/>
    <mergeCell ref="J200:J201"/>
    <mergeCell ref="H179:H180"/>
    <mergeCell ref="J73:J74"/>
    <mergeCell ref="H69:H71"/>
    <mergeCell ref="H149:H150"/>
    <mergeCell ref="J149:J150"/>
    <mergeCell ref="H142:H143"/>
    <mergeCell ref="J142:J143"/>
    <mergeCell ref="H73:H74"/>
    <mergeCell ref="H96:H110"/>
    <mergeCell ref="H79:H81"/>
    <mergeCell ref="J78:J81"/>
    <mergeCell ref="H190:H191"/>
    <mergeCell ref="J190:J191"/>
    <mergeCell ref="H162:H171"/>
    <mergeCell ref="I162:I171"/>
    <mergeCell ref="J162:J171"/>
    <mergeCell ref="H184:H185"/>
    <mergeCell ref="J184:J185"/>
    <mergeCell ref="H188:H189"/>
    <mergeCell ref="H90:H94"/>
    <mergeCell ref="H86:H89"/>
    <mergeCell ref="J172:J174"/>
    <mergeCell ref="J24:J26"/>
    <mergeCell ref="H75:H77"/>
    <mergeCell ref="H15:H26"/>
    <mergeCell ref="H32:H33"/>
    <mergeCell ref="H152:H158"/>
    <mergeCell ref="J120:J123"/>
    <mergeCell ref="H159:H161"/>
    <mergeCell ref="H130:H140"/>
    <mergeCell ref="H124:H129"/>
    <mergeCell ref="H120:H123"/>
    <mergeCell ref="J49:J50"/>
    <mergeCell ref="H49:H50"/>
    <mergeCell ref="H63:H65"/>
    <mergeCell ref="H84:H85"/>
    <mergeCell ref="H59:H61"/>
    <mergeCell ref="J7:J12"/>
    <mergeCell ref="B241:F241"/>
    <mergeCell ref="B238:F238"/>
    <mergeCell ref="B239:F239"/>
    <mergeCell ref="H202:H204"/>
    <mergeCell ref="E231:E232"/>
    <mergeCell ref="C231:C232"/>
    <mergeCell ref="H231:H232"/>
    <mergeCell ref="J231:J232"/>
    <mergeCell ref="J219:J220"/>
    <mergeCell ref="H205:H225"/>
    <mergeCell ref="J125:J127"/>
    <mergeCell ref="H194:H198"/>
    <mergeCell ref="H27:H29"/>
    <mergeCell ref="H172:H174"/>
    <mergeCell ref="H175:H178"/>
    <mergeCell ref="J175:J178"/>
    <mergeCell ref="A1:I1"/>
    <mergeCell ref="A2:I2"/>
    <mergeCell ref="A4:B4"/>
    <mergeCell ref="H7:H12"/>
    <mergeCell ref="G111:G113"/>
    <mergeCell ref="H111:H118"/>
    <mergeCell ref="J111:J118"/>
    <mergeCell ref="G115:G118"/>
    <mergeCell ref="J37:J47"/>
    <mergeCell ref="J34:J36"/>
    <mergeCell ref="J90:J94"/>
    <mergeCell ref="H34:H47"/>
  </mergeCells>
  <printOptions horizontalCentered="1" verticalCentered="1"/>
  <pageMargins left="0.23622047244094491" right="0.23622047244094491" top="0.19685039370078741" bottom="0.27559055118110237" header="0.31496062992125984" footer="0.11811023622047245"/>
  <pageSetup paperSize="9" scale="59" fitToHeight="0" orientation="landscape" r:id="rId1"/>
  <headerFooter alignWithMargins="0">
    <oddHeader>&amp;A</oddHeader>
    <oddFooter>Stran &amp;P od &amp;N</oddFooter>
  </headerFooter>
  <rowBreaks count="1" manualBreakCount="1"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NAČRT PRIDOBIVANJA 2023</vt:lpstr>
      <vt:lpstr>'NAČRT PRIDOBIVANJA 2023'!Področje_tiskanja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Maček MARJETA</cp:lastModifiedBy>
  <cp:lastPrinted>2023-05-08T10:16:22Z</cp:lastPrinted>
  <dcterms:created xsi:type="dcterms:W3CDTF">2010-12-07T12:38:59Z</dcterms:created>
  <dcterms:modified xsi:type="dcterms:W3CDTF">2023-05-08T10:16:30Z</dcterms:modified>
</cp:coreProperties>
</file>