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2013\users\marjetam\Moji dokumenti\Proračun 2020\Rebalans I\Gradivo OS\"/>
    </mc:Choice>
  </mc:AlternateContent>
  <bookViews>
    <workbookView xWindow="0" yWindow="0" windowWidth="12510" windowHeight="12930"/>
  </bookViews>
  <sheets>
    <sheet name="List1" sheetId="1" r:id="rId1"/>
  </sheets>
  <definedNames>
    <definedName name="_xlnm.Print_Titles" localSheetId="0">List1!$3:$3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32" i="1" l="1"/>
  <c r="J931" i="1"/>
  <c r="J930" i="1"/>
  <c r="J929" i="1"/>
  <c r="J928" i="1"/>
  <c r="J927" i="1"/>
  <c r="J926" i="1"/>
  <c r="J921" i="1"/>
  <c r="J920" i="1"/>
  <c r="J919" i="1"/>
  <c r="J918" i="1"/>
  <c r="J917" i="1"/>
  <c r="J913" i="1"/>
  <c r="J911" i="1"/>
  <c r="J910" i="1"/>
  <c r="J907" i="1"/>
  <c r="J903" i="1"/>
  <c r="J902" i="1"/>
  <c r="J901" i="1"/>
  <c r="J900" i="1"/>
  <c r="J899" i="1"/>
  <c r="J898" i="1"/>
  <c r="J897" i="1"/>
  <c r="J896" i="1"/>
  <c r="J895" i="1"/>
  <c r="J894" i="1"/>
  <c r="J889" i="1"/>
  <c r="J888" i="1"/>
  <c r="J887" i="1"/>
  <c r="J886" i="1"/>
  <c r="J885" i="1"/>
  <c r="J884" i="1"/>
  <c r="J883" i="1"/>
  <c r="J882" i="1"/>
  <c r="J881" i="1"/>
  <c r="J880" i="1"/>
  <c r="J875" i="1"/>
  <c r="J874" i="1"/>
  <c r="J873" i="1"/>
  <c r="J872" i="1"/>
  <c r="J871" i="1"/>
  <c r="J870" i="1"/>
  <c r="J869" i="1"/>
  <c r="J868" i="1"/>
  <c r="J866" i="1"/>
  <c r="J863" i="1"/>
  <c r="J862" i="1"/>
  <c r="J861" i="1"/>
  <c r="J860" i="1"/>
  <c r="J859" i="1"/>
  <c r="J854" i="1"/>
  <c r="J853" i="1"/>
  <c r="J852" i="1"/>
  <c r="J851" i="1"/>
  <c r="J850" i="1"/>
  <c r="J849" i="1"/>
  <c r="J848" i="1"/>
  <c r="J846" i="1"/>
  <c r="J844" i="1"/>
  <c r="J843" i="1"/>
  <c r="J842" i="1"/>
  <c r="J841" i="1"/>
  <c r="J840" i="1"/>
  <c r="J839" i="1"/>
  <c r="J838" i="1"/>
  <c r="J837" i="1"/>
  <c r="J836" i="1"/>
  <c r="J831" i="1"/>
  <c r="J830" i="1"/>
  <c r="J829" i="1"/>
  <c r="J828" i="1"/>
  <c r="J827" i="1"/>
  <c r="J826" i="1"/>
  <c r="J825" i="1"/>
  <c r="J820" i="1"/>
  <c r="J819" i="1"/>
  <c r="J818" i="1"/>
  <c r="J817" i="1"/>
  <c r="J816" i="1"/>
  <c r="J815" i="1"/>
  <c r="J810" i="1"/>
  <c r="J809" i="1"/>
  <c r="J808" i="1"/>
  <c r="J806" i="1"/>
  <c r="J804" i="1"/>
  <c r="J800" i="1"/>
  <c r="J799" i="1"/>
  <c r="J798" i="1"/>
  <c r="J797" i="1"/>
  <c r="J796" i="1"/>
  <c r="J795" i="1"/>
  <c r="J794" i="1"/>
  <c r="J789" i="1"/>
  <c r="J788" i="1"/>
  <c r="J787" i="1"/>
  <c r="J786" i="1"/>
  <c r="J785" i="1"/>
  <c r="J784" i="1"/>
  <c r="J783" i="1"/>
  <c r="J782" i="1"/>
  <c r="J781" i="1"/>
  <c r="J776" i="1"/>
  <c r="J775" i="1"/>
  <c r="J774" i="1"/>
  <c r="J770" i="1"/>
  <c r="J769" i="1"/>
  <c r="J765" i="1"/>
  <c r="J764" i="1"/>
  <c r="J763" i="1"/>
  <c r="J762" i="1"/>
  <c r="J761" i="1"/>
  <c r="J760" i="1"/>
  <c r="J759" i="1"/>
  <c r="J758" i="1"/>
  <c r="J757" i="1"/>
  <c r="J752" i="1"/>
  <c r="J751" i="1"/>
  <c r="J748" i="1"/>
  <c r="J747" i="1"/>
  <c r="J746" i="1"/>
  <c r="J744" i="1"/>
  <c r="J743" i="1"/>
  <c r="J742" i="1"/>
  <c r="J741" i="1"/>
  <c r="J740" i="1"/>
  <c r="J739" i="1"/>
  <c r="J738" i="1"/>
  <c r="J733" i="1"/>
  <c r="J732" i="1"/>
  <c r="J728" i="1"/>
  <c r="J727" i="1"/>
  <c r="J726" i="1"/>
  <c r="J725" i="1"/>
  <c r="J724" i="1"/>
  <c r="J723" i="1"/>
  <c r="J722" i="1"/>
  <c r="J721" i="1"/>
  <c r="J716" i="1"/>
  <c r="J715" i="1"/>
  <c r="J714" i="1"/>
  <c r="J711" i="1"/>
  <c r="J710" i="1"/>
  <c r="J708" i="1"/>
  <c r="J707" i="1"/>
  <c r="J706" i="1"/>
  <c r="J702" i="1"/>
  <c r="J698" i="1"/>
  <c r="J697" i="1"/>
  <c r="J696" i="1"/>
  <c r="J694" i="1"/>
  <c r="J693" i="1"/>
  <c r="J690" i="1"/>
  <c r="J687" i="1"/>
  <c r="J686" i="1"/>
  <c r="J685" i="1"/>
  <c r="J684" i="1"/>
  <c r="J683" i="1"/>
  <c r="J682" i="1"/>
  <c r="J680" i="1"/>
  <c r="J677" i="1"/>
  <c r="J674" i="1"/>
  <c r="J671" i="1"/>
  <c r="J670" i="1"/>
  <c r="J669" i="1"/>
  <c r="J668" i="1"/>
  <c r="J667" i="1"/>
  <c r="J666" i="1"/>
  <c r="J664" i="1"/>
  <c r="J661" i="1"/>
  <c r="J658" i="1"/>
  <c r="J657" i="1"/>
  <c r="J656" i="1"/>
  <c r="J653" i="1"/>
  <c r="J650" i="1"/>
  <c r="J647" i="1"/>
  <c r="J646" i="1"/>
  <c r="J643" i="1"/>
  <c r="J642" i="1"/>
  <c r="J641" i="1"/>
  <c r="J638" i="1"/>
  <c r="J637" i="1"/>
  <c r="J634" i="1"/>
  <c r="J633" i="1"/>
  <c r="J630" i="1"/>
  <c r="J628" i="1"/>
  <c r="J627" i="1"/>
  <c r="J625" i="1"/>
  <c r="J623" i="1"/>
  <c r="J622" i="1"/>
  <c r="J621" i="1"/>
  <c r="J618" i="1"/>
  <c r="J616" i="1"/>
  <c r="J613" i="1"/>
  <c r="J611" i="1"/>
  <c r="J608" i="1"/>
  <c r="J607" i="1"/>
  <c r="J606" i="1"/>
  <c r="J603" i="1"/>
  <c r="J601" i="1"/>
  <c r="J598" i="1"/>
  <c r="J595" i="1"/>
  <c r="J594" i="1"/>
  <c r="J593" i="1"/>
  <c r="J590" i="1"/>
  <c r="J588" i="1"/>
  <c r="J587" i="1"/>
  <c r="J586" i="1"/>
  <c r="J582" i="1"/>
  <c r="J580" i="1"/>
  <c r="J578" i="1"/>
  <c r="J575" i="1"/>
  <c r="J574" i="1"/>
  <c r="J572" i="1"/>
  <c r="J571" i="1"/>
  <c r="J568" i="1"/>
  <c r="J567" i="1"/>
  <c r="J565" i="1"/>
  <c r="J564" i="1"/>
  <c r="J563" i="1"/>
  <c r="J560" i="1"/>
  <c r="J559" i="1"/>
  <c r="J556" i="1"/>
  <c r="J555" i="1"/>
  <c r="J554" i="1"/>
  <c r="J552" i="1"/>
  <c r="J551" i="1"/>
  <c r="J550" i="1"/>
  <c r="J549" i="1"/>
  <c r="J548" i="1"/>
  <c r="J546" i="1"/>
  <c r="J545" i="1"/>
  <c r="J544" i="1"/>
  <c r="J542" i="1"/>
  <c r="J541" i="1"/>
  <c r="J540" i="1"/>
  <c r="J539" i="1"/>
  <c r="J538" i="1"/>
  <c r="J537" i="1"/>
  <c r="J536" i="1"/>
  <c r="J535" i="1"/>
  <c r="J534" i="1"/>
  <c r="J533" i="1"/>
  <c r="J532" i="1"/>
  <c r="J530" i="1"/>
  <c r="J529" i="1"/>
  <c r="J528" i="1"/>
  <c r="J527" i="1"/>
  <c r="J524" i="1"/>
  <c r="J523" i="1"/>
  <c r="J522" i="1"/>
  <c r="J521" i="1"/>
  <c r="J520" i="1"/>
  <c r="J519" i="1"/>
  <c r="J518" i="1"/>
  <c r="J515" i="1"/>
  <c r="J514" i="1"/>
  <c r="J511" i="1"/>
  <c r="J509" i="1"/>
  <c r="J506" i="1"/>
  <c r="J504" i="1"/>
  <c r="J501" i="1"/>
  <c r="J498" i="1"/>
  <c r="J497" i="1"/>
  <c r="J493" i="1"/>
  <c r="J492" i="1"/>
  <c r="J489" i="1"/>
  <c r="J486" i="1"/>
  <c r="J482" i="1"/>
  <c r="J479" i="1"/>
  <c r="J478" i="1"/>
  <c r="J477" i="1"/>
  <c r="J474" i="1"/>
  <c r="J471" i="1"/>
  <c r="J468" i="1"/>
  <c r="J467" i="1"/>
  <c r="J466" i="1"/>
  <c r="J465" i="1"/>
  <c r="J464" i="1"/>
  <c r="J462" i="1"/>
  <c r="J461" i="1"/>
  <c r="J460" i="1"/>
  <c r="J459" i="1"/>
  <c r="J458" i="1"/>
  <c r="J455" i="1"/>
  <c r="J454" i="1"/>
  <c r="J453" i="1"/>
  <c r="J452" i="1"/>
  <c r="J451" i="1"/>
  <c r="J450" i="1"/>
  <c r="J449" i="1"/>
  <c r="J446" i="1"/>
  <c r="J443" i="1"/>
  <c r="J442" i="1"/>
  <c r="J440" i="1"/>
  <c r="J439" i="1"/>
  <c r="J438" i="1"/>
  <c r="J437" i="1"/>
  <c r="J434" i="1"/>
  <c r="J433" i="1"/>
  <c r="J432" i="1"/>
  <c r="J431" i="1"/>
  <c r="J429" i="1"/>
  <c r="J428" i="1"/>
  <c r="J427" i="1"/>
  <c r="J426" i="1"/>
  <c r="J425" i="1"/>
  <c r="J424" i="1"/>
  <c r="J423" i="1"/>
  <c r="J421" i="1"/>
  <c r="J420" i="1"/>
  <c r="J419" i="1"/>
  <c r="J417" i="1"/>
  <c r="J416" i="1"/>
  <c r="J415" i="1"/>
  <c r="J414" i="1"/>
  <c r="J413" i="1"/>
  <c r="J412" i="1"/>
  <c r="J411" i="1"/>
  <c r="J410" i="1"/>
  <c r="J409" i="1"/>
  <c r="J406" i="1"/>
  <c r="J405" i="1"/>
  <c r="J403" i="1"/>
  <c r="J400" i="1"/>
  <c r="J399" i="1"/>
  <c r="J397" i="1"/>
  <c r="J394" i="1"/>
  <c r="J391" i="1"/>
  <c r="J390" i="1"/>
  <c r="J387" i="1"/>
  <c r="J386" i="1"/>
  <c r="J385" i="1"/>
  <c r="J384" i="1"/>
  <c r="J383" i="1"/>
  <c r="J382" i="1"/>
  <c r="J380" i="1"/>
  <c r="J379" i="1"/>
  <c r="J375" i="1"/>
  <c r="J374" i="1"/>
  <c r="J373" i="1"/>
  <c r="J370" i="1"/>
  <c r="J367" i="1"/>
  <c r="J365" i="1"/>
  <c r="J362" i="1"/>
  <c r="J361" i="1"/>
  <c r="J360" i="1"/>
  <c r="J359" i="1"/>
  <c r="J358" i="1"/>
  <c r="J357" i="1"/>
  <c r="J356" i="1"/>
  <c r="J355" i="1"/>
  <c r="J353" i="1"/>
  <c r="J352" i="1"/>
  <c r="J351" i="1"/>
  <c r="J349" i="1"/>
  <c r="J348" i="1"/>
  <c r="J346" i="1"/>
  <c r="J345" i="1"/>
  <c r="J344" i="1"/>
  <c r="J343" i="1"/>
  <c r="J340" i="1"/>
  <c r="J339" i="1"/>
  <c r="J338" i="1"/>
  <c r="J337" i="1"/>
  <c r="J336" i="1"/>
  <c r="J335" i="1"/>
  <c r="J333" i="1"/>
  <c r="J332" i="1"/>
  <c r="J331" i="1"/>
  <c r="J330" i="1"/>
  <c r="J329" i="1"/>
  <c r="J328" i="1"/>
  <c r="J327" i="1"/>
  <c r="J326" i="1"/>
  <c r="J324" i="1"/>
  <c r="J323" i="1"/>
  <c r="J322" i="1"/>
  <c r="J321" i="1"/>
  <c r="J320" i="1"/>
  <c r="J319" i="1"/>
  <c r="J318" i="1"/>
  <c r="J317" i="1"/>
  <c r="J314" i="1"/>
  <c r="J313" i="1"/>
  <c r="J310" i="1"/>
  <c r="J309" i="1"/>
  <c r="J308" i="1"/>
  <c r="J307" i="1"/>
  <c r="J306" i="1"/>
  <c r="J305" i="1"/>
  <c r="J304" i="1"/>
  <c r="J303" i="1"/>
  <c r="J302" i="1"/>
  <c r="J301" i="1"/>
  <c r="J298" i="1"/>
  <c r="J297" i="1"/>
  <c r="J296" i="1"/>
  <c r="J295" i="1"/>
  <c r="J294" i="1"/>
  <c r="J290" i="1"/>
  <c r="J289" i="1"/>
  <c r="J287" i="1"/>
  <c r="J286" i="1"/>
  <c r="J285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69" i="1"/>
  <c r="J268" i="1"/>
  <c r="J266" i="1"/>
  <c r="J264" i="1"/>
  <c r="J262" i="1"/>
  <c r="J261" i="1"/>
  <c r="J260" i="1"/>
  <c r="J259" i="1"/>
  <c r="J258" i="1"/>
  <c r="J256" i="1"/>
  <c r="J255" i="1"/>
  <c r="J254" i="1"/>
  <c r="J252" i="1"/>
  <c r="J251" i="1"/>
  <c r="J250" i="1"/>
  <c r="J249" i="1"/>
  <c r="J247" i="1"/>
  <c r="J246" i="1"/>
  <c r="J245" i="1"/>
  <c r="J244" i="1"/>
  <c r="J243" i="1"/>
  <c r="J242" i="1"/>
  <c r="J239" i="1"/>
  <c r="J238" i="1"/>
  <c r="J234" i="1"/>
  <c r="J232" i="1"/>
  <c r="J231" i="1"/>
  <c r="J230" i="1"/>
  <c r="J228" i="1"/>
  <c r="J227" i="1"/>
  <c r="J226" i="1"/>
  <c r="J222" i="1"/>
  <c r="J219" i="1"/>
  <c r="J217" i="1"/>
  <c r="J216" i="1"/>
  <c r="J213" i="1"/>
  <c r="J212" i="1"/>
  <c r="J211" i="1"/>
  <c r="J210" i="1"/>
  <c r="J209" i="1"/>
  <c r="J207" i="1"/>
  <c r="J206" i="1"/>
  <c r="J205" i="1"/>
  <c r="J204" i="1"/>
  <c r="J203" i="1"/>
  <c r="J202" i="1"/>
  <c r="J200" i="1"/>
  <c r="J199" i="1"/>
  <c r="J198" i="1"/>
  <c r="J197" i="1"/>
  <c r="J196" i="1"/>
  <c r="J195" i="1"/>
  <c r="J192" i="1"/>
  <c r="J191" i="1"/>
  <c r="J189" i="1"/>
  <c r="J185" i="1"/>
  <c r="J184" i="1"/>
  <c r="J183" i="1"/>
  <c r="J179" i="1"/>
  <c r="J178" i="1"/>
  <c r="J177" i="1"/>
  <c r="J173" i="1"/>
  <c r="J171" i="1"/>
  <c r="J169" i="1"/>
  <c r="J166" i="1"/>
  <c r="J165" i="1"/>
  <c r="J164" i="1"/>
  <c r="J163" i="1"/>
  <c r="J162" i="1"/>
  <c r="J161" i="1"/>
  <c r="J160" i="1"/>
  <c r="J159" i="1"/>
  <c r="J155" i="1"/>
  <c r="J154" i="1"/>
  <c r="J151" i="1"/>
  <c r="J149" i="1"/>
  <c r="J148" i="1"/>
  <c r="J145" i="1"/>
  <c r="J142" i="1"/>
  <c r="J141" i="1"/>
  <c r="J140" i="1"/>
  <c r="J138" i="1"/>
  <c r="J137" i="1"/>
  <c r="J136" i="1"/>
  <c r="J134" i="1"/>
  <c r="J133" i="1"/>
  <c r="J132" i="1"/>
  <c r="J130" i="1"/>
  <c r="J129" i="1"/>
  <c r="J128" i="1"/>
  <c r="J127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0" i="1"/>
  <c r="J109" i="1"/>
  <c r="J108" i="1"/>
  <c r="J107" i="1"/>
  <c r="J106" i="1"/>
  <c r="J105" i="1"/>
  <c r="J104" i="1"/>
  <c r="J103" i="1"/>
  <c r="J102" i="1"/>
  <c r="J101" i="1"/>
  <c r="J100" i="1"/>
  <c r="J96" i="1"/>
  <c r="J95" i="1"/>
  <c r="J94" i="1"/>
  <c r="J93" i="1"/>
  <c r="J92" i="1"/>
  <c r="J91" i="1"/>
  <c r="J89" i="1"/>
  <c r="J88" i="1"/>
  <c r="J85" i="1"/>
  <c r="J84" i="1"/>
  <c r="J83" i="1"/>
  <c r="J82" i="1"/>
  <c r="J81" i="1"/>
  <c r="J80" i="1"/>
  <c r="J79" i="1"/>
  <c r="J76" i="1"/>
  <c r="J73" i="1"/>
  <c r="J72" i="1"/>
  <c r="J71" i="1"/>
  <c r="J70" i="1"/>
  <c r="J69" i="1"/>
  <c r="J68" i="1"/>
  <c r="J66" i="1"/>
  <c r="J65" i="1"/>
  <c r="J64" i="1"/>
  <c r="J63" i="1"/>
  <c r="J60" i="1"/>
  <c r="J59" i="1"/>
  <c r="J58" i="1"/>
  <c r="J56" i="1"/>
  <c r="J55" i="1"/>
  <c r="J54" i="1"/>
  <c r="J53" i="1"/>
  <c r="J52" i="1"/>
  <c r="J49" i="1"/>
  <c r="J48" i="1"/>
  <c r="J47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5" i="1"/>
  <c r="J20" i="1"/>
  <c r="J17" i="1"/>
  <c r="J14" i="1"/>
  <c r="J13" i="1"/>
  <c r="J12" i="1"/>
  <c r="J11" i="1"/>
  <c r="J10" i="1"/>
  <c r="J9" i="1"/>
  <c r="H933" i="1"/>
  <c r="I932" i="1"/>
  <c r="I931" i="1"/>
  <c r="I930" i="1"/>
  <c r="I929" i="1"/>
  <c r="I928" i="1"/>
  <c r="I927" i="1"/>
  <c r="I926" i="1"/>
  <c r="H925" i="1"/>
  <c r="H924" i="1" s="1"/>
  <c r="H923" i="1" s="1"/>
  <c r="H922" i="1" s="1"/>
  <c r="G925" i="1"/>
  <c r="I921" i="1"/>
  <c r="I920" i="1"/>
  <c r="I919" i="1"/>
  <c r="I918" i="1"/>
  <c r="I917" i="1"/>
  <c r="H916" i="1"/>
  <c r="H915" i="1" s="1"/>
  <c r="H914" i="1" s="1"/>
  <c r="G916" i="1"/>
  <c r="I913" i="1"/>
  <c r="H912" i="1"/>
  <c r="G912" i="1"/>
  <c r="I911" i="1"/>
  <c r="I910" i="1"/>
  <c r="H909" i="1"/>
  <c r="H908" i="1" s="1"/>
  <c r="G909" i="1"/>
  <c r="I907" i="1"/>
  <c r="H906" i="1"/>
  <c r="H905" i="1" s="1"/>
  <c r="G906" i="1"/>
  <c r="G905" i="1" s="1"/>
  <c r="J905" i="1" s="1"/>
  <c r="I903" i="1"/>
  <c r="I902" i="1"/>
  <c r="I901" i="1"/>
  <c r="I900" i="1"/>
  <c r="I899" i="1"/>
  <c r="I898" i="1"/>
  <c r="I897" i="1"/>
  <c r="I896" i="1"/>
  <c r="I895" i="1"/>
  <c r="I894" i="1"/>
  <c r="H893" i="1"/>
  <c r="H892" i="1" s="1"/>
  <c r="H891" i="1" s="1"/>
  <c r="G893" i="1"/>
  <c r="I889" i="1"/>
  <c r="I888" i="1"/>
  <c r="I887" i="1"/>
  <c r="I886" i="1"/>
  <c r="I885" i="1"/>
  <c r="I884" i="1"/>
  <c r="I883" i="1"/>
  <c r="I882" i="1"/>
  <c r="I881" i="1"/>
  <c r="I880" i="1"/>
  <c r="H879" i="1"/>
  <c r="H878" i="1" s="1"/>
  <c r="H877" i="1" s="1"/>
  <c r="H876" i="1" s="1"/>
  <c r="G879" i="1"/>
  <c r="G878" i="1" s="1"/>
  <c r="J878" i="1" s="1"/>
  <c r="I875" i="1"/>
  <c r="I874" i="1"/>
  <c r="I873" i="1"/>
  <c r="I872" i="1"/>
  <c r="I871" i="1"/>
  <c r="I870" i="1"/>
  <c r="I869" i="1"/>
  <c r="I868" i="1"/>
  <c r="H867" i="1"/>
  <c r="H866" i="1" s="1"/>
  <c r="H865" i="1" s="1"/>
  <c r="H864" i="1" s="1"/>
  <c r="G867" i="1"/>
  <c r="G866" i="1" s="1"/>
  <c r="I863" i="1"/>
  <c r="I862" i="1"/>
  <c r="I861" i="1"/>
  <c r="I860" i="1"/>
  <c r="I859" i="1"/>
  <c r="H858" i="1"/>
  <c r="H857" i="1" s="1"/>
  <c r="H856" i="1" s="1"/>
  <c r="H855" i="1" s="1"/>
  <c r="G858" i="1"/>
  <c r="G857" i="1" s="1"/>
  <c r="J857" i="1" s="1"/>
  <c r="I854" i="1"/>
  <c r="I853" i="1"/>
  <c r="I852" i="1"/>
  <c r="I851" i="1"/>
  <c r="I850" i="1"/>
  <c r="I849" i="1"/>
  <c r="I848" i="1"/>
  <c r="H847" i="1"/>
  <c r="H846" i="1" s="1"/>
  <c r="H845" i="1" s="1"/>
  <c r="G847" i="1"/>
  <c r="G846" i="1" s="1"/>
  <c r="I844" i="1"/>
  <c r="I843" i="1"/>
  <c r="I842" i="1"/>
  <c r="I841" i="1"/>
  <c r="I840" i="1"/>
  <c r="I839" i="1"/>
  <c r="I838" i="1"/>
  <c r="I837" i="1"/>
  <c r="I836" i="1"/>
  <c r="H835" i="1"/>
  <c r="H834" i="1" s="1"/>
  <c r="H833" i="1" s="1"/>
  <c r="G835" i="1"/>
  <c r="G834" i="1" s="1"/>
  <c r="J834" i="1" s="1"/>
  <c r="I831" i="1"/>
  <c r="I830" i="1"/>
  <c r="I829" i="1"/>
  <c r="I828" i="1"/>
  <c r="I827" i="1"/>
  <c r="I826" i="1"/>
  <c r="I825" i="1"/>
  <c r="H824" i="1"/>
  <c r="H823" i="1" s="1"/>
  <c r="H822" i="1" s="1"/>
  <c r="H821" i="1" s="1"/>
  <c r="G824" i="1"/>
  <c r="I820" i="1"/>
  <c r="I819" i="1"/>
  <c r="I818" i="1"/>
  <c r="I817" i="1"/>
  <c r="I816" i="1"/>
  <c r="I815" i="1"/>
  <c r="H814" i="1"/>
  <c r="H813" i="1" s="1"/>
  <c r="H812" i="1" s="1"/>
  <c r="H811" i="1" s="1"/>
  <c r="G814" i="1"/>
  <c r="G813" i="1" s="1"/>
  <c r="J813" i="1" s="1"/>
  <c r="I810" i="1"/>
  <c r="I809" i="1"/>
  <c r="I808" i="1"/>
  <c r="H807" i="1"/>
  <c r="G807" i="1"/>
  <c r="G806" i="1" s="1"/>
  <c r="H806" i="1"/>
  <c r="H805" i="1" s="1"/>
  <c r="I804" i="1"/>
  <c r="H803" i="1"/>
  <c r="G803" i="1"/>
  <c r="G802" i="1" s="1"/>
  <c r="J802" i="1" s="1"/>
  <c r="H802" i="1"/>
  <c r="H801" i="1" s="1"/>
  <c r="I800" i="1"/>
  <c r="I799" i="1"/>
  <c r="I798" i="1"/>
  <c r="I797" i="1"/>
  <c r="I796" i="1"/>
  <c r="I795" i="1"/>
  <c r="I794" i="1"/>
  <c r="H793" i="1"/>
  <c r="H792" i="1" s="1"/>
  <c r="H791" i="1" s="1"/>
  <c r="G793" i="1"/>
  <c r="I789" i="1"/>
  <c r="I788" i="1"/>
  <c r="I787" i="1"/>
  <c r="I786" i="1"/>
  <c r="I785" i="1"/>
  <c r="I784" i="1"/>
  <c r="I783" i="1"/>
  <c r="I782" i="1"/>
  <c r="I781" i="1"/>
  <c r="H780" i="1"/>
  <c r="H779" i="1" s="1"/>
  <c r="H778" i="1" s="1"/>
  <c r="H777" i="1" s="1"/>
  <c r="G780" i="1"/>
  <c r="I776" i="1"/>
  <c r="I775" i="1"/>
  <c r="I774" i="1"/>
  <c r="H773" i="1"/>
  <c r="H772" i="1" s="1"/>
  <c r="H771" i="1" s="1"/>
  <c r="G773" i="1"/>
  <c r="I770" i="1"/>
  <c r="I769" i="1"/>
  <c r="H768" i="1"/>
  <c r="H767" i="1" s="1"/>
  <c r="H766" i="1" s="1"/>
  <c r="G768" i="1"/>
  <c r="I765" i="1"/>
  <c r="I764" i="1"/>
  <c r="I763" i="1"/>
  <c r="I762" i="1"/>
  <c r="I761" i="1"/>
  <c r="I760" i="1"/>
  <c r="I759" i="1"/>
  <c r="I758" i="1"/>
  <c r="I757" i="1"/>
  <c r="H756" i="1"/>
  <c r="H755" i="1" s="1"/>
  <c r="H754" i="1" s="1"/>
  <c r="G756" i="1"/>
  <c r="I752" i="1"/>
  <c r="I751" i="1"/>
  <c r="H751" i="1"/>
  <c r="H750" i="1" s="1"/>
  <c r="H749" i="1" s="1"/>
  <c r="G751" i="1"/>
  <c r="G750" i="1" s="1"/>
  <c r="J750" i="1" s="1"/>
  <c r="I748" i="1"/>
  <c r="I747" i="1"/>
  <c r="H747" i="1"/>
  <c r="G747" i="1"/>
  <c r="H746" i="1"/>
  <c r="H745" i="1" s="1"/>
  <c r="G746" i="1"/>
  <c r="G745" i="1" s="1"/>
  <c r="I744" i="1"/>
  <c r="I743" i="1"/>
  <c r="I742" i="1"/>
  <c r="I741" i="1"/>
  <c r="I740" i="1"/>
  <c r="I739" i="1"/>
  <c r="I738" i="1"/>
  <c r="H737" i="1"/>
  <c r="H736" i="1" s="1"/>
  <c r="H735" i="1" s="1"/>
  <c r="G737" i="1"/>
  <c r="I733" i="1"/>
  <c r="I732" i="1"/>
  <c r="H731" i="1"/>
  <c r="H730" i="1" s="1"/>
  <c r="H729" i="1" s="1"/>
  <c r="G731" i="1"/>
  <c r="G730" i="1" s="1"/>
  <c r="J730" i="1" s="1"/>
  <c r="I728" i="1"/>
  <c r="I727" i="1"/>
  <c r="I726" i="1"/>
  <c r="I725" i="1"/>
  <c r="I724" i="1"/>
  <c r="I723" i="1"/>
  <c r="I722" i="1"/>
  <c r="I721" i="1"/>
  <c r="H720" i="1"/>
  <c r="H719" i="1" s="1"/>
  <c r="H718" i="1" s="1"/>
  <c r="G720" i="1"/>
  <c r="J720" i="1" s="1"/>
  <c r="I716" i="1"/>
  <c r="I715" i="1"/>
  <c r="I714" i="1"/>
  <c r="H713" i="1"/>
  <c r="G713" i="1"/>
  <c r="J713" i="1" s="1"/>
  <c r="H712" i="1"/>
  <c r="I711" i="1"/>
  <c r="H710" i="1"/>
  <c r="G710" i="1"/>
  <c r="I710" i="1" s="1"/>
  <c r="H709" i="1"/>
  <c r="I708" i="1"/>
  <c r="I707" i="1"/>
  <c r="I706" i="1"/>
  <c r="H705" i="1"/>
  <c r="H704" i="1" s="1"/>
  <c r="G705" i="1"/>
  <c r="I702" i="1"/>
  <c r="I701" i="1"/>
  <c r="H701" i="1"/>
  <c r="G701" i="1"/>
  <c r="J701" i="1" s="1"/>
  <c r="H700" i="1"/>
  <c r="H699" i="1" s="1"/>
  <c r="G700" i="1"/>
  <c r="I698" i="1"/>
  <c r="I697" i="1"/>
  <c r="I696" i="1"/>
  <c r="H695" i="1"/>
  <c r="H694" i="1" s="1"/>
  <c r="G695" i="1"/>
  <c r="G694" i="1" s="1"/>
  <c r="I694" i="1" s="1"/>
  <c r="I693" i="1"/>
  <c r="H692" i="1"/>
  <c r="H691" i="1" s="1"/>
  <c r="G692" i="1"/>
  <c r="I690" i="1"/>
  <c r="H689" i="1"/>
  <c r="H688" i="1" s="1"/>
  <c r="G689" i="1"/>
  <c r="I689" i="1" s="1"/>
  <c r="I687" i="1"/>
  <c r="I686" i="1"/>
  <c r="I685" i="1"/>
  <c r="I684" i="1"/>
  <c r="I683" i="1"/>
  <c r="H682" i="1"/>
  <c r="H681" i="1" s="1"/>
  <c r="G682" i="1"/>
  <c r="G681" i="1" s="1"/>
  <c r="J681" i="1" s="1"/>
  <c r="I680" i="1"/>
  <c r="H679" i="1"/>
  <c r="H678" i="1" s="1"/>
  <c r="G679" i="1"/>
  <c r="G678" i="1" s="1"/>
  <c r="I678" i="1" s="1"/>
  <c r="I677" i="1"/>
  <c r="H676" i="1"/>
  <c r="H675" i="1" s="1"/>
  <c r="G676" i="1"/>
  <c r="I674" i="1"/>
  <c r="H673" i="1"/>
  <c r="H672" i="1" s="1"/>
  <c r="G673" i="1"/>
  <c r="I671" i="1"/>
  <c r="I670" i="1"/>
  <c r="I669" i="1"/>
  <c r="I668" i="1"/>
  <c r="I667" i="1"/>
  <c r="H666" i="1"/>
  <c r="H665" i="1" s="1"/>
  <c r="G666" i="1"/>
  <c r="G665" i="1" s="1"/>
  <c r="J665" i="1" s="1"/>
  <c r="I664" i="1"/>
  <c r="H663" i="1"/>
  <c r="G663" i="1"/>
  <c r="G662" i="1" s="1"/>
  <c r="J662" i="1" s="1"/>
  <c r="H662" i="1"/>
  <c r="I661" i="1"/>
  <c r="I660" i="1"/>
  <c r="H660" i="1"/>
  <c r="H659" i="1" s="1"/>
  <c r="G660" i="1"/>
  <c r="J660" i="1" s="1"/>
  <c r="G659" i="1"/>
  <c r="I659" i="1" s="1"/>
  <c r="I658" i="1"/>
  <c r="I657" i="1"/>
  <c r="I656" i="1"/>
  <c r="H655" i="1"/>
  <c r="H654" i="1" s="1"/>
  <c r="G655" i="1"/>
  <c r="G654" i="1" s="1"/>
  <c r="J654" i="1" s="1"/>
  <c r="I653" i="1"/>
  <c r="H652" i="1"/>
  <c r="H651" i="1" s="1"/>
  <c r="G652" i="1"/>
  <c r="I650" i="1"/>
  <c r="H649" i="1"/>
  <c r="H648" i="1" s="1"/>
  <c r="G649" i="1"/>
  <c r="I647" i="1"/>
  <c r="I646" i="1"/>
  <c r="H646" i="1"/>
  <c r="H645" i="1" s="1"/>
  <c r="G646" i="1"/>
  <c r="G645" i="1" s="1"/>
  <c r="J645" i="1" s="1"/>
  <c r="I643" i="1"/>
  <c r="I642" i="1"/>
  <c r="I641" i="1"/>
  <c r="H640" i="1"/>
  <c r="H639" i="1" s="1"/>
  <c r="G640" i="1"/>
  <c r="I638" i="1"/>
  <c r="I637" i="1"/>
  <c r="H636" i="1"/>
  <c r="H635" i="1" s="1"/>
  <c r="G636" i="1"/>
  <c r="I634" i="1"/>
  <c r="I633" i="1"/>
  <c r="H632" i="1"/>
  <c r="H631" i="1" s="1"/>
  <c r="G632" i="1"/>
  <c r="I630" i="1"/>
  <c r="I629" i="1"/>
  <c r="H629" i="1"/>
  <c r="G629" i="1"/>
  <c r="J629" i="1" s="1"/>
  <c r="I628" i="1"/>
  <c r="I627" i="1"/>
  <c r="H627" i="1"/>
  <c r="G627" i="1"/>
  <c r="I625" i="1"/>
  <c r="I624" i="1"/>
  <c r="H624" i="1"/>
  <c r="G624" i="1"/>
  <c r="J624" i="1" s="1"/>
  <c r="I623" i="1"/>
  <c r="I622" i="1"/>
  <c r="I621" i="1"/>
  <c r="H620" i="1"/>
  <c r="G620" i="1"/>
  <c r="J620" i="1" s="1"/>
  <c r="I618" i="1"/>
  <c r="H617" i="1"/>
  <c r="G617" i="1"/>
  <c r="J617" i="1" s="1"/>
  <c r="I616" i="1"/>
  <c r="H615" i="1"/>
  <c r="G615" i="1"/>
  <c r="G614" i="1" s="1"/>
  <c r="J614" i="1" s="1"/>
  <c r="I613" i="1"/>
  <c r="H612" i="1"/>
  <c r="H609" i="1" s="1"/>
  <c r="G612" i="1"/>
  <c r="J612" i="1" s="1"/>
  <c r="I611" i="1"/>
  <c r="H610" i="1"/>
  <c r="G610" i="1"/>
  <c r="J610" i="1" s="1"/>
  <c r="I608" i="1"/>
  <c r="I607" i="1"/>
  <c r="H607" i="1"/>
  <c r="H604" i="1" s="1"/>
  <c r="G607" i="1"/>
  <c r="I606" i="1"/>
  <c r="I605" i="1"/>
  <c r="H605" i="1"/>
  <c r="G605" i="1"/>
  <c r="J605" i="1" s="1"/>
  <c r="I603" i="1"/>
  <c r="I602" i="1"/>
  <c r="H602" i="1"/>
  <c r="G602" i="1"/>
  <c r="J602" i="1" s="1"/>
  <c r="I601" i="1"/>
  <c r="I600" i="1"/>
  <c r="H600" i="1"/>
  <c r="G600" i="1"/>
  <c r="I598" i="1"/>
  <c r="I597" i="1"/>
  <c r="H597" i="1"/>
  <c r="H596" i="1" s="1"/>
  <c r="G597" i="1"/>
  <c r="I595" i="1"/>
  <c r="I594" i="1"/>
  <c r="I593" i="1"/>
  <c r="H592" i="1"/>
  <c r="H591" i="1" s="1"/>
  <c r="G592" i="1"/>
  <c r="I590" i="1"/>
  <c r="H589" i="1"/>
  <c r="H584" i="1" s="1"/>
  <c r="G589" i="1"/>
  <c r="I588" i="1"/>
  <c r="I587" i="1"/>
  <c r="I586" i="1"/>
  <c r="H585" i="1"/>
  <c r="G585" i="1"/>
  <c r="J585" i="1" s="1"/>
  <c r="I582" i="1"/>
  <c r="H581" i="1"/>
  <c r="G581" i="1"/>
  <c r="I580" i="1"/>
  <c r="I579" i="1"/>
  <c r="H579" i="1"/>
  <c r="G579" i="1"/>
  <c r="J579" i="1" s="1"/>
  <c r="I578" i="1"/>
  <c r="H577" i="1"/>
  <c r="G577" i="1"/>
  <c r="J577" i="1" s="1"/>
  <c r="I575" i="1"/>
  <c r="I574" i="1"/>
  <c r="H573" i="1"/>
  <c r="H569" i="1" s="1"/>
  <c r="G573" i="1"/>
  <c r="I572" i="1"/>
  <c r="I571" i="1"/>
  <c r="H570" i="1"/>
  <c r="G570" i="1"/>
  <c r="J570" i="1" s="1"/>
  <c r="I568" i="1"/>
  <c r="I567" i="1"/>
  <c r="H566" i="1"/>
  <c r="G566" i="1"/>
  <c r="I566" i="1" s="1"/>
  <c r="I565" i="1"/>
  <c r="I564" i="1"/>
  <c r="I563" i="1"/>
  <c r="H562" i="1"/>
  <c r="G562" i="1"/>
  <c r="J562" i="1" s="1"/>
  <c r="I560" i="1"/>
  <c r="I559" i="1"/>
  <c r="H558" i="1"/>
  <c r="G558" i="1"/>
  <c r="I558" i="1" s="1"/>
  <c r="H557" i="1"/>
  <c r="I556" i="1"/>
  <c r="I555" i="1"/>
  <c r="H554" i="1"/>
  <c r="H553" i="1" s="1"/>
  <c r="G554" i="1"/>
  <c r="G553" i="1" s="1"/>
  <c r="I552" i="1"/>
  <c r="I551" i="1"/>
  <c r="I550" i="1"/>
  <c r="I549" i="1"/>
  <c r="I548" i="1"/>
  <c r="H547" i="1"/>
  <c r="H546" i="1" s="1"/>
  <c r="G547" i="1"/>
  <c r="G546" i="1" s="1"/>
  <c r="I545" i="1"/>
  <c r="I544" i="1"/>
  <c r="H543" i="1"/>
  <c r="H542" i="1" s="1"/>
  <c r="G543" i="1"/>
  <c r="G542" i="1" s="1"/>
  <c r="I541" i="1"/>
  <c r="I540" i="1"/>
  <c r="I539" i="1"/>
  <c r="I538" i="1"/>
  <c r="I537" i="1"/>
  <c r="I536" i="1"/>
  <c r="I535" i="1"/>
  <c r="I534" i="1"/>
  <c r="I533" i="1"/>
  <c r="I532" i="1"/>
  <c r="H531" i="1"/>
  <c r="H530" i="1" s="1"/>
  <c r="G531" i="1"/>
  <c r="G530" i="1" s="1"/>
  <c r="I529" i="1"/>
  <c r="I528" i="1"/>
  <c r="I527" i="1"/>
  <c r="H526" i="1"/>
  <c r="H525" i="1" s="1"/>
  <c r="G526" i="1"/>
  <c r="G525" i="1" s="1"/>
  <c r="J525" i="1" s="1"/>
  <c r="I524" i="1"/>
  <c r="I523" i="1"/>
  <c r="I522" i="1"/>
  <c r="I521" i="1"/>
  <c r="I520" i="1"/>
  <c r="I519" i="1"/>
  <c r="I518" i="1"/>
  <c r="H517" i="1"/>
  <c r="H516" i="1" s="1"/>
  <c r="G517" i="1"/>
  <c r="I515" i="1"/>
  <c r="I514" i="1"/>
  <c r="H513" i="1"/>
  <c r="H512" i="1" s="1"/>
  <c r="G513" i="1"/>
  <c r="I511" i="1"/>
  <c r="H510" i="1"/>
  <c r="G510" i="1"/>
  <c r="J510" i="1" s="1"/>
  <c r="I509" i="1"/>
  <c r="H508" i="1"/>
  <c r="G508" i="1"/>
  <c r="J508" i="1" s="1"/>
  <c r="I506" i="1"/>
  <c r="H505" i="1"/>
  <c r="H502" i="1" s="1"/>
  <c r="G505" i="1"/>
  <c r="J505" i="1" s="1"/>
  <c r="I504" i="1"/>
  <c r="H503" i="1"/>
  <c r="G503" i="1"/>
  <c r="I503" i="1" s="1"/>
  <c r="I501" i="1"/>
  <c r="H500" i="1"/>
  <c r="H499" i="1" s="1"/>
  <c r="G500" i="1"/>
  <c r="I498" i="1"/>
  <c r="I497" i="1"/>
  <c r="H496" i="1"/>
  <c r="H495" i="1" s="1"/>
  <c r="G496" i="1"/>
  <c r="I493" i="1"/>
  <c r="I492" i="1"/>
  <c r="H491" i="1"/>
  <c r="H490" i="1" s="1"/>
  <c r="G491" i="1"/>
  <c r="G490" i="1" s="1"/>
  <c r="I490" i="1" s="1"/>
  <c r="I489" i="1"/>
  <c r="H488" i="1"/>
  <c r="H487" i="1" s="1"/>
  <c r="G488" i="1"/>
  <c r="I488" i="1" s="1"/>
  <c r="I486" i="1"/>
  <c r="H485" i="1"/>
  <c r="H484" i="1" s="1"/>
  <c r="G485" i="1"/>
  <c r="I485" i="1" s="1"/>
  <c r="I482" i="1"/>
  <c r="H481" i="1"/>
  <c r="H480" i="1" s="1"/>
  <c r="G481" i="1"/>
  <c r="I479" i="1"/>
  <c r="I478" i="1"/>
  <c r="I477" i="1"/>
  <c r="H476" i="1"/>
  <c r="H475" i="1" s="1"/>
  <c r="G476" i="1"/>
  <c r="I474" i="1"/>
  <c r="I473" i="1"/>
  <c r="H473" i="1"/>
  <c r="H472" i="1" s="1"/>
  <c r="G473" i="1"/>
  <c r="I471" i="1"/>
  <c r="I470" i="1"/>
  <c r="H470" i="1"/>
  <c r="H469" i="1" s="1"/>
  <c r="G470" i="1"/>
  <c r="G469" i="1" s="1"/>
  <c r="I468" i="1"/>
  <c r="I467" i="1"/>
  <c r="I466" i="1"/>
  <c r="I465" i="1"/>
  <c r="I464" i="1"/>
  <c r="H463" i="1"/>
  <c r="G463" i="1"/>
  <c r="J463" i="1" s="1"/>
  <c r="I462" i="1"/>
  <c r="I461" i="1"/>
  <c r="I460" i="1"/>
  <c r="I459" i="1"/>
  <c r="I458" i="1"/>
  <c r="H457" i="1"/>
  <c r="G457" i="1"/>
  <c r="J457" i="1" s="1"/>
  <c r="I455" i="1"/>
  <c r="I454" i="1"/>
  <c r="I453" i="1"/>
  <c r="I452" i="1"/>
  <c r="I451" i="1"/>
  <c r="H450" i="1"/>
  <c r="G450" i="1"/>
  <c r="I449" i="1"/>
  <c r="I448" i="1"/>
  <c r="H448" i="1"/>
  <c r="G448" i="1"/>
  <c r="J448" i="1" s="1"/>
  <c r="I446" i="1"/>
  <c r="H445" i="1"/>
  <c r="H444" i="1" s="1"/>
  <c r="G445" i="1"/>
  <c r="I443" i="1"/>
  <c r="I442" i="1"/>
  <c r="H442" i="1"/>
  <c r="G442" i="1"/>
  <c r="G441" i="1" s="1"/>
  <c r="J441" i="1" s="1"/>
  <c r="H441" i="1"/>
  <c r="I440" i="1"/>
  <c r="I439" i="1"/>
  <c r="H439" i="1"/>
  <c r="H438" i="1" s="1"/>
  <c r="G439" i="1"/>
  <c r="G438" i="1" s="1"/>
  <c r="I438" i="1" s="1"/>
  <c r="I437" i="1"/>
  <c r="I436" i="1"/>
  <c r="H436" i="1"/>
  <c r="G436" i="1"/>
  <c r="H435" i="1"/>
  <c r="I434" i="1"/>
  <c r="I433" i="1"/>
  <c r="I432" i="1"/>
  <c r="I431" i="1"/>
  <c r="H430" i="1"/>
  <c r="H429" i="1" s="1"/>
  <c r="G430" i="1"/>
  <c r="G429" i="1" s="1"/>
  <c r="I429" i="1" s="1"/>
  <c r="I428" i="1"/>
  <c r="I427" i="1"/>
  <c r="I426" i="1"/>
  <c r="I425" i="1"/>
  <c r="I424" i="1"/>
  <c r="I423" i="1"/>
  <c r="H422" i="1"/>
  <c r="H421" i="1" s="1"/>
  <c r="G422" i="1"/>
  <c r="G421" i="1" s="1"/>
  <c r="I420" i="1"/>
  <c r="I419" i="1"/>
  <c r="H418" i="1"/>
  <c r="H417" i="1" s="1"/>
  <c r="G418" i="1"/>
  <c r="G417" i="1" s="1"/>
  <c r="I417" i="1" s="1"/>
  <c r="I416" i="1"/>
  <c r="I415" i="1"/>
  <c r="I414" i="1"/>
  <c r="I413" i="1"/>
  <c r="I412" i="1"/>
  <c r="I411" i="1"/>
  <c r="I410" i="1"/>
  <c r="H409" i="1"/>
  <c r="H408" i="1" s="1"/>
  <c r="G409" i="1"/>
  <c r="G408" i="1" s="1"/>
  <c r="J408" i="1" s="1"/>
  <c r="I406" i="1"/>
  <c r="I405" i="1"/>
  <c r="H404" i="1"/>
  <c r="G404" i="1"/>
  <c r="J404" i="1" s="1"/>
  <c r="I403" i="1"/>
  <c r="I402" i="1"/>
  <c r="H402" i="1"/>
  <c r="H401" i="1" s="1"/>
  <c r="G402" i="1"/>
  <c r="J402" i="1" s="1"/>
  <c r="I400" i="1"/>
  <c r="I399" i="1"/>
  <c r="H399" i="1"/>
  <c r="G399" i="1"/>
  <c r="G398" i="1" s="1"/>
  <c r="I398" i="1" s="1"/>
  <c r="H398" i="1"/>
  <c r="I397" i="1"/>
  <c r="H396" i="1"/>
  <c r="H395" i="1" s="1"/>
  <c r="G396" i="1"/>
  <c r="I394" i="1"/>
  <c r="I393" i="1"/>
  <c r="H393" i="1"/>
  <c r="G393" i="1"/>
  <c r="J393" i="1" s="1"/>
  <c r="H392" i="1"/>
  <c r="G392" i="1"/>
  <c r="I391" i="1"/>
  <c r="I390" i="1"/>
  <c r="H389" i="1"/>
  <c r="H388" i="1" s="1"/>
  <c r="G389" i="1"/>
  <c r="I387" i="1"/>
  <c r="I386" i="1"/>
  <c r="I385" i="1"/>
  <c r="I384" i="1"/>
  <c r="I383" i="1"/>
  <c r="I382" i="1"/>
  <c r="H381" i="1"/>
  <c r="G381" i="1"/>
  <c r="J381" i="1" s="1"/>
  <c r="I380" i="1"/>
  <c r="I379" i="1"/>
  <c r="H378" i="1"/>
  <c r="G378" i="1"/>
  <c r="J378" i="1" s="1"/>
  <c r="I375" i="1"/>
  <c r="I374" i="1"/>
  <c r="I373" i="1"/>
  <c r="H372" i="1"/>
  <c r="G372" i="1"/>
  <c r="J372" i="1" s="1"/>
  <c r="H371" i="1"/>
  <c r="I370" i="1"/>
  <c r="I369" i="1"/>
  <c r="H369" i="1"/>
  <c r="H368" i="1" s="1"/>
  <c r="G369" i="1"/>
  <c r="G368" i="1" s="1"/>
  <c r="I367" i="1"/>
  <c r="H366" i="1"/>
  <c r="G366" i="1"/>
  <c r="I366" i="1" s="1"/>
  <c r="I365" i="1"/>
  <c r="H364" i="1"/>
  <c r="H363" i="1" s="1"/>
  <c r="G364" i="1"/>
  <c r="J364" i="1" s="1"/>
  <c r="I362" i="1"/>
  <c r="I361" i="1"/>
  <c r="I360" i="1"/>
  <c r="I359" i="1"/>
  <c r="I358" i="1"/>
  <c r="I357" i="1"/>
  <c r="I356" i="1"/>
  <c r="I355" i="1"/>
  <c r="H354" i="1"/>
  <c r="H353" i="1" s="1"/>
  <c r="G354" i="1"/>
  <c r="G353" i="1" s="1"/>
  <c r="I352" i="1"/>
  <c r="I351" i="1"/>
  <c r="H350" i="1"/>
  <c r="G350" i="1"/>
  <c r="I350" i="1" s="1"/>
  <c r="I349" i="1"/>
  <c r="I348" i="1"/>
  <c r="H347" i="1"/>
  <c r="G347" i="1"/>
  <c r="I347" i="1" s="1"/>
  <c r="I346" i="1"/>
  <c r="I345" i="1"/>
  <c r="H345" i="1"/>
  <c r="G345" i="1"/>
  <c r="I344" i="1"/>
  <c r="I343" i="1"/>
  <c r="H342" i="1"/>
  <c r="G342" i="1"/>
  <c r="J342" i="1" s="1"/>
  <c r="I340" i="1"/>
  <c r="I339" i="1"/>
  <c r="I338" i="1"/>
  <c r="I337" i="1"/>
  <c r="I336" i="1"/>
  <c r="I335" i="1"/>
  <c r="H334" i="1"/>
  <c r="H333" i="1" s="1"/>
  <c r="G334" i="1"/>
  <c r="G333" i="1" s="1"/>
  <c r="I332" i="1"/>
  <c r="I331" i="1"/>
  <c r="I330" i="1"/>
  <c r="I329" i="1"/>
  <c r="I328" i="1"/>
  <c r="I327" i="1"/>
  <c r="I326" i="1"/>
  <c r="H325" i="1"/>
  <c r="G325" i="1"/>
  <c r="J325" i="1" s="1"/>
  <c r="I324" i="1"/>
  <c r="I323" i="1"/>
  <c r="I322" i="1"/>
  <c r="I321" i="1"/>
  <c r="I320" i="1"/>
  <c r="I319" i="1"/>
  <c r="I318" i="1"/>
  <c r="I317" i="1"/>
  <c r="H316" i="1"/>
  <c r="G316" i="1"/>
  <c r="J316" i="1" s="1"/>
  <c r="I314" i="1"/>
  <c r="I313" i="1"/>
  <c r="H312" i="1"/>
  <c r="H311" i="1" s="1"/>
  <c r="G312" i="1"/>
  <c r="I310" i="1"/>
  <c r="I309" i="1"/>
  <c r="I308" i="1"/>
  <c r="I307" i="1"/>
  <c r="I306" i="1"/>
  <c r="I305" i="1"/>
  <c r="I304" i="1"/>
  <c r="I303" i="1"/>
  <c r="I302" i="1"/>
  <c r="I301" i="1"/>
  <c r="H300" i="1"/>
  <c r="H299" i="1" s="1"/>
  <c r="G300" i="1"/>
  <c r="I298" i="1"/>
  <c r="I297" i="1"/>
  <c r="I296" i="1"/>
  <c r="I295" i="1"/>
  <c r="I294" i="1"/>
  <c r="H293" i="1"/>
  <c r="H292" i="1" s="1"/>
  <c r="G293" i="1"/>
  <c r="I290" i="1"/>
  <c r="I289" i="1"/>
  <c r="H288" i="1"/>
  <c r="G288" i="1"/>
  <c r="I287" i="1"/>
  <c r="I286" i="1"/>
  <c r="I285" i="1"/>
  <c r="H284" i="1"/>
  <c r="G284" i="1"/>
  <c r="J284" i="1" s="1"/>
  <c r="I282" i="1"/>
  <c r="I281" i="1"/>
  <c r="I280" i="1"/>
  <c r="H279" i="1"/>
  <c r="H278" i="1" s="1"/>
  <c r="G279" i="1"/>
  <c r="G278" i="1" s="1"/>
  <c r="I277" i="1"/>
  <c r="I276" i="1"/>
  <c r="H275" i="1"/>
  <c r="G275" i="1"/>
  <c r="I275" i="1" s="1"/>
  <c r="I274" i="1"/>
  <c r="I273" i="1"/>
  <c r="I272" i="1"/>
  <c r="I271" i="1"/>
  <c r="H270" i="1"/>
  <c r="G270" i="1"/>
  <c r="J270" i="1" s="1"/>
  <c r="I269" i="1"/>
  <c r="I268" i="1"/>
  <c r="H267" i="1"/>
  <c r="G267" i="1"/>
  <c r="I266" i="1"/>
  <c r="H265" i="1"/>
  <c r="G265" i="1"/>
  <c r="J265" i="1" s="1"/>
  <c r="I264" i="1"/>
  <c r="H263" i="1"/>
  <c r="G263" i="1"/>
  <c r="I263" i="1" s="1"/>
  <c r="I262" i="1"/>
  <c r="I261" i="1"/>
  <c r="I260" i="1"/>
  <c r="I259" i="1"/>
  <c r="H258" i="1"/>
  <c r="G258" i="1"/>
  <c r="I256" i="1"/>
  <c r="I255" i="1"/>
  <c r="H254" i="1"/>
  <c r="H253" i="1" s="1"/>
  <c r="G254" i="1"/>
  <c r="G253" i="1" s="1"/>
  <c r="I253" i="1" s="1"/>
  <c r="I252" i="1"/>
  <c r="I251" i="1"/>
  <c r="I250" i="1"/>
  <c r="I249" i="1"/>
  <c r="H248" i="1"/>
  <c r="G248" i="1"/>
  <c r="J248" i="1" s="1"/>
  <c r="I247" i="1"/>
  <c r="I246" i="1"/>
  <c r="H245" i="1"/>
  <c r="G245" i="1"/>
  <c r="I245" i="1" s="1"/>
  <c r="I244" i="1"/>
  <c r="I243" i="1"/>
  <c r="I242" i="1"/>
  <c r="H241" i="1"/>
  <c r="G241" i="1"/>
  <c r="J241" i="1" s="1"/>
  <c r="I239" i="1"/>
  <c r="I238" i="1"/>
  <c r="H237" i="1"/>
  <c r="H236" i="1" s="1"/>
  <c r="G237" i="1"/>
  <c r="I234" i="1"/>
  <c r="H233" i="1"/>
  <c r="G233" i="1"/>
  <c r="I232" i="1"/>
  <c r="I231" i="1"/>
  <c r="I230" i="1"/>
  <c r="H229" i="1"/>
  <c r="G229" i="1"/>
  <c r="J229" i="1" s="1"/>
  <c r="I228" i="1"/>
  <c r="I227" i="1"/>
  <c r="I226" i="1"/>
  <c r="H225" i="1"/>
  <c r="G225" i="1"/>
  <c r="J225" i="1" s="1"/>
  <c r="I222" i="1"/>
  <c r="I221" i="1"/>
  <c r="H221" i="1"/>
  <c r="H220" i="1" s="1"/>
  <c r="G221" i="1"/>
  <c r="J221" i="1" s="1"/>
  <c r="G220" i="1"/>
  <c r="I219" i="1"/>
  <c r="H218" i="1"/>
  <c r="H217" i="1" s="1"/>
  <c r="G218" i="1"/>
  <c r="G217" i="1" s="1"/>
  <c r="I217" i="1" s="1"/>
  <c r="I216" i="1"/>
  <c r="H215" i="1"/>
  <c r="H214" i="1" s="1"/>
  <c r="G215" i="1"/>
  <c r="G214" i="1" s="1"/>
  <c r="I214" i="1" s="1"/>
  <c r="I213" i="1"/>
  <c r="I212" i="1"/>
  <c r="I211" i="1"/>
  <c r="I210" i="1"/>
  <c r="H209" i="1"/>
  <c r="H208" i="1" s="1"/>
  <c r="G209" i="1"/>
  <c r="G208" i="1" s="1"/>
  <c r="J208" i="1" s="1"/>
  <c r="I207" i="1"/>
  <c r="I206" i="1"/>
  <c r="I205" i="1"/>
  <c r="I204" i="1"/>
  <c r="I203" i="1"/>
  <c r="I202" i="1"/>
  <c r="H201" i="1"/>
  <c r="G201" i="1"/>
  <c r="J201" i="1" s="1"/>
  <c r="I200" i="1"/>
  <c r="I199" i="1"/>
  <c r="I198" i="1"/>
  <c r="H197" i="1"/>
  <c r="G197" i="1"/>
  <c r="I196" i="1"/>
  <c r="I195" i="1"/>
  <c r="H194" i="1"/>
  <c r="G194" i="1"/>
  <c r="J194" i="1" s="1"/>
  <c r="I192" i="1"/>
  <c r="I191" i="1"/>
  <c r="H190" i="1"/>
  <c r="G190" i="1"/>
  <c r="J190" i="1" s="1"/>
  <c r="I189" i="1"/>
  <c r="I188" i="1"/>
  <c r="H188" i="1"/>
  <c r="G188" i="1"/>
  <c r="J188" i="1" s="1"/>
  <c r="H187" i="1"/>
  <c r="I185" i="1"/>
  <c r="I184" i="1"/>
  <c r="I183" i="1"/>
  <c r="H182" i="1"/>
  <c r="H181" i="1" s="1"/>
  <c r="H180" i="1" s="1"/>
  <c r="G182" i="1"/>
  <c r="I179" i="1"/>
  <c r="I178" i="1"/>
  <c r="I177" i="1"/>
  <c r="H176" i="1"/>
  <c r="H175" i="1" s="1"/>
  <c r="H174" i="1" s="1"/>
  <c r="G176" i="1"/>
  <c r="I173" i="1"/>
  <c r="I172" i="1"/>
  <c r="H172" i="1"/>
  <c r="G172" i="1"/>
  <c r="J172" i="1" s="1"/>
  <c r="I171" i="1"/>
  <c r="I170" i="1"/>
  <c r="H170" i="1"/>
  <c r="G170" i="1"/>
  <c r="J170" i="1" s="1"/>
  <c r="I169" i="1"/>
  <c r="I168" i="1"/>
  <c r="H168" i="1"/>
  <c r="H167" i="1" s="1"/>
  <c r="G168" i="1"/>
  <c r="J168" i="1" s="1"/>
  <c r="I166" i="1"/>
  <c r="I165" i="1"/>
  <c r="I164" i="1"/>
  <c r="I163" i="1"/>
  <c r="I162" i="1"/>
  <c r="I161" i="1"/>
  <c r="I160" i="1"/>
  <c r="I159" i="1"/>
  <c r="H158" i="1"/>
  <c r="H157" i="1" s="1"/>
  <c r="G158" i="1"/>
  <c r="G157" i="1" s="1"/>
  <c r="J157" i="1" s="1"/>
  <c r="I155" i="1"/>
  <c r="I154" i="1"/>
  <c r="H153" i="1"/>
  <c r="H152" i="1" s="1"/>
  <c r="G153" i="1"/>
  <c r="G152" i="1" s="1"/>
  <c r="J152" i="1" s="1"/>
  <c r="I151" i="1"/>
  <c r="H150" i="1"/>
  <c r="H146" i="1" s="1"/>
  <c r="G150" i="1"/>
  <c r="I150" i="1" s="1"/>
  <c r="I149" i="1"/>
  <c r="I148" i="1"/>
  <c r="H147" i="1"/>
  <c r="G147" i="1"/>
  <c r="I147" i="1" s="1"/>
  <c r="I145" i="1"/>
  <c r="H144" i="1"/>
  <c r="G144" i="1"/>
  <c r="J144" i="1" s="1"/>
  <c r="H143" i="1"/>
  <c r="I142" i="1"/>
  <c r="I141" i="1"/>
  <c r="H140" i="1"/>
  <c r="H139" i="1" s="1"/>
  <c r="G140" i="1"/>
  <c r="G139" i="1" s="1"/>
  <c r="I139" i="1" s="1"/>
  <c r="I138" i="1"/>
  <c r="I137" i="1"/>
  <c r="H136" i="1"/>
  <c r="H135" i="1" s="1"/>
  <c r="G136" i="1"/>
  <c r="G135" i="1" s="1"/>
  <c r="I135" i="1" s="1"/>
  <c r="I134" i="1"/>
  <c r="I133" i="1"/>
  <c r="H132" i="1"/>
  <c r="H131" i="1" s="1"/>
  <c r="G132" i="1"/>
  <c r="G131" i="1" s="1"/>
  <c r="I131" i="1" s="1"/>
  <c r="I130" i="1"/>
  <c r="I129" i="1"/>
  <c r="I128" i="1"/>
  <c r="I127" i="1"/>
  <c r="H126" i="1"/>
  <c r="H125" i="1" s="1"/>
  <c r="G126" i="1"/>
  <c r="G125" i="1" s="1"/>
  <c r="J125" i="1" s="1"/>
  <c r="I124" i="1"/>
  <c r="I123" i="1"/>
  <c r="I122" i="1"/>
  <c r="I121" i="1"/>
  <c r="I120" i="1"/>
  <c r="I119" i="1"/>
  <c r="I118" i="1"/>
  <c r="I117" i="1"/>
  <c r="I116" i="1"/>
  <c r="I115" i="1"/>
  <c r="I114" i="1"/>
  <c r="I113" i="1"/>
  <c r="H112" i="1"/>
  <c r="H111" i="1" s="1"/>
  <c r="G112" i="1"/>
  <c r="I110" i="1"/>
  <c r="I109" i="1"/>
  <c r="I108" i="1"/>
  <c r="I107" i="1"/>
  <c r="I106" i="1"/>
  <c r="I105" i="1"/>
  <c r="I104" i="1"/>
  <c r="I103" i="1"/>
  <c r="I102" i="1"/>
  <c r="I101" i="1"/>
  <c r="I100" i="1"/>
  <c r="H99" i="1"/>
  <c r="H98" i="1" s="1"/>
  <c r="G99" i="1"/>
  <c r="J99" i="1" s="1"/>
  <c r="I96" i="1"/>
  <c r="I95" i="1"/>
  <c r="I94" i="1"/>
  <c r="I93" i="1"/>
  <c r="I92" i="1"/>
  <c r="I91" i="1"/>
  <c r="H90" i="1"/>
  <c r="H89" i="1" s="1"/>
  <c r="G90" i="1"/>
  <c r="G89" i="1" s="1"/>
  <c r="I88" i="1"/>
  <c r="I87" i="1"/>
  <c r="H87" i="1"/>
  <c r="H86" i="1" s="1"/>
  <c r="G87" i="1"/>
  <c r="G86" i="1" s="1"/>
  <c r="I86" i="1" s="1"/>
  <c r="I85" i="1"/>
  <c r="I84" i="1"/>
  <c r="I83" i="1"/>
  <c r="I82" i="1"/>
  <c r="I81" i="1"/>
  <c r="I80" i="1"/>
  <c r="I79" i="1"/>
  <c r="H78" i="1"/>
  <c r="H77" i="1" s="1"/>
  <c r="G78" i="1"/>
  <c r="G77" i="1" s="1"/>
  <c r="J77" i="1" s="1"/>
  <c r="I76" i="1"/>
  <c r="H75" i="1"/>
  <c r="H74" i="1" s="1"/>
  <c r="G75" i="1"/>
  <c r="G74" i="1" s="1"/>
  <c r="I74" i="1" s="1"/>
  <c r="I73" i="1"/>
  <c r="I72" i="1"/>
  <c r="I71" i="1"/>
  <c r="I70" i="1"/>
  <c r="I69" i="1"/>
  <c r="H68" i="1"/>
  <c r="H67" i="1" s="1"/>
  <c r="G68" i="1"/>
  <c r="G67" i="1" s="1"/>
  <c r="J67" i="1" s="1"/>
  <c r="I66" i="1"/>
  <c r="I65" i="1"/>
  <c r="I64" i="1"/>
  <c r="I63" i="1"/>
  <c r="H62" i="1"/>
  <c r="H61" i="1" s="1"/>
  <c r="G62" i="1"/>
  <c r="I60" i="1"/>
  <c r="I59" i="1"/>
  <c r="I58" i="1"/>
  <c r="H57" i="1"/>
  <c r="G57" i="1"/>
  <c r="I57" i="1" s="1"/>
  <c r="I56" i="1"/>
  <c r="I55" i="1"/>
  <c r="I54" i="1"/>
  <c r="I53" i="1"/>
  <c r="H52" i="1"/>
  <c r="G52" i="1"/>
  <c r="I52" i="1" s="1"/>
  <c r="I49" i="1"/>
  <c r="I48" i="1"/>
  <c r="I47" i="1"/>
  <c r="H46" i="1"/>
  <c r="G46" i="1"/>
  <c r="H45" i="1"/>
  <c r="H44" i="1" s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H29" i="1"/>
  <c r="H28" i="1" s="1"/>
  <c r="H27" i="1" s="1"/>
  <c r="H26" i="1" s="1"/>
  <c r="G29" i="1"/>
  <c r="I25" i="1"/>
  <c r="H24" i="1"/>
  <c r="H23" i="1" s="1"/>
  <c r="H22" i="1" s="1"/>
  <c r="H21" i="1" s="1"/>
  <c r="G24" i="1"/>
  <c r="I20" i="1"/>
  <c r="H19" i="1"/>
  <c r="H18" i="1" s="1"/>
  <c r="G19" i="1"/>
  <c r="I17" i="1"/>
  <c r="H16" i="1"/>
  <c r="H15" i="1" s="1"/>
  <c r="G16" i="1"/>
  <c r="I14" i="1"/>
  <c r="I13" i="1"/>
  <c r="I12" i="1"/>
  <c r="I11" i="1"/>
  <c r="I10" i="1"/>
  <c r="I9" i="1"/>
  <c r="H8" i="1"/>
  <c r="H7" i="1" s="1"/>
  <c r="G8" i="1"/>
  <c r="J8" i="1" s="1"/>
  <c r="G28" i="1" l="1"/>
  <c r="J28" i="1" s="1"/>
  <c r="J29" i="1"/>
  <c r="G45" i="1"/>
  <c r="J45" i="1" s="1"/>
  <c r="J46" i="1"/>
  <c r="G61" i="1"/>
  <c r="J62" i="1"/>
  <c r="G181" i="1"/>
  <c r="J181" i="1" s="1"/>
  <c r="J182" i="1"/>
  <c r="I267" i="1"/>
  <c r="J267" i="1"/>
  <c r="I288" i="1"/>
  <c r="J288" i="1"/>
  <c r="G292" i="1"/>
  <c r="J292" i="1" s="1"/>
  <c r="J293" i="1"/>
  <c r="G388" i="1"/>
  <c r="J389" i="1"/>
  <c r="I392" i="1"/>
  <c r="J392" i="1"/>
  <c r="G23" i="1"/>
  <c r="J23" i="1" s="1"/>
  <c r="I24" i="1"/>
  <c r="J24" i="1"/>
  <c r="G236" i="1"/>
  <c r="J236" i="1" s="1"/>
  <c r="J237" i="1"/>
  <c r="G18" i="1"/>
  <c r="J19" i="1"/>
  <c r="I19" i="1"/>
  <c r="J233" i="1"/>
  <c r="I233" i="1"/>
  <c r="G15" i="1"/>
  <c r="I16" i="1"/>
  <c r="J16" i="1"/>
  <c r="G480" i="1"/>
  <c r="J481" i="1"/>
  <c r="G499" i="1"/>
  <c r="J500" i="1"/>
  <c r="G512" i="1"/>
  <c r="J513" i="1"/>
  <c r="G699" i="1"/>
  <c r="J700" i="1"/>
  <c r="G736" i="1"/>
  <c r="J736" i="1" s="1"/>
  <c r="J737" i="1"/>
  <c r="G892" i="1"/>
  <c r="J892" i="1" s="1"/>
  <c r="J893" i="1"/>
  <c r="J731" i="1"/>
  <c r="J879" i="1"/>
  <c r="I553" i="1"/>
  <c r="J553" i="1"/>
  <c r="G591" i="1"/>
  <c r="J591" i="1" s="1"/>
  <c r="J592" i="1"/>
  <c r="G675" i="1"/>
  <c r="J676" i="1"/>
  <c r="I745" i="1"/>
  <c r="J745" i="1"/>
  <c r="G924" i="1"/>
  <c r="J924" i="1" s="1"/>
  <c r="J925" i="1"/>
  <c r="J57" i="1"/>
  <c r="J150" i="1"/>
  <c r="J214" i="1"/>
  <c r="J218" i="1"/>
  <c r="J263" i="1"/>
  <c r="J366" i="1"/>
  <c r="J418" i="1"/>
  <c r="J422" i="1"/>
  <c r="J430" i="1"/>
  <c r="J503" i="1"/>
  <c r="J526" i="1"/>
  <c r="J678" i="1"/>
  <c r="J807" i="1"/>
  <c r="I265" i="1"/>
  <c r="I368" i="1"/>
  <c r="J368" i="1"/>
  <c r="G395" i="1"/>
  <c r="J395" i="1" s="1"/>
  <c r="J396" i="1"/>
  <c r="G435" i="1"/>
  <c r="J436" i="1"/>
  <c r="I481" i="1"/>
  <c r="I500" i="1"/>
  <c r="I581" i="1"/>
  <c r="J581" i="1"/>
  <c r="I589" i="1"/>
  <c r="J589" i="1"/>
  <c r="G596" i="1"/>
  <c r="J597" i="1"/>
  <c r="G599" i="1"/>
  <c r="J599" i="1" s="1"/>
  <c r="J600" i="1"/>
  <c r="G604" i="1"/>
  <c r="J604" i="1" s="1"/>
  <c r="G631" i="1"/>
  <c r="J632" i="1"/>
  <c r="G635" i="1"/>
  <c r="J636" i="1"/>
  <c r="G639" i="1"/>
  <c r="J639" i="1" s="1"/>
  <c r="J640" i="1"/>
  <c r="G651" i="1"/>
  <c r="J652" i="1"/>
  <c r="G672" i="1"/>
  <c r="J672" i="1" s="1"/>
  <c r="J673" i="1"/>
  <c r="G704" i="1"/>
  <c r="J704" i="1" s="1"/>
  <c r="J705" i="1"/>
  <c r="G767" i="1"/>
  <c r="J768" i="1"/>
  <c r="G772" i="1"/>
  <c r="J772" i="1" s="1"/>
  <c r="J773" i="1"/>
  <c r="G792" i="1"/>
  <c r="J792" i="1" s="1"/>
  <c r="J793" i="1"/>
  <c r="I803" i="1"/>
  <c r="G823" i="1"/>
  <c r="J823" i="1" s="1"/>
  <c r="J824" i="1"/>
  <c r="G915" i="1"/>
  <c r="J915" i="1" s="1"/>
  <c r="J916" i="1"/>
  <c r="J74" i="1"/>
  <c r="J78" i="1"/>
  <c r="J86" i="1"/>
  <c r="J90" i="1"/>
  <c r="J126" i="1"/>
  <c r="J147" i="1"/>
  <c r="J215" i="1"/>
  <c r="J334" i="1"/>
  <c r="J350" i="1"/>
  <c r="J354" i="1"/>
  <c r="J470" i="1"/>
  <c r="J490" i="1"/>
  <c r="J531" i="1"/>
  <c r="J543" i="1"/>
  <c r="J547" i="1"/>
  <c r="J566" i="1"/>
  <c r="J663" i="1"/>
  <c r="J679" i="1"/>
  <c r="J695" i="1"/>
  <c r="J803" i="1"/>
  <c r="J814" i="1"/>
  <c r="J847" i="1"/>
  <c r="J867" i="1"/>
  <c r="G484" i="1"/>
  <c r="J484" i="1" s="1"/>
  <c r="J485" i="1"/>
  <c r="G487" i="1"/>
  <c r="J488" i="1"/>
  <c r="G495" i="1"/>
  <c r="J495" i="1" s="1"/>
  <c r="J496" i="1"/>
  <c r="G516" i="1"/>
  <c r="J516" i="1" s="1"/>
  <c r="J517" i="1"/>
  <c r="G688" i="1"/>
  <c r="J689" i="1"/>
  <c r="G691" i="1"/>
  <c r="J692" i="1"/>
  <c r="I220" i="1"/>
  <c r="J220" i="1"/>
  <c r="I75" i="1"/>
  <c r="G143" i="1"/>
  <c r="I144" i="1"/>
  <c r="G175" i="1"/>
  <c r="J175" i="1" s="1"/>
  <c r="J176" i="1"/>
  <c r="I215" i="1"/>
  <c r="I218" i="1"/>
  <c r="G299" i="1"/>
  <c r="J299" i="1" s="1"/>
  <c r="J300" i="1"/>
  <c r="G311" i="1"/>
  <c r="J311" i="1" s="1"/>
  <c r="J312" i="1"/>
  <c r="G444" i="1"/>
  <c r="J445" i="1"/>
  <c r="I469" i="1"/>
  <c r="J469" i="1"/>
  <c r="G472" i="1"/>
  <c r="J473" i="1"/>
  <c r="G475" i="1"/>
  <c r="J476" i="1"/>
  <c r="I573" i="1"/>
  <c r="J573" i="1"/>
  <c r="I612" i="1"/>
  <c r="I615" i="1"/>
  <c r="I617" i="1"/>
  <c r="G648" i="1"/>
  <c r="J649" i="1"/>
  <c r="I676" i="1"/>
  <c r="I679" i="1"/>
  <c r="G709" i="1"/>
  <c r="J709" i="1" s="1"/>
  <c r="G755" i="1"/>
  <c r="J755" i="1" s="1"/>
  <c r="J756" i="1"/>
  <c r="G779" i="1"/>
  <c r="J779" i="1" s="1"/>
  <c r="J780" i="1"/>
  <c r="G908" i="1"/>
  <c r="J908" i="1" s="1"/>
  <c r="J909" i="1"/>
  <c r="I912" i="1"/>
  <c r="J912" i="1"/>
  <c r="J75" i="1"/>
  <c r="J87" i="1"/>
  <c r="J131" i="1"/>
  <c r="J135" i="1"/>
  <c r="J139" i="1"/>
  <c r="J153" i="1"/>
  <c r="J158" i="1"/>
  <c r="J253" i="1"/>
  <c r="J347" i="1"/>
  <c r="J369" i="1"/>
  <c r="J398" i="1"/>
  <c r="J491" i="1"/>
  <c r="J558" i="1"/>
  <c r="J615" i="1"/>
  <c r="J655" i="1"/>
  <c r="J659" i="1"/>
  <c r="J835" i="1"/>
  <c r="J858" i="1"/>
  <c r="J906" i="1"/>
  <c r="I925" i="1"/>
  <c r="G923" i="1"/>
  <c r="I916" i="1"/>
  <c r="G914" i="1"/>
  <c r="I909" i="1"/>
  <c r="H904" i="1"/>
  <c r="H890" i="1" s="1"/>
  <c r="I906" i="1"/>
  <c r="I905" i="1"/>
  <c r="I893" i="1"/>
  <c r="I892" i="1"/>
  <c r="I879" i="1"/>
  <c r="I878" i="1"/>
  <c r="G877" i="1"/>
  <c r="I867" i="1"/>
  <c r="I866" i="1"/>
  <c r="G865" i="1"/>
  <c r="I858" i="1"/>
  <c r="G856" i="1"/>
  <c r="I857" i="1"/>
  <c r="G855" i="1"/>
  <c r="I847" i="1"/>
  <c r="G845" i="1"/>
  <c r="I846" i="1"/>
  <c r="H832" i="1"/>
  <c r="I835" i="1"/>
  <c r="I834" i="1"/>
  <c r="G833" i="1"/>
  <c r="I824" i="1"/>
  <c r="G822" i="1"/>
  <c r="I814" i="1"/>
  <c r="G812" i="1"/>
  <c r="I813" i="1"/>
  <c r="I807" i="1"/>
  <c r="G805" i="1"/>
  <c r="I806" i="1"/>
  <c r="G801" i="1"/>
  <c r="I802" i="1"/>
  <c r="H790" i="1"/>
  <c r="I793" i="1"/>
  <c r="I792" i="1"/>
  <c r="G791" i="1"/>
  <c r="J791" i="1" s="1"/>
  <c r="I780" i="1"/>
  <c r="G778" i="1"/>
  <c r="I773" i="1"/>
  <c r="I772" i="1"/>
  <c r="G771" i="1"/>
  <c r="I768" i="1"/>
  <c r="I767" i="1"/>
  <c r="H753" i="1"/>
  <c r="I756" i="1"/>
  <c r="G749" i="1"/>
  <c r="I750" i="1"/>
  <c r="I746" i="1"/>
  <c r="H734" i="1"/>
  <c r="I737" i="1"/>
  <c r="I736" i="1"/>
  <c r="I731" i="1"/>
  <c r="G729" i="1"/>
  <c r="I730" i="1"/>
  <c r="H717" i="1"/>
  <c r="I720" i="1"/>
  <c r="G719" i="1"/>
  <c r="I719" i="1"/>
  <c r="I713" i="1"/>
  <c r="G712" i="1"/>
  <c r="I709" i="1"/>
  <c r="H703" i="1"/>
  <c r="I705" i="1"/>
  <c r="G703" i="1"/>
  <c r="J703" i="1" s="1"/>
  <c r="I704" i="1"/>
  <c r="I700" i="1"/>
  <c r="I695" i="1"/>
  <c r="I692" i="1"/>
  <c r="I681" i="1"/>
  <c r="I682" i="1"/>
  <c r="I672" i="1"/>
  <c r="I673" i="1"/>
  <c r="I665" i="1"/>
  <c r="I666" i="1"/>
  <c r="I662" i="1"/>
  <c r="I663" i="1"/>
  <c r="I654" i="1"/>
  <c r="I655" i="1"/>
  <c r="I652" i="1"/>
  <c r="I649" i="1"/>
  <c r="H644" i="1"/>
  <c r="I645" i="1"/>
  <c r="G644" i="1"/>
  <c r="J644" i="1" s="1"/>
  <c r="I639" i="1"/>
  <c r="I640" i="1"/>
  <c r="I636" i="1"/>
  <c r="I632" i="1"/>
  <c r="H626" i="1"/>
  <c r="H583" i="1" s="1"/>
  <c r="G626" i="1"/>
  <c r="J626" i="1" s="1"/>
  <c r="H619" i="1"/>
  <c r="G619" i="1"/>
  <c r="J619" i="1" s="1"/>
  <c r="I620" i="1"/>
  <c r="H614" i="1"/>
  <c r="I614" i="1" s="1"/>
  <c r="G609" i="1"/>
  <c r="I610" i="1"/>
  <c r="H599" i="1"/>
  <c r="I591" i="1"/>
  <c r="I592" i="1"/>
  <c r="G584" i="1"/>
  <c r="J584" i="1" s="1"/>
  <c r="I585" i="1"/>
  <c r="I584" i="1"/>
  <c r="H576" i="1"/>
  <c r="G576" i="1"/>
  <c r="I577" i="1"/>
  <c r="G569" i="1"/>
  <c r="I570" i="1"/>
  <c r="H561" i="1"/>
  <c r="G561" i="1"/>
  <c r="J561" i="1" s="1"/>
  <c r="I562" i="1"/>
  <c r="G557" i="1"/>
  <c r="I554" i="1"/>
  <c r="I546" i="1"/>
  <c r="I547" i="1"/>
  <c r="I542" i="1"/>
  <c r="I543" i="1"/>
  <c r="I530" i="1"/>
  <c r="I531" i="1"/>
  <c r="I525" i="1"/>
  <c r="I526" i="1"/>
  <c r="I516" i="1"/>
  <c r="I517" i="1"/>
  <c r="I513" i="1"/>
  <c r="I510" i="1"/>
  <c r="H507" i="1"/>
  <c r="G507" i="1"/>
  <c r="J507" i="1" s="1"/>
  <c r="I508" i="1"/>
  <c r="I505" i="1"/>
  <c r="G502" i="1"/>
  <c r="H494" i="1"/>
  <c r="I496" i="1"/>
  <c r="I495" i="1"/>
  <c r="I491" i="1"/>
  <c r="H483" i="1"/>
  <c r="I484" i="1"/>
  <c r="G483" i="1"/>
  <c r="I476" i="1"/>
  <c r="I463" i="1"/>
  <c r="H456" i="1"/>
  <c r="G456" i="1"/>
  <c r="I457" i="1"/>
  <c r="H447" i="1"/>
  <c r="I450" i="1"/>
  <c r="G447" i="1"/>
  <c r="I445" i="1"/>
  <c r="I441" i="1"/>
  <c r="I430" i="1"/>
  <c r="I421" i="1"/>
  <c r="I422" i="1"/>
  <c r="I418" i="1"/>
  <c r="H407" i="1"/>
  <c r="I409" i="1"/>
  <c r="I408" i="1"/>
  <c r="I404" i="1"/>
  <c r="G401" i="1"/>
  <c r="I395" i="1"/>
  <c r="I396" i="1"/>
  <c r="I389" i="1"/>
  <c r="I381" i="1"/>
  <c r="H377" i="1"/>
  <c r="H376" i="1" s="1"/>
  <c r="G377" i="1"/>
  <c r="J377" i="1" s="1"/>
  <c r="I378" i="1"/>
  <c r="I372" i="1"/>
  <c r="G371" i="1"/>
  <c r="G363" i="1"/>
  <c r="J363" i="1" s="1"/>
  <c r="I363" i="1"/>
  <c r="I364" i="1"/>
  <c r="I353" i="1"/>
  <c r="I354" i="1"/>
  <c r="H341" i="1"/>
  <c r="G341" i="1"/>
  <c r="J341" i="1" s="1"/>
  <c r="I342" i="1"/>
  <c r="I333" i="1"/>
  <c r="I334" i="1"/>
  <c r="I325" i="1"/>
  <c r="H315" i="1"/>
  <c r="G315" i="1"/>
  <c r="J315" i="1" s="1"/>
  <c r="I316" i="1"/>
  <c r="I312" i="1"/>
  <c r="I300" i="1"/>
  <c r="I293" i="1"/>
  <c r="I292" i="1"/>
  <c r="G283" i="1"/>
  <c r="J283" i="1" s="1"/>
  <c r="H283" i="1"/>
  <c r="I283" i="1"/>
  <c r="I284" i="1"/>
  <c r="I278" i="1"/>
  <c r="I279" i="1"/>
  <c r="I270" i="1"/>
  <c r="H257" i="1"/>
  <c r="I258" i="1"/>
  <c r="G257" i="1"/>
  <c r="J257" i="1" s="1"/>
  <c r="I254" i="1"/>
  <c r="I248" i="1"/>
  <c r="H240" i="1"/>
  <c r="G240" i="1"/>
  <c r="J240" i="1" s="1"/>
  <c r="I241" i="1"/>
  <c r="I237" i="1"/>
  <c r="I229" i="1"/>
  <c r="H224" i="1"/>
  <c r="H223" i="1" s="1"/>
  <c r="G224" i="1"/>
  <c r="I225" i="1"/>
  <c r="I208" i="1"/>
  <c r="I209" i="1"/>
  <c r="I201" i="1"/>
  <c r="H193" i="1"/>
  <c r="H186" i="1" s="1"/>
  <c r="I197" i="1"/>
  <c r="G193" i="1"/>
  <c r="J193" i="1" s="1"/>
  <c r="I194" i="1"/>
  <c r="I190" i="1"/>
  <c r="G187" i="1"/>
  <c r="I182" i="1"/>
  <c r="G180" i="1"/>
  <c r="I181" i="1"/>
  <c r="I176" i="1"/>
  <c r="I175" i="1"/>
  <c r="G167" i="1"/>
  <c r="H156" i="1"/>
  <c r="I158" i="1"/>
  <c r="I157" i="1"/>
  <c r="G156" i="1"/>
  <c r="J156" i="1" s="1"/>
  <c r="I152" i="1"/>
  <c r="I153" i="1"/>
  <c r="G146" i="1"/>
  <c r="I140" i="1"/>
  <c r="I136" i="1"/>
  <c r="I132" i="1"/>
  <c r="I125" i="1"/>
  <c r="I126" i="1"/>
  <c r="H97" i="1"/>
  <c r="I112" i="1"/>
  <c r="G111" i="1"/>
  <c r="I99" i="1"/>
  <c r="G98" i="1"/>
  <c r="J98" i="1" s="1"/>
  <c r="I89" i="1"/>
  <c r="I90" i="1"/>
  <c r="I77" i="1"/>
  <c r="I78" i="1"/>
  <c r="I67" i="1"/>
  <c r="I68" i="1"/>
  <c r="I62" i="1"/>
  <c r="H51" i="1"/>
  <c r="H50" i="1" s="1"/>
  <c r="G51" i="1"/>
  <c r="I46" i="1"/>
  <c r="G44" i="1"/>
  <c r="J44" i="1" s="1"/>
  <c r="I45" i="1"/>
  <c r="I29" i="1"/>
  <c r="G27" i="1"/>
  <c r="I28" i="1"/>
  <c r="G22" i="1"/>
  <c r="I23" i="1"/>
  <c r="H6" i="1"/>
  <c r="H5" i="1" s="1"/>
  <c r="I8" i="1"/>
  <c r="G7" i="1"/>
  <c r="G6" i="1" l="1"/>
  <c r="J6" i="1" s="1"/>
  <c r="J7" i="1"/>
  <c r="I187" i="1"/>
  <c r="J187" i="1"/>
  <c r="I569" i="1"/>
  <c r="J569" i="1"/>
  <c r="I749" i="1"/>
  <c r="J749" i="1"/>
  <c r="I805" i="1"/>
  <c r="J805" i="1"/>
  <c r="G811" i="1"/>
  <c r="J812" i="1"/>
  <c r="I855" i="1"/>
  <c r="J855" i="1"/>
  <c r="G864" i="1"/>
  <c r="J865" i="1"/>
  <c r="I914" i="1"/>
  <c r="J914" i="1"/>
  <c r="G922" i="1"/>
  <c r="J923" i="1"/>
  <c r="I475" i="1"/>
  <c r="J475" i="1"/>
  <c r="I143" i="1"/>
  <c r="J143" i="1"/>
  <c r="I512" i="1"/>
  <c r="J512" i="1"/>
  <c r="I480" i="1"/>
  <c r="J480" i="1"/>
  <c r="I18" i="1"/>
  <c r="J18" i="1"/>
  <c r="I167" i="1"/>
  <c r="J167" i="1"/>
  <c r="I236" i="1"/>
  <c r="I299" i="1"/>
  <c r="I502" i="1"/>
  <c r="J502" i="1"/>
  <c r="I599" i="1"/>
  <c r="I609" i="1"/>
  <c r="J609" i="1"/>
  <c r="I755" i="1"/>
  <c r="I833" i="1"/>
  <c r="J833" i="1"/>
  <c r="I648" i="1"/>
  <c r="J648" i="1"/>
  <c r="I691" i="1"/>
  <c r="J691" i="1"/>
  <c r="I487" i="1"/>
  <c r="J487" i="1"/>
  <c r="G766" i="1"/>
  <c r="J767" i="1"/>
  <c r="I631" i="1"/>
  <c r="J631" i="1"/>
  <c r="I388" i="1"/>
  <c r="J388" i="1"/>
  <c r="G26" i="1"/>
  <c r="J27" i="1"/>
  <c r="I111" i="1"/>
  <c r="J111" i="1"/>
  <c r="I447" i="1"/>
  <c r="J447" i="1"/>
  <c r="I456" i="1"/>
  <c r="J456" i="1"/>
  <c r="I576" i="1"/>
  <c r="J576" i="1"/>
  <c r="G754" i="1"/>
  <c r="I801" i="1"/>
  <c r="J801" i="1"/>
  <c r="I812" i="1"/>
  <c r="I822" i="1"/>
  <c r="J822" i="1"/>
  <c r="I923" i="1"/>
  <c r="I675" i="1"/>
  <c r="J675" i="1"/>
  <c r="I699" i="1"/>
  <c r="J699" i="1"/>
  <c r="I499" i="1"/>
  <c r="J499" i="1"/>
  <c r="I22" i="1"/>
  <c r="J22" i="1"/>
  <c r="I146" i="1"/>
  <c r="J146" i="1"/>
  <c r="I180" i="1"/>
  <c r="J180" i="1"/>
  <c r="G223" i="1"/>
  <c r="J223" i="1" s="1"/>
  <c r="J224" i="1"/>
  <c r="I371" i="1"/>
  <c r="J371" i="1"/>
  <c r="I483" i="1"/>
  <c r="J483" i="1"/>
  <c r="G777" i="1"/>
  <c r="J778" i="1"/>
  <c r="I845" i="1"/>
  <c r="J845" i="1"/>
  <c r="I856" i="1"/>
  <c r="J856" i="1"/>
  <c r="G904" i="1"/>
  <c r="J904" i="1" s="1"/>
  <c r="I908" i="1"/>
  <c r="I472" i="1"/>
  <c r="J472" i="1"/>
  <c r="I444" i="1"/>
  <c r="J444" i="1"/>
  <c r="I596" i="1"/>
  <c r="J596" i="1"/>
  <c r="I435" i="1"/>
  <c r="J435" i="1"/>
  <c r="G50" i="1"/>
  <c r="J50" i="1" s="1"/>
  <c r="J51" i="1"/>
  <c r="G174" i="1"/>
  <c r="I311" i="1"/>
  <c r="I401" i="1"/>
  <c r="J401" i="1"/>
  <c r="I557" i="1"/>
  <c r="J557" i="1"/>
  <c r="I604" i="1"/>
  <c r="I712" i="1"/>
  <c r="J712" i="1"/>
  <c r="G718" i="1"/>
  <c r="J719" i="1"/>
  <c r="I729" i="1"/>
  <c r="J729" i="1"/>
  <c r="G735" i="1"/>
  <c r="I771" i="1"/>
  <c r="J771" i="1"/>
  <c r="I779" i="1"/>
  <c r="I823" i="1"/>
  <c r="G876" i="1"/>
  <c r="J877" i="1"/>
  <c r="G891" i="1"/>
  <c r="I915" i="1"/>
  <c r="I924" i="1"/>
  <c r="I688" i="1"/>
  <c r="J688" i="1"/>
  <c r="I651" i="1"/>
  <c r="J651" i="1"/>
  <c r="I635" i="1"/>
  <c r="J635" i="1"/>
  <c r="I15" i="1"/>
  <c r="J15" i="1"/>
  <c r="I61" i="1"/>
  <c r="J61" i="1"/>
  <c r="I904" i="1"/>
  <c r="I877" i="1"/>
  <c r="I865" i="1"/>
  <c r="G832" i="1"/>
  <c r="G821" i="1"/>
  <c r="G790" i="1"/>
  <c r="I791" i="1"/>
  <c r="I778" i="1"/>
  <c r="I703" i="1"/>
  <c r="I644" i="1"/>
  <c r="I626" i="1"/>
  <c r="I619" i="1"/>
  <c r="G583" i="1"/>
  <c r="G494" i="1"/>
  <c r="I561" i="1"/>
  <c r="I507" i="1"/>
  <c r="G407" i="1"/>
  <c r="G376" i="1"/>
  <c r="I377" i="1"/>
  <c r="G291" i="1"/>
  <c r="J291" i="1" s="1"/>
  <c r="I341" i="1"/>
  <c r="I315" i="1"/>
  <c r="H291" i="1"/>
  <c r="H235" i="1"/>
  <c r="I257" i="1"/>
  <c r="I240" i="1"/>
  <c r="G235" i="1"/>
  <c r="J235" i="1" s="1"/>
  <c r="I224" i="1"/>
  <c r="I223" i="1"/>
  <c r="I193" i="1"/>
  <c r="G186" i="1"/>
  <c r="I156" i="1"/>
  <c r="G97" i="1"/>
  <c r="I98" i="1"/>
  <c r="I50" i="1"/>
  <c r="I51" i="1"/>
  <c r="I44" i="1"/>
  <c r="I27" i="1"/>
  <c r="G21" i="1"/>
  <c r="I6" i="1"/>
  <c r="G5" i="1"/>
  <c r="I7" i="1"/>
  <c r="I97" i="1" l="1"/>
  <c r="J97" i="1"/>
  <c r="I407" i="1"/>
  <c r="J407" i="1"/>
  <c r="I735" i="1"/>
  <c r="J735" i="1"/>
  <c r="G734" i="1"/>
  <c r="I754" i="1"/>
  <c r="J754" i="1"/>
  <c r="I766" i="1"/>
  <c r="J766" i="1"/>
  <c r="I174" i="1"/>
  <c r="J174" i="1"/>
  <c r="I21" i="1"/>
  <c r="J21" i="1"/>
  <c r="I186" i="1"/>
  <c r="J186" i="1"/>
  <c r="I790" i="1"/>
  <c r="J790" i="1"/>
  <c r="I26" i="1"/>
  <c r="J26" i="1"/>
  <c r="I922" i="1"/>
  <c r="J922" i="1"/>
  <c r="I864" i="1"/>
  <c r="J864" i="1"/>
  <c r="I811" i="1"/>
  <c r="J811" i="1"/>
  <c r="I5" i="1"/>
  <c r="J5" i="1"/>
  <c r="I583" i="1"/>
  <c r="J583" i="1"/>
  <c r="I832" i="1"/>
  <c r="J832" i="1"/>
  <c r="I891" i="1"/>
  <c r="J891" i="1"/>
  <c r="I376" i="1"/>
  <c r="J376" i="1"/>
  <c r="I494" i="1"/>
  <c r="J494" i="1"/>
  <c r="G753" i="1"/>
  <c r="I821" i="1"/>
  <c r="J821" i="1"/>
  <c r="G890" i="1"/>
  <c r="I876" i="1"/>
  <c r="J876" i="1"/>
  <c r="I777" i="1"/>
  <c r="J777" i="1"/>
  <c r="G717" i="1"/>
  <c r="J718" i="1"/>
  <c r="I718" i="1"/>
  <c r="I291" i="1"/>
  <c r="H43" i="1"/>
  <c r="I235" i="1"/>
  <c r="G43" i="1"/>
  <c r="J43" i="1" s="1"/>
  <c r="J717" i="1" l="1"/>
  <c r="I717" i="1"/>
  <c r="I753" i="1"/>
  <c r="J753" i="1"/>
  <c r="G933" i="1"/>
  <c r="I890" i="1"/>
  <c r="J890" i="1"/>
  <c r="J734" i="1"/>
  <c r="I734" i="1"/>
  <c r="I43" i="1"/>
  <c r="J933" i="1" l="1"/>
  <c r="I933" i="1"/>
</calcChain>
</file>

<file path=xl/sharedStrings.xml><?xml version="1.0" encoding="utf-8"?>
<sst xmlns="http://schemas.openxmlformats.org/spreadsheetml/2006/main" count="1739" uniqueCount="534">
  <si>
    <t>PU</t>
  </si>
  <si>
    <t>PK</t>
  </si>
  <si>
    <t>PP</t>
  </si>
  <si>
    <t>NRP</t>
  </si>
  <si>
    <t>Konto</t>
  </si>
  <si>
    <t>Opis</t>
  </si>
  <si>
    <t>OSN: REB I 2020</t>
  </si>
  <si>
    <t>Indeks 8:7</t>
  </si>
  <si>
    <t>1000</t>
  </si>
  <si>
    <t>OBČINSKI SVET</t>
  </si>
  <si>
    <t>01</t>
  </si>
  <si>
    <t>POLITIČNI SISTEM</t>
  </si>
  <si>
    <t>10203</t>
  </si>
  <si>
    <t>DELOV. OBČINSKEGA SVETA IN NJEGOVIH DELOVNIH TELES</t>
  </si>
  <si>
    <t>.</t>
  </si>
  <si>
    <t>4020</t>
  </si>
  <si>
    <t>PISARNIŠKI IN SPLOŠNI MATERIAL IN STORITVE</t>
  </si>
  <si>
    <t>4022</t>
  </si>
  <si>
    <t>ENERGIJA,VODA,KOMUNALNE STORITVE IN KOMUNIKACIJE</t>
  </si>
  <si>
    <t>4023</t>
  </si>
  <si>
    <t>PREVOZNI STROŠKI IN STORITVE</t>
  </si>
  <si>
    <t>4025</t>
  </si>
  <si>
    <t>TEKOČE VZDRŽEVANJE</t>
  </si>
  <si>
    <t>4029</t>
  </si>
  <si>
    <t>DRUGI OPERATIVNI ODHODKI</t>
  </si>
  <si>
    <t>4202</t>
  </si>
  <si>
    <t>NAKUP OPREME</t>
  </si>
  <si>
    <t>20100</t>
  </si>
  <si>
    <t>POLITIČNE STRANKE</t>
  </si>
  <si>
    <t>4120</t>
  </si>
  <si>
    <t>TEKOČI TRANSFERI NEPRIDOBITNIM ORGANIZACIJAM IN USTANOVAM</t>
  </si>
  <si>
    <t>31600</t>
  </si>
  <si>
    <t>IZVEDBA IN NADZOR LOKALNIH VOLITEV IN REFERENDUM.</t>
  </si>
  <si>
    <t>2000</t>
  </si>
  <si>
    <t>NADZORNI ODBOR</t>
  </si>
  <si>
    <t>02</t>
  </si>
  <si>
    <t>EKONOMSKA IN FISKALNA ADMINISTRACIJA</t>
  </si>
  <si>
    <t>10401</t>
  </si>
  <si>
    <t>DELOVANJE NADZORNEGA ODBORA</t>
  </si>
  <si>
    <t>3000</t>
  </si>
  <si>
    <t>ŽUPAN</t>
  </si>
  <si>
    <t>10202</t>
  </si>
  <si>
    <t>DELOVANJE ŽUPANA IN PODŽUPANOV</t>
  </si>
  <si>
    <t>4000</t>
  </si>
  <si>
    <t>PLAČE IN DODATKI</t>
  </si>
  <si>
    <t>4001</t>
  </si>
  <si>
    <t>REGRES ZA LETNI DOPUST</t>
  </si>
  <si>
    <t>4002</t>
  </si>
  <si>
    <t>POVRAČILA IN NADOMESTILA</t>
  </si>
  <si>
    <t>4010</t>
  </si>
  <si>
    <t>PRISPEVEK ZA POKOJNINSKO IN INVALIDSKO ZAVAROVANJE</t>
  </si>
  <si>
    <t>4011</t>
  </si>
  <si>
    <t>PRISPEVEK ZA ZDRAVSTVENO ZAVAROVANJE</t>
  </si>
  <si>
    <t>4012</t>
  </si>
  <si>
    <t>PRISPEVEK ZA ZAPOSLOVANJE</t>
  </si>
  <si>
    <t>4013</t>
  </si>
  <si>
    <t>PRISPEVEK ZA STARŠEVSKO VARSTVO</t>
  </si>
  <si>
    <t>4015</t>
  </si>
  <si>
    <t>PREMIJE KOLEKT.DOD.POK.ZAVAROVANJA, NA PODLAGI ZKDPZJU</t>
  </si>
  <si>
    <t>4024</t>
  </si>
  <si>
    <t>IZDATKI ZA SLUŽBENA POTOVANJA</t>
  </si>
  <si>
    <t>OBČINSKA UPRAVA</t>
  </si>
  <si>
    <t>03</t>
  </si>
  <si>
    <t>ZUNANJA POLITIKA IN MEDNARODNA POMOČ</t>
  </si>
  <si>
    <t>10300</t>
  </si>
  <si>
    <t>MEDNARODNO SODELOVANJE</t>
  </si>
  <si>
    <t>04</t>
  </si>
  <si>
    <t>SKUPNE ADMINISTRATIVNE SLUŽBE IN SPLOŠNE JAVNE STORITVE</t>
  </si>
  <si>
    <t>10106</t>
  </si>
  <si>
    <t>UPRAVLJANJE IN VZDRŽEVANJE OBČINSKE STAVBE</t>
  </si>
  <si>
    <t>4026</t>
  </si>
  <si>
    <t>POSLOVNE NAJEMNINE IN ZAKUPNINE</t>
  </si>
  <si>
    <t>41916001</t>
  </si>
  <si>
    <t>INVESTICIJSKO VZDRŽEVANJE OBČINSKE STAVBE</t>
  </si>
  <si>
    <t>4205</t>
  </si>
  <si>
    <t>INVESTICIJSKO VZDRŽEVANJE IN OBNOVE</t>
  </si>
  <si>
    <t>4208</t>
  </si>
  <si>
    <t>ŠTUDIJE O IZVEDLJIVOSTI PROJEKTOV IN PROJEKTNA DOKUMENTACIJA</t>
  </si>
  <si>
    <t>10107</t>
  </si>
  <si>
    <t>UPRAVLJANJE IN VZDRŽEVANJE POSLOVNIH PROSTOROV</t>
  </si>
  <si>
    <t>10500</t>
  </si>
  <si>
    <t>PRAZNIKI, REPREZENTANCA, PROTOKOL</t>
  </si>
  <si>
    <t>4021</t>
  </si>
  <si>
    <t>POSEBNI MATERIAL IN STORITVE</t>
  </si>
  <si>
    <t>10502</t>
  </si>
  <si>
    <t>POKROVITELJSTVO ŽUPANA</t>
  </si>
  <si>
    <t>40370</t>
  </si>
  <si>
    <t>PRIREDITVE - TRADICIONALNI IN SPOMINSKI DOGODKI</t>
  </si>
  <si>
    <t>60225</t>
  </si>
  <si>
    <t>ODŠKODNINE</t>
  </si>
  <si>
    <t>4206</t>
  </si>
  <si>
    <t>NAKUP ZEMLJIŠČ IN NARAVNIH BOGASTEV</t>
  </si>
  <si>
    <t>61000</t>
  </si>
  <si>
    <t>NAKUP NEPREMIČNIN IN DRUGI ODH.V ZVEZI Z NEPR.</t>
  </si>
  <si>
    <t>4203</t>
  </si>
  <si>
    <t>NAKUP DRUGIH OSNOVNIH SREDSTEV</t>
  </si>
  <si>
    <t>4204</t>
  </si>
  <si>
    <t>NOVOGRADNJE,REKONSTRUKCIJE IN ADAPTACIJE</t>
  </si>
  <si>
    <t>06</t>
  </si>
  <si>
    <t>LOKALNA SAMOUPRAVA</t>
  </si>
  <si>
    <t>10101</t>
  </si>
  <si>
    <t>SRED. ZA PLAČE IN DR. OS.PREJ.</t>
  </si>
  <si>
    <t>4003</t>
  </si>
  <si>
    <t>SREDSTVA ZA DELOVNO USPEŠNOST</t>
  </si>
  <si>
    <t>4004</t>
  </si>
  <si>
    <t>SREDSTVA ZA NADURNO DELO</t>
  </si>
  <si>
    <t>4009</t>
  </si>
  <si>
    <t>DRUGI IZDATKI ZAPOSLENIM</t>
  </si>
  <si>
    <t>10103</t>
  </si>
  <si>
    <t>MATERIALNI STROŠKI</t>
  </si>
  <si>
    <t>4027</t>
  </si>
  <si>
    <t>KAZNI IN ODŠKODNINE</t>
  </si>
  <si>
    <t>4207</t>
  </si>
  <si>
    <t>NAKUP NEMATERIALNEGA PREMOŽENJA</t>
  </si>
  <si>
    <t>10105</t>
  </si>
  <si>
    <t>INVESTICIJSKA SREDSTVA</t>
  </si>
  <si>
    <t>10108</t>
  </si>
  <si>
    <t>PAMETNA SKUPNOST</t>
  </si>
  <si>
    <t>10600</t>
  </si>
  <si>
    <t>SKUPNA MEDOBČINSKA INŠPEKCIJSKA in REDARSKA SLUŽBA</t>
  </si>
  <si>
    <t>4130</t>
  </si>
  <si>
    <t>TEKOČI TRANSFERI DRUGIM RAVNEM DRŽAVE</t>
  </si>
  <si>
    <t>4320</t>
  </si>
  <si>
    <t>INVESTICIJSKI TRANSFERI OBČINAM</t>
  </si>
  <si>
    <t>10700</t>
  </si>
  <si>
    <t>SKUPNA MEDOBČINSKA NOTRANJE REVIZIJSKA SLUŽBA</t>
  </si>
  <si>
    <t>30610</t>
  </si>
  <si>
    <t>RAZVOJNI PROJEKTI RRA</t>
  </si>
  <si>
    <t>30611</t>
  </si>
  <si>
    <t>RAZVOJNI PROJEKTI</t>
  </si>
  <si>
    <t>41939002</t>
  </si>
  <si>
    <t>INTERREG IN DRUGI RAZVOJNI PROJEKTI</t>
  </si>
  <si>
    <t>4311</t>
  </si>
  <si>
    <t>INVESTICIJSKI TRANSFERI JAVNIM PODJETJEM IN DRUŽBAM, KI</t>
  </si>
  <si>
    <t>50124</t>
  </si>
  <si>
    <t>INVESTICIJSKO VZDRŽEVANJE V KS</t>
  </si>
  <si>
    <t>07</t>
  </si>
  <si>
    <t>OBRAMBA IN UKREPI OB IZREDNIH DOGODKIH</t>
  </si>
  <si>
    <t>70100</t>
  </si>
  <si>
    <t>SREDSTVA ZA CIVILNO ZAŠČITO</t>
  </si>
  <si>
    <t>4119</t>
  </si>
  <si>
    <t>DRUGI TRANSFERI POSAMEZNIKOM</t>
  </si>
  <si>
    <t>70305</t>
  </si>
  <si>
    <t>DEJAVNOST GASILSKE ZVEZE IN DRUŠTEV</t>
  </si>
  <si>
    <t>41004017</t>
  </si>
  <si>
    <t>VZDRŽ.GAS.DOMOV, INVEST.IN NABAVA GAS.OPREME, VOZIL</t>
  </si>
  <si>
    <t>4310</t>
  </si>
  <si>
    <t>INVESTICIJSKI TRANSFERI NEPROFITNIM ORGANIZACIJAM IN USTANOV</t>
  </si>
  <si>
    <t>41939007</t>
  </si>
  <si>
    <t>GASILSKO REŠEVALNA SLUŽBA KRANJ - NAKUP GASILSKEGA VOZILA AVTOLESTEV</t>
  </si>
  <si>
    <t>4201</t>
  </si>
  <si>
    <t>NAKUP PREVOZNIH SREDSTEV</t>
  </si>
  <si>
    <t>08</t>
  </si>
  <si>
    <t>NOTRANJE ZADEVE IN VARNOST</t>
  </si>
  <si>
    <t>40296</t>
  </si>
  <si>
    <t>PREVENT.IN VZGOJA V CEST.PROM.</t>
  </si>
  <si>
    <t>10</t>
  </si>
  <si>
    <t>TRG DELA IN DELOVNI POGOJI</t>
  </si>
  <si>
    <t>30801</t>
  </si>
  <si>
    <t>JAVNA DELA</t>
  </si>
  <si>
    <t>4133</t>
  </si>
  <si>
    <t>TEKOČI TRANSFERI V JAVNE ZAVODE IN DRUGE IZVAJALCE JAVNIH</t>
  </si>
  <si>
    <t>11</t>
  </si>
  <si>
    <t>KMETIJSTVO, GOZDARSTVO IN RIBIŠTVO</t>
  </si>
  <si>
    <t>30100</t>
  </si>
  <si>
    <t>INTERVENCIJE V KMETIJSTVU</t>
  </si>
  <si>
    <t>41208009</t>
  </si>
  <si>
    <t>4102</t>
  </si>
  <si>
    <t>SUBVENCIJE PRIVATNIM PODJETJEM IN ZASEBNIKOM</t>
  </si>
  <si>
    <t>30101</t>
  </si>
  <si>
    <t>SOFINANC.PROGRAMOV LAS-LEADER-CLLD</t>
  </si>
  <si>
    <t>41707001</t>
  </si>
  <si>
    <t>POČAKAJ NA BUS</t>
  </si>
  <si>
    <t>41707002</t>
  </si>
  <si>
    <t>HITRO S KOLESOM</t>
  </si>
  <si>
    <t>30500</t>
  </si>
  <si>
    <t>GOJITVENA DELA V OBČ.GOZDOVIH IN POSEK LESA</t>
  </si>
  <si>
    <t>30502</t>
  </si>
  <si>
    <t>SOFINANC.TRAJSNOSTN.GOSPOD.Z DIVJADJO</t>
  </si>
  <si>
    <t>31001</t>
  </si>
  <si>
    <t>SOFINANCIRANJE ZAVETIŠČ IN ZAŠČITA ŽIVALI</t>
  </si>
  <si>
    <t>60500</t>
  </si>
  <si>
    <t>VZDRŽEVANJE GOZDNIH CEST</t>
  </si>
  <si>
    <t>12</t>
  </si>
  <si>
    <t>PRIDOBIVANJE IN DISTRIBUCIJA ENERGETSKIH SUROVIN</t>
  </si>
  <si>
    <t>30202</t>
  </si>
  <si>
    <t>ENERGETSKA OBNOVA STAVB</t>
  </si>
  <si>
    <t>41208010-1</t>
  </si>
  <si>
    <t>ENERGETSKA PRENOVA VRTCA DETELJICA</t>
  </si>
  <si>
    <t>42039001</t>
  </si>
  <si>
    <t>ENERGETSKA SANACIJA OBJEKTOV OBČINA TRŽIČ IN TRŽIŠKI MUZEJ</t>
  </si>
  <si>
    <t>13</t>
  </si>
  <si>
    <t>PROMET, PROMETNA INFRASTRUKTURA IN KOMUNIKACIJE</t>
  </si>
  <si>
    <t>31200</t>
  </si>
  <si>
    <t>UREDITEV OGLASNIH NEPROMETNIH TABEL</t>
  </si>
  <si>
    <t>60202</t>
  </si>
  <si>
    <t>JAVNA RAZSVETLJAVA</t>
  </si>
  <si>
    <t>41408006</t>
  </si>
  <si>
    <t>INVESTICIJSKO VZDRŽEVANJE JAVNE RAZSVETLJAVE</t>
  </si>
  <si>
    <t>41711002</t>
  </si>
  <si>
    <t>PAMETNA RAZSVETLJAVA</t>
  </si>
  <si>
    <t>60203</t>
  </si>
  <si>
    <t>TEKOČE VZDRŽEVANJE LOKALNIH CEST</t>
  </si>
  <si>
    <t>40907008</t>
  </si>
  <si>
    <t>60205</t>
  </si>
  <si>
    <t>INVEST. VZDRŽ. KATEGORIZIRANIH CEST</t>
  </si>
  <si>
    <t>40907001</t>
  </si>
  <si>
    <t>INVESTICIJSKO VZDRŽEVANJE OBČINSKIH CEST</t>
  </si>
  <si>
    <t>41407001</t>
  </si>
  <si>
    <t>PLOČNIK LOKA - KOVOR</t>
  </si>
  <si>
    <t>41607007</t>
  </si>
  <si>
    <t>PLOČNIK V SENIČNEM</t>
  </si>
  <si>
    <t>41707003</t>
  </si>
  <si>
    <t>REGIJSKA KOLESARSKA POVEZAVA TRŽIČ - ZADRAGA</t>
  </si>
  <si>
    <t>41707004</t>
  </si>
  <si>
    <t>AGLOMERACIJA 3806 LOKA - KOMUNALNO OPREMLJANJE</t>
  </si>
  <si>
    <t>41907011</t>
  </si>
  <si>
    <t>REKONSTRUKCIJA VOZIŠČA V OBMOČJU BPT</t>
  </si>
  <si>
    <t>60213</t>
  </si>
  <si>
    <t>UKREPI TRAJNOSTNE MOBILNOSTI (PREJ UKREPI NAČRTOVANI S CPS)</t>
  </si>
  <si>
    <t>60262</t>
  </si>
  <si>
    <t>ODPRAVA POSLEDIC NEURIJ IN DRUGIH NARAVNIH NESREČ</t>
  </si>
  <si>
    <t>41907010</t>
  </si>
  <si>
    <t>SANACIJA PO UJMI 2018</t>
  </si>
  <si>
    <t>14</t>
  </si>
  <si>
    <t>GOSPODARSTVO</t>
  </si>
  <si>
    <t>30300</t>
  </si>
  <si>
    <t>SPODBUJANJE RAZVOJA TURIZMA</t>
  </si>
  <si>
    <t>30301</t>
  </si>
  <si>
    <t>TURISTIČNE PRIREDITVE IN DOGODKI</t>
  </si>
  <si>
    <t>30304</t>
  </si>
  <si>
    <t>TRAJNOSTNI RAZVOJ DESTINACIJE</t>
  </si>
  <si>
    <t>30305</t>
  </si>
  <si>
    <t>UPRAVLJANJE TURISTIČNE INFRASTRUKTURE IN PRODUKTOV</t>
  </si>
  <si>
    <t>41939009</t>
  </si>
  <si>
    <t>UPRAVLJANJE TURISTIČNE INFRASTRUKTURE IN PRODKUTOV</t>
  </si>
  <si>
    <t>30605</t>
  </si>
  <si>
    <t>DELOVANJE TPICa</t>
  </si>
  <si>
    <t>30609</t>
  </si>
  <si>
    <t>SRED.ZA POSPEŠ.GOSPODARST.V OBČ.</t>
  </si>
  <si>
    <t>41208014</t>
  </si>
  <si>
    <t>NEPOSREDNE SPODBUDE ZA SPODBUJANJE PODJETNIŠTVA IN ZAPOSLOVANJA</t>
  </si>
  <si>
    <t>41408004</t>
  </si>
  <si>
    <t>REGENERACIJA INDUSTRIJSKEGA OBMOČJA BPT - RIO TRŽIČ</t>
  </si>
  <si>
    <t>41711001</t>
  </si>
  <si>
    <t>ZELENA NASELJA</t>
  </si>
  <si>
    <t>30701</t>
  </si>
  <si>
    <t>DELOVANJE DOVŽANOVE SOTESKE IN RIS DOLINA</t>
  </si>
  <si>
    <t>30714</t>
  </si>
  <si>
    <t>ALPE ADRIA REGIJA DOŽIVETIJ</t>
  </si>
  <si>
    <t>41611002</t>
  </si>
  <si>
    <t>50125</t>
  </si>
  <si>
    <t>UREDITEV OBMOČJA NEKDANJEGA BAZENA</t>
  </si>
  <si>
    <t>50127</t>
  </si>
  <si>
    <t>UPRAVLJANJE Z BAZENOM</t>
  </si>
  <si>
    <t>15</t>
  </si>
  <si>
    <t>VAROVANJE OKOLJA IN NARAVNE DEDIŠČINE</t>
  </si>
  <si>
    <t>60301</t>
  </si>
  <si>
    <t>INDIVID. KOMUNALNA RABA - RAVNANJE Z ODPADNO VODO</t>
  </si>
  <si>
    <t>41207006</t>
  </si>
  <si>
    <t>INV.VZDR.IN GRADNJA MANJŠIH ODSEKOV GJI (VODOVOD, KANAL)</t>
  </si>
  <si>
    <t>60302</t>
  </si>
  <si>
    <t>INDIVIDUALNA KOMUN. RABA - RAVNANJE Z ODPADKI</t>
  </si>
  <si>
    <t>41907007</t>
  </si>
  <si>
    <t>ZBIRNI CENTER KOVOR</t>
  </si>
  <si>
    <t>60306</t>
  </si>
  <si>
    <t>POKRIVANJE STROŠKOV IZVAJANJA GJS ODVAJANJE IN ČIŠČENJE</t>
  </si>
  <si>
    <t>60307</t>
  </si>
  <si>
    <t>POKRIVANJE STROŠKOV IZVAJANJA GJS RAVNANJE Z ODPADKI</t>
  </si>
  <si>
    <t>60310</t>
  </si>
  <si>
    <t>SUBVENCIJA - ODPADNE VODE</t>
  </si>
  <si>
    <t>4100</t>
  </si>
  <si>
    <t>SUBVENCIJE JAVNIM PODJETJEM</t>
  </si>
  <si>
    <t>61100</t>
  </si>
  <si>
    <t>PORABA TAKSE ZA OBREMENJ.VODE</t>
  </si>
  <si>
    <t>41907009</t>
  </si>
  <si>
    <t>KOMUNALNO OPREMLJANJE - PORABA TAKSE 2020-2023</t>
  </si>
  <si>
    <t>16</t>
  </si>
  <si>
    <t>PROSTORSKO PLANIRANJE IN STANOVANJSKO KOMUNALNA DEJAVNOST</t>
  </si>
  <si>
    <t>40450</t>
  </si>
  <si>
    <t>VZDRŽEVANJE OTROŠKIH IGRIŠČ</t>
  </si>
  <si>
    <t>60105</t>
  </si>
  <si>
    <t>GRADNJA, NAKUP IN INV.VZDRŽ. STANOVANJ</t>
  </si>
  <si>
    <t>40909001</t>
  </si>
  <si>
    <t>INVESTICIJSKO VZDRŽEVANJE STANOVANJ</t>
  </si>
  <si>
    <t>60110</t>
  </si>
  <si>
    <t>UPRAVLJANJE IN TEKOČE VZDRŽEVANJE STANOVANJ</t>
  </si>
  <si>
    <t>60204</t>
  </si>
  <si>
    <t>UREJANJE JAVNIH POVRŠIN</t>
  </si>
  <si>
    <t>60209</t>
  </si>
  <si>
    <t>PROJEKTNA DOKUMENTACIJA</t>
  </si>
  <si>
    <t>60214</t>
  </si>
  <si>
    <t>PRAZNIČNA OKRASITEV NASELIJ</t>
  </si>
  <si>
    <t>60222</t>
  </si>
  <si>
    <t>SOGLASJA IN PROJEKTNI POGOJI KOMUNALA</t>
  </si>
  <si>
    <t>60224</t>
  </si>
  <si>
    <t>GEODETSKA DELA</t>
  </si>
  <si>
    <t>60229</t>
  </si>
  <si>
    <t>UREJANJE POKOPALIŠČ IN POKOPALIŠKA DEJAVNOST</t>
  </si>
  <si>
    <t>41208019</t>
  </si>
  <si>
    <t>UREJANJE POKOPALIŠČ</t>
  </si>
  <si>
    <t>60303</t>
  </si>
  <si>
    <t>INDIVIDUALNA KOMUNALNA RABA - OSKRBA Z VODO</t>
  </si>
  <si>
    <t>60305</t>
  </si>
  <si>
    <t>POKRIVANJE STROŠKOV IZVAJANJA GJS VODOOSKRBA</t>
  </si>
  <si>
    <t>60330</t>
  </si>
  <si>
    <t>SUBVENCIJA - OSKRBA Z VODO</t>
  </si>
  <si>
    <t>60800</t>
  </si>
  <si>
    <t>PROSTORSKA DOKUMENTACIJA</t>
  </si>
  <si>
    <t>60801</t>
  </si>
  <si>
    <t>UKREPI ZA IZBOLJŠANJE POPLAVNE VARNOSTI</t>
  </si>
  <si>
    <t>41807001</t>
  </si>
  <si>
    <t>UKREPI ZA IZBOLJŠANJE POPLAVNE VARNOSTI (PRISTAVA-ŽIG.VAS)</t>
  </si>
  <si>
    <t>17</t>
  </si>
  <si>
    <t>ZDRAVSTVENO VARSTVO</t>
  </si>
  <si>
    <t>40601</t>
  </si>
  <si>
    <t>ZDR.ZAV.NEPRESKRBLJENIH OSEB</t>
  </si>
  <si>
    <t>4131</t>
  </si>
  <si>
    <t>TEKOČI TRANSFERI V SKLADE SOCIALNEGA ZAVAROVANJA</t>
  </si>
  <si>
    <t>40602</t>
  </si>
  <si>
    <t>MRLIŠKO OGLEDNA SLUŽBA</t>
  </si>
  <si>
    <t>50119</t>
  </si>
  <si>
    <t>PROJEKTI IN INVESTICIJE V ZDRAVSTVU</t>
  </si>
  <si>
    <t>40904017</t>
  </si>
  <si>
    <t>INVESTICIJE IN PROJEKTI V ZDRAVSTVENEM DOMU TRŽIČ</t>
  </si>
  <si>
    <t>18</t>
  </si>
  <si>
    <t>KULTURA, ŠPORT IN NEVLADNE ORGANIZACIJE</t>
  </si>
  <si>
    <t>30711</t>
  </si>
  <si>
    <t>VZDRŽ.SPOMINSKIH OBELEŽIJ TER SAKRALNE IN KULTURNE DEDIŠČINE</t>
  </si>
  <si>
    <t>4314</t>
  </si>
  <si>
    <t>INVESTICIJSKI TRANSFERI POSEMAZNIKOM IN ZASEBNIKOM</t>
  </si>
  <si>
    <t>30900</t>
  </si>
  <si>
    <t>SOFINANCIRANJE PROGRAMOV MLADIH</t>
  </si>
  <si>
    <t>40315</t>
  </si>
  <si>
    <t>TRŽIŠKI MUZEJ</t>
  </si>
  <si>
    <t>40904010</t>
  </si>
  <si>
    <t>VZDRŽEVANJE IN INVESTICIJE V TRŽIŠKEM MUZEJU</t>
  </si>
  <si>
    <t>4323</t>
  </si>
  <si>
    <t>INVESTICIJSKI TRANSFERI JAVNIM ZAVODOM</t>
  </si>
  <si>
    <t>40316</t>
  </si>
  <si>
    <t>KNJIŽNICA DR.TONETA PRETNARJA TRŽIČ</t>
  </si>
  <si>
    <t>41004004</t>
  </si>
  <si>
    <t>INVEST.VZDRŽ.KNJIŽNICE DR.TONETA PRETNARJA</t>
  </si>
  <si>
    <t>40325</t>
  </si>
  <si>
    <t>DEJAVNOST KULTURNIH DRUŠTEV, ZVEZ IN SKLADOV</t>
  </si>
  <si>
    <t>40340</t>
  </si>
  <si>
    <t>DELOVANJE KULTURNEGA CENTRA TRŽIČ</t>
  </si>
  <si>
    <t>40401</t>
  </si>
  <si>
    <t>PROGRAMI ŠPORTA</t>
  </si>
  <si>
    <t>40430</t>
  </si>
  <si>
    <t>UPRAVLJANJE IN TEKOČE VZDRŽ.ŠPORTNIH OBJEKTOV</t>
  </si>
  <si>
    <t>4313</t>
  </si>
  <si>
    <t>INVESTICIJSKI TRANSFERI PRIVATNIM PODJETJEM</t>
  </si>
  <si>
    <t>40432</t>
  </si>
  <si>
    <t>NAJEM DVORANE TRŽIŠKIH OLIMPIJCEV</t>
  </si>
  <si>
    <t>40460</t>
  </si>
  <si>
    <t>SOFIN. PROGRAMOV STAREJŠIH OBČANOV</t>
  </si>
  <si>
    <t>40530</t>
  </si>
  <si>
    <t>MLADINSKI CENTER</t>
  </si>
  <si>
    <t>40550</t>
  </si>
  <si>
    <t>SOFINANCIRANJE VETERANSKIH ORGANIZACIJ</t>
  </si>
  <si>
    <t>40703</t>
  </si>
  <si>
    <t>SREDSTVA ZA OBVEŠČANJE (RADIO GORENC, GLASILO TRŽIČAN,..)</t>
  </si>
  <si>
    <t>41939003</t>
  </si>
  <si>
    <t>GLASILO TRŽIČAN</t>
  </si>
  <si>
    <t>50120</t>
  </si>
  <si>
    <t>PROJEKTI IN INVESTICIJE V KULTURI</t>
  </si>
  <si>
    <t>41511003</t>
  </si>
  <si>
    <t>41939005</t>
  </si>
  <si>
    <t>OHRANJANJE IN RAZVOJ KULT. DEDIŠČINE - ZG. KAJŽA</t>
  </si>
  <si>
    <t>50121</t>
  </si>
  <si>
    <t>NAKUP, GRADNJA IN INV.VZDRŽ.ŠPORTNIH OBJEKTOV</t>
  </si>
  <si>
    <t>41939008</t>
  </si>
  <si>
    <t>UREDITEV PLEZALNE STENE V DTO</t>
  </si>
  <si>
    <t>41939010</t>
  </si>
  <si>
    <t>PRENOVA IN POSODOBITEV INFRASTRUKTURE V SKAKALNEM CENTRU SEBENJE</t>
  </si>
  <si>
    <t>19</t>
  </si>
  <si>
    <t>IZOBRAŽEVANJE</t>
  </si>
  <si>
    <t>40101</t>
  </si>
  <si>
    <t>DEJAVNOST VRTCA TRŽIČ</t>
  </si>
  <si>
    <t>40904007</t>
  </si>
  <si>
    <t>PROJEKTI IN INVESTICIJE V VRTCU TRŽIČ</t>
  </si>
  <si>
    <t>40107</t>
  </si>
  <si>
    <t>STROŠKI ZA VARSTVO OTROK V VVZ DRUGIH OBČIN</t>
  </si>
  <si>
    <t>40201</t>
  </si>
  <si>
    <t>WALDORFSKA ŠOLA</t>
  </si>
  <si>
    <t>40219</t>
  </si>
  <si>
    <t>OŠ BISTRICA</t>
  </si>
  <si>
    <t>41208008</t>
  </si>
  <si>
    <t>PROJEKTI IN INVESTICIJE V OŠ</t>
  </si>
  <si>
    <t>40229</t>
  </si>
  <si>
    <t>OŠ TRŽIČ</t>
  </si>
  <si>
    <t>40239</t>
  </si>
  <si>
    <t>OŠ KRIŽE</t>
  </si>
  <si>
    <t>40249</t>
  </si>
  <si>
    <t>GLASBENA ŠOLA TRŽIČ</t>
  </si>
  <si>
    <t>40280</t>
  </si>
  <si>
    <t>PREVOZI UČENCEV</t>
  </si>
  <si>
    <t>41408002</t>
  </si>
  <si>
    <t>40298</t>
  </si>
  <si>
    <t>LJUDSKA UNIVERZA TRŽIČ</t>
  </si>
  <si>
    <t>50108</t>
  </si>
  <si>
    <t>IZOBR. IN ŠPORTNO SREDIŠČE KRIŽE</t>
  </si>
  <si>
    <t>41939004</t>
  </si>
  <si>
    <t>IZOBRAŽEVALNO IN ŠPORTNO SREDIŠČE KRIŽE</t>
  </si>
  <si>
    <t>50109</t>
  </si>
  <si>
    <t>PROJEKTI IN INVESTICIJE V OSNOVNIH ŠOLAH</t>
  </si>
  <si>
    <t>50110</t>
  </si>
  <si>
    <t>20</t>
  </si>
  <si>
    <t>SOCIALNO VARSTVO</t>
  </si>
  <si>
    <t>40510</t>
  </si>
  <si>
    <t>SOCIALNO-VARSTVENI ZAVODI</t>
  </si>
  <si>
    <t>40511</t>
  </si>
  <si>
    <t>SOFINANCIRANJE DEJAVNOSTI OŠ HELENE PUHAR (MOK)</t>
  </si>
  <si>
    <t>40539</t>
  </si>
  <si>
    <t>CSD GORENJSKA</t>
  </si>
  <si>
    <t>40540</t>
  </si>
  <si>
    <t>HUMANITARNI PROJEKTI IN PROGRAMI</t>
  </si>
  <si>
    <t>40541</t>
  </si>
  <si>
    <t>SOFINANCIRANJE REINTEGRACIJSKEGA CENTRA</t>
  </si>
  <si>
    <t>40542</t>
  </si>
  <si>
    <t>RDEČI KRIŽ TRŽIČ - SOFINANCIRANJE DELOVANJA</t>
  </si>
  <si>
    <t>40580</t>
  </si>
  <si>
    <t>DRUGE SOCIALNE POMOČI</t>
  </si>
  <si>
    <t>40581</t>
  </si>
  <si>
    <t>SUBVENCIJE STANARIN</t>
  </si>
  <si>
    <t>40582</t>
  </si>
  <si>
    <t>PLAČILA POGREBNIH STORITEV SOCIALNO OGROŽENIM</t>
  </si>
  <si>
    <t>40583</t>
  </si>
  <si>
    <t>STOR.OS.POM.IN POM.DRUŽ.NA DOMU</t>
  </si>
  <si>
    <t>40584</t>
  </si>
  <si>
    <t>DRUŽINSKI POMOČNIK - NADOMESTILO ZA IZG.DOH.</t>
  </si>
  <si>
    <t>40585</t>
  </si>
  <si>
    <t>ENKRATNA FINANČNA POMOČ OB ROJSTVU OTROKA</t>
  </si>
  <si>
    <t>4111</t>
  </si>
  <si>
    <t>DRUŽINSKI PREJEMKI IN STARŠEVSKA NADOMESTILA</t>
  </si>
  <si>
    <t>40586</t>
  </si>
  <si>
    <t>VARNA HIŠA</t>
  </si>
  <si>
    <t>40588</t>
  </si>
  <si>
    <t>IZVAJANJE SOCIALNIH PROGRAMOV</t>
  </si>
  <si>
    <t>22</t>
  </si>
  <si>
    <t>SERVISIRANJE JAVNEGA DOLGA</t>
  </si>
  <si>
    <t>99991</t>
  </si>
  <si>
    <t>FINANCIRANJE JAVNEGA DOLGA</t>
  </si>
  <si>
    <t>4031</t>
  </si>
  <si>
    <t>PLAČILA OBRESTI OD KREDITOV-POSLOVNIM BANKAM</t>
  </si>
  <si>
    <t>23</t>
  </si>
  <si>
    <t>INTERVENCIJSKI PROGRAMI IN OBVEZNOSTI</t>
  </si>
  <si>
    <t>31003</t>
  </si>
  <si>
    <t>DENARNA POMOČ OB NARAVNIH IN DRUGIH NESREČAH</t>
  </si>
  <si>
    <t>80100</t>
  </si>
  <si>
    <t>SREDSTVA REZERV</t>
  </si>
  <si>
    <t>4091</t>
  </si>
  <si>
    <t>PRORAČUNSKA REZERVA</t>
  </si>
  <si>
    <t>80200</t>
  </si>
  <si>
    <t>TEKOČA PRORAČUNSKA SREDSTVA-SPLOŠNE REZERVE</t>
  </si>
  <si>
    <t>5001</t>
  </si>
  <si>
    <t>KS BREZJE PRI TRŽIČU</t>
  </si>
  <si>
    <t>90101</t>
  </si>
  <si>
    <t>KRAJEVNA SAMOUPRAVA (KS BREZJE PRI TRŽIČU)</t>
  </si>
  <si>
    <t>90301</t>
  </si>
  <si>
    <t>TEKOČE VZDRŽEVANJE LC (KS BREZJE PRI TRŽIČU)</t>
  </si>
  <si>
    <t>5002</t>
  </si>
  <si>
    <t>KS JELENDOL</t>
  </si>
  <si>
    <t>90102</t>
  </si>
  <si>
    <t>KRAJEVNA SAMOUPRAVA (KS JELENDOL)</t>
  </si>
  <si>
    <t>90302</t>
  </si>
  <si>
    <t>TEKOČE VZDRŽEVANJE LC (KS JELENDOL)</t>
  </si>
  <si>
    <t>90402</t>
  </si>
  <si>
    <t>UREJANJE JAVNIH POVRŠIN (KS JELENDOL)</t>
  </si>
  <si>
    <t>5003</t>
  </si>
  <si>
    <t>KS LEŠE</t>
  </si>
  <si>
    <t>90103</t>
  </si>
  <si>
    <t>KRAJEVNA SAMOUPRAVA (KS LEŠE)</t>
  </si>
  <si>
    <t>90303</t>
  </si>
  <si>
    <t>TEKOČE VZDRŽEVANJE LC (KS LEŠE)</t>
  </si>
  <si>
    <t>90403</t>
  </si>
  <si>
    <t>UREJANJE JAVNIH POVRŠIN (KS LEŠE)</t>
  </si>
  <si>
    <t>5004</t>
  </si>
  <si>
    <t>KS LOM POD STORŽIČEM</t>
  </si>
  <si>
    <t>90104</t>
  </si>
  <si>
    <t>KRAJEVNA SAMOUPRAVA (KS LOM POD STORŽIČEM)</t>
  </si>
  <si>
    <t>5005</t>
  </si>
  <si>
    <t>KS PODLJUBELJ</t>
  </si>
  <si>
    <t>90105</t>
  </si>
  <si>
    <t>KRAJEVNA SAMOUPRAVA (KS PODLJUBELJ)</t>
  </si>
  <si>
    <t>90305</t>
  </si>
  <si>
    <t>TEKOČE VZDRŽEVANJE LC (KS PODLJUBELJ)</t>
  </si>
  <si>
    <t>90405</t>
  </si>
  <si>
    <t>UREJANJE JAVNIH POVRŠIN (KS PODLJUBELJ)</t>
  </si>
  <si>
    <t>5006</t>
  </si>
  <si>
    <t>KS PRISTAVA</t>
  </si>
  <si>
    <t>90106</t>
  </si>
  <si>
    <t>KRAJEVNA SAMOUPRAVA (KS PRISTAVA)</t>
  </si>
  <si>
    <t>5007</t>
  </si>
  <si>
    <t>KS RAVNE</t>
  </si>
  <si>
    <t>90107</t>
  </si>
  <si>
    <t>KRAJEVNA SAMOUPRAVA (KS RAVNE)</t>
  </si>
  <si>
    <t>5008</t>
  </si>
  <si>
    <t>KS SEBENJE</t>
  </si>
  <si>
    <t>90108</t>
  </si>
  <si>
    <t>KRAJEVNA SAMOUPRAVA (KS SEBENJE)</t>
  </si>
  <si>
    <t>90408</t>
  </si>
  <si>
    <t>UREJANJE JAVNIH POVRŠIN (KS SEBENJE)</t>
  </si>
  <si>
    <t>5009</t>
  </si>
  <si>
    <t>KS SENIČNO</t>
  </si>
  <si>
    <t>90109</t>
  </si>
  <si>
    <t>KRAJEVNA SAMOUPRAVA (KS SENIČNO)</t>
  </si>
  <si>
    <t>5010</t>
  </si>
  <si>
    <t>KS TRŽIČ-MESTO</t>
  </si>
  <si>
    <t>90110</t>
  </si>
  <si>
    <t>KRAJEVNA SAMOUPRAVA (KS TRŽIČ MESTO)</t>
  </si>
  <si>
    <t>5011</t>
  </si>
  <si>
    <t>KS BISTRICA PRI TRŽIČU</t>
  </si>
  <si>
    <t>90111</t>
  </si>
  <si>
    <t>KRAJEVNA SAMOUPRAVA (KS BISTRICA PRI TRŽIČU)</t>
  </si>
  <si>
    <t>5012</t>
  </si>
  <si>
    <t>KS KOVOR</t>
  </si>
  <si>
    <t>90112</t>
  </si>
  <si>
    <t>KRAJEVNA SAMOUPRAVA (KS KOVOR)</t>
  </si>
  <si>
    <t>90212</t>
  </si>
  <si>
    <t>JAVNA RAZSVETLJAVA (KS KOVOR)</t>
  </si>
  <si>
    <t>90312</t>
  </si>
  <si>
    <t>TEKOČE VZDRŽEVANJE LC (KS KOVOR)</t>
  </si>
  <si>
    <t>90412</t>
  </si>
  <si>
    <t>UREJANJE JAVNIH POVRŠIN (KS KOVOR)</t>
  </si>
  <si>
    <t>5013</t>
  </si>
  <si>
    <t>KS KRIŽE</t>
  </si>
  <si>
    <t>90113</t>
  </si>
  <si>
    <t>KRAJEVNA SAMOUPRAVA (KS KRIŽE)</t>
  </si>
  <si>
    <t>REB-VP</t>
  </si>
  <si>
    <t>VP2020</t>
  </si>
  <si>
    <t>REBALANS I PRORAČUNA OBČINE TRŽIČ ZA LETO 2020 - POSEBNI DEL ODHODKI</t>
  </si>
  <si>
    <t>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</si>
</sst>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 Narrow"/>
      <family val="2"/>
      <charset val="238"/>
    </font>
    <font>
      <i/>
      <sz val="10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i/>
      <sz val="10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80FF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2" xfId="0" applyFill="1" applyBorder="1" applyAlignment="1">
      <alignment horizontal="center" vertical="center"/>
    </xf>
    <xf numFmtId="49" fontId="2" fillId="3" borderId="0" xfId="0" applyNumberFormat="1" applyFont="1" applyFill="1"/>
    <xf numFmtId="0" fontId="2" fillId="3" borderId="0" xfId="0" applyFont="1" applyFill="1"/>
    <xf numFmtId="4" fontId="2" fillId="3" borderId="0" xfId="0" applyNumberFormat="1" applyFont="1" applyFill="1" applyAlignment="1">
      <alignment horizontal="right"/>
    </xf>
    <xf numFmtId="0" fontId="3" fillId="4" borderId="0" xfId="0" applyFont="1" applyFill="1"/>
    <xf numFmtId="49" fontId="3" fillId="4" borderId="0" xfId="0" applyNumberFormat="1" applyFont="1" applyFill="1"/>
    <xf numFmtId="4" fontId="3" fillId="4" borderId="0" xfId="0" applyNumberFormat="1" applyFont="1" applyFill="1" applyAlignment="1">
      <alignment horizontal="right"/>
    </xf>
    <xf numFmtId="0" fontId="4" fillId="5" borderId="2" xfId="0" applyFont="1" applyFill="1" applyBorder="1"/>
    <xf numFmtId="49" fontId="4" fillId="5" borderId="2" xfId="0" applyNumberFormat="1" applyFont="1" applyFill="1" applyBorder="1"/>
    <xf numFmtId="4" fontId="4" fillId="5" borderId="2" xfId="0" applyNumberFormat="1" applyFont="1" applyFill="1" applyBorder="1" applyAlignment="1">
      <alignment horizontal="right"/>
    </xf>
    <xf numFmtId="0" fontId="5" fillId="5" borderId="0" xfId="0" applyFont="1" applyFill="1"/>
    <xf numFmtId="49" fontId="5" fillId="5" borderId="0" xfId="0" applyNumberFormat="1" applyFont="1" applyFill="1"/>
    <xf numFmtId="4" fontId="5" fillId="5" borderId="0" xfId="0" applyNumberFormat="1" applyFont="1" applyFill="1" applyAlignment="1">
      <alignment horizontal="right"/>
    </xf>
    <xf numFmtId="0" fontId="6" fillId="5" borderId="0" xfId="0" applyFont="1" applyFill="1"/>
    <xf numFmtId="49" fontId="6" fillId="5" borderId="0" xfId="0" applyNumberFormat="1" applyFont="1" applyFill="1"/>
    <xf numFmtId="4" fontId="6" fillId="5" borderId="0" xfId="0" applyNumberFormat="1" applyFont="1" applyFill="1" applyAlignment="1">
      <alignment horizontal="right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tabSelected="1" zoomScaleNormal="100" workbookViewId="0">
      <pane ySplit="4" topLeftCell="A15" activePane="bottomLeft" state="frozen"/>
      <selection pane="bottomLeft" activeCell="K15" sqref="K15"/>
    </sheetView>
  </sheetViews>
  <sheetFormatPr defaultRowHeight="15" x14ac:dyDescent="0.25"/>
  <cols>
    <col min="1" max="1" width="2.85546875" customWidth="1"/>
    <col min="2" max="2" width="3.28515625" bestFit="1" customWidth="1"/>
    <col min="3" max="3" width="2.28515625" customWidth="1"/>
    <col min="4" max="4" width="6" customWidth="1"/>
    <col min="5" max="5" width="6.28515625" bestFit="1" customWidth="1"/>
    <col min="6" max="6" width="69.28515625" bestFit="1" customWidth="1"/>
    <col min="7" max="8" width="14.7109375" bestFit="1" customWidth="1"/>
    <col min="9" max="9" width="9.85546875" bestFit="1" customWidth="1"/>
    <col min="10" max="10" width="14.7109375" bestFit="1" customWidth="1"/>
  </cols>
  <sheetData>
    <row r="1" spans="1:10" ht="15.75" x14ac:dyDescent="0.25">
      <c r="A1" s="19" t="s">
        <v>532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5">
      <c r="J2" s="20" t="s">
        <v>533</v>
      </c>
    </row>
    <row r="3" spans="1:10" ht="30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531</v>
      </c>
      <c r="H3" s="1" t="s">
        <v>6</v>
      </c>
      <c r="I3" s="1" t="s">
        <v>7</v>
      </c>
      <c r="J3" s="1" t="s">
        <v>530</v>
      </c>
    </row>
    <row r="4" spans="1:10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</row>
    <row r="5" spans="1:10" x14ac:dyDescent="0.25">
      <c r="A5" s="2" t="s">
        <v>8</v>
      </c>
      <c r="B5" s="3"/>
      <c r="C5" s="3"/>
      <c r="D5" s="3"/>
      <c r="E5" s="3"/>
      <c r="F5" s="2" t="s">
        <v>9</v>
      </c>
      <c r="G5" s="4">
        <f>+G6</f>
        <v>54150</v>
      </c>
      <c r="H5" s="4">
        <f>+H6</f>
        <v>54150</v>
      </c>
      <c r="I5" s="4">
        <f>IF(G5&lt;&gt;0,H5/G5*100,"-")</f>
        <v>100</v>
      </c>
      <c r="J5" s="4">
        <f>H5-G5</f>
        <v>0</v>
      </c>
    </row>
    <row r="6" spans="1:10" x14ac:dyDescent="0.25">
      <c r="A6" s="5"/>
      <c r="B6" s="6" t="s">
        <v>10</v>
      </c>
      <c r="C6" s="5"/>
      <c r="D6" s="5"/>
      <c r="E6" s="5"/>
      <c r="F6" s="6" t="s">
        <v>11</v>
      </c>
      <c r="G6" s="7">
        <f>+G7+G15+G18</f>
        <v>54150</v>
      </c>
      <c r="H6" s="7">
        <f>+H7+H15+H18</f>
        <v>54150</v>
      </c>
      <c r="I6" s="7">
        <f>IF(G6&lt;&gt;0,H6/G6*100,"-")</f>
        <v>100</v>
      </c>
      <c r="J6" s="7">
        <f t="shared" ref="J6:J69" si="0">H6-G6</f>
        <v>0</v>
      </c>
    </row>
    <row r="7" spans="1:10" x14ac:dyDescent="0.25">
      <c r="A7" s="8"/>
      <c r="B7" s="8"/>
      <c r="C7" s="9" t="s">
        <v>12</v>
      </c>
      <c r="D7" s="8"/>
      <c r="E7" s="8"/>
      <c r="F7" s="9" t="s">
        <v>13</v>
      </c>
      <c r="G7" s="10">
        <f>+G8</f>
        <v>50000</v>
      </c>
      <c r="H7" s="10">
        <f>+H8</f>
        <v>50000</v>
      </c>
      <c r="I7" s="10">
        <f>IF(G7&lt;&gt;0,H7/G7*100,"-")</f>
        <v>100</v>
      </c>
      <c r="J7" s="10">
        <f t="shared" si="0"/>
        <v>0</v>
      </c>
    </row>
    <row r="8" spans="1:10" x14ac:dyDescent="0.25">
      <c r="A8" s="11"/>
      <c r="B8" s="11"/>
      <c r="C8" s="11"/>
      <c r="D8" s="12" t="s">
        <v>14</v>
      </c>
      <c r="E8" s="11"/>
      <c r="F8" s="12"/>
      <c r="G8" s="13">
        <f>+G9+G10+G11+G12+G13+G14</f>
        <v>50000</v>
      </c>
      <c r="H8" s="13">
        <f>+H9+H10+H11+H12+H13+H14</f>
        <v>50000</v>
      </c>
      <c r="I8" s="13">
        <f>IF(G8&lt;&gt;0,H8/G8*100,"-")</f>
        <v>100</v>
      </c>
      <c r="J8" s="13">
        <f t="shared" si="0"/>
        <v>0</v>
      </c>
    </row>
    <row r="9" spans="1:10" x14ac:dyDescent="0.25">
      <c r="A9" s="14"/>
      <c r="B9" s="14"/>
      <c r="C9" s="14"/>
      <c r="D9" s="14"/>
      <c r="E9" s="15" t="s">
        <v>15</v>
      </c>
      <c r="F9" s="15" t="s">
        <v>16</v>
      </c>
      <c r="G9" s="16">
        <v>6200</v>
      </c>
      <c r="H9" s="16">
        <v>6200</v>
      </c>
      <c r="I9" s="16">
        <f>IF(G9&lt;&gt;0,H9/G9*100,"-")</f>
        <v>100</v>
      </c>
      <c r="J9" s="16">
        <f t="shared" si="0"/>
        <v>0</v>
      </c>
    </row>
    <row r="10" spans="1:10" x14ac:dyDescent="0.25">
      <c r="A10" s="14"/>
      <c r="B10" s="14"/>
      <c r="C10" s="14"/>
      <c r="D10" s="14"/>
      <c r="E10" s="15" t="s">
        <v>17</v>
      </c>
      <c r="F10" s="15" t="s">
        <v>18</v>
      </c>
      <c r="G10" s="16">
        <v>2000</v>
      </c>
      <c r="H10" s="16">
        <v>2000</v>
      </c>
      <c r="I10" s="16">
        <f>IF(G10&lt;&gt;0,H10/G10*100,"-")</f>
        <v>100</v>
      </c>
      <c r="J10" s="16">
        <f t="shared" si="0"/>
        <v>0</v>
      </c>
    </row>
    <row r="11" spans="1:10" x14ac:dyDescent="0.25">
      <c r="A11" s="14"/>
      <c r="B11" s="14"/>
      <c r="C11" s="14"/>
      <c r="D11" s="14"/>
      <c r="E11" s="15" t="s">
        <v>19</v>
      </c>
      <c r="F11" s="15" t="s">
        <v>20</v>
      </c>
      <c r="G11" s="16">
        <v>500</v>
      </c>
      <c r="H11" s="16">
        <v>500</v>
      </c>
      <c r="I11" s="16">
        <f>IF(G11&lt;&gt;0,H11/G11*100,"-")</f>
        <v>100</v>
      </c>
      <c r="J11" s="16">
        <f t="shared" si="0"/>
        <v>0</v>
      </c>
    </row>
    <row r="12" spans="1:10" x14ac:dyDescent="0.25">
      <c r="A12" s="14"/>
      <c r="B12" s="14"/>
      <c r="C12" s="14"/>
      <c r="D12" s="14"/>
      <c r="E12" s="15" t="s">
        <v>21</v>
      </c>
      <c r="F12" s="15" t="s">
        <v>22</v>
      </c>
      <c r="G12" s="16">
        <v>100</v>
      </c>
      <c r="H12" s="16">
        <v>100</v>
      </c>
      <c r="I12" s="16">
        <f>IF(G12&lt;&gt;0,H12/G12*100,"-")</f>
        <v>100</v>
      </c>
      <c r="J12" s="16">
        <f t="shared" si="0"/>
        <v>0</v>
      </c>
    </row>
    <row r="13" spans="1:10" x14ac:dyDescent="0.25">
      <c r="A13" s="14"/>
      <c r="B13" s="14"/>
      <c r="C13" s="14"/>
      <c r="D13" s="14"/>
      <c r="E13" s="15" t="s">
        <v>23</v>
      </c>
      <c r="F13" s="15" t="s">
        <v>24</v>
      </c>
      <c r="G13" s="16">
        <v>23700</v>
      </c>
      <c r="H13" s="16">
        <v>23700</v>
      </c>
      <c r="I13" s="16">
        <f>IF(G13&lt;&gt;0,H13/G13*100,"-")</f>
        <v>100</v>
      </c>
      <c r="J13" s="16">
        <f t="shared" si="0"/>
        <v>0</v>
      </c>
    </row>
    <row r="14" spans="1:10" x14ac:dyDescent="0.25">
      <c r="A14" s="14"/>
      <c r="B14" s="14"/>
      <c r="C14" s="14"/>
      <c r="D14" s="14"/>
      <c r="E14" s="15" t="s">
        <v>25</v>
      </c>
      <c r="F14" s="15" t="s">
        <v>26</v>
      </c>
      <c r="G14" s="16">
        <v>17500</v>
      </c>
      <c r="H14" s="16">
        <v>17500</v>
      </c>
      <c r="I14" s="16">
        <f>IF(G14&lt;&gt;0,H14/G14*100,"-")</f>
        <v>100</v>
      </c>
      <c r="J14" s="16">
        <f t="shared" si="0"/>
        <v>0</v>
      </c>
    </row>
    <row r="15" spans="1:10" x14ac:dyDescent="0.25">
      <c r="A15" s="8"/>
      <c r="B15" s="8"/>
      <c r="C15" s="9" t="s">
        <v>27</v>
      </c>
      <c r="D15" s="8"/>
      <c r="E15" s="8"/>
      <c r="F15" s="9" t="s">
        <v>28</v>
      </c>
      <c r="G15" s="10">
        <f>+G16</f>
        <v>4050</v>
      </c>
      <c r="H15" s="10">
        <f>+H16</f>
        <v>4050</v>
      </c>
      <c r="I15" s="10">
        <f>IF(G15&lt;&gt;0,H15/G15*100,"-")</f>
        <v>100</v>
      </c>
      <c r="J15" s="10">
        <f t="shared" si="0"/>
        <v>0</v>
      </c>
    </row>
    <row r="16" spans="1:10" x14ac:dyDescent="0.25">
      <c r="A16" s="11"/>
      <c r="B16" s="11"/>
      <c r="C16" s="11"/>
      <c r="D16" s="12" t="s">
        <v>14</v>
      </c>
      <c r="E16" s="11"/>
      <c r="F16" s="12"/>
      <c r="G16" s="13">
        <f>+G17</f>
        <v>4050</v>
      </c>
      <c r="H16" s="13">
        <f>+H17</f>
        <v>4050</v>
      </c>
      <c r="I16" s="13">
        <f>IF(G16&lt;&gt;0,H16/G16*100,"-")</f>
        <v>100</v>
      </c>
      <c r="J16" s="13">
        <f t="shared" si="0"/>
        <v>0</v>
      </c>
    </row>
    <row r="17" spans="1:10" x14ac:dyDescent="0.25">
      <c r="A17" s="14"/>
      <c r="B17" s="14"/>
      <c r="C17" s="14"/>
      <c r="D17" s="14"/>
      <c r="E17" s="15" t="s">
        <v>29</v>
      </c>
      <c r="F17" s="15" t="s">
        <v>30</v>
      </c>
      <c r="G17" s="16">
        <v>4050</v>
      </c>
      <c r="H17" s="16">
        <v>4050</v>
      </c>
      <c r="I17" s="16">
        <f>IF(G17&lt;&gt;0,H17/G17*100,"-")</f>
        <v>100</v>
      </c>
      <c r="J17" s="16">
        <f t="shared" si="0"/>
        <v>0</v>
      </c>
    </row>
    <row r="18" spans="1:10" x14ac:dyDescent="0.25">
      <c r="A18" s="8"/>
      <c r="B18" s="8"/>
      <c r="C18" s="9" t="s">
        <v>31</v>
      </c>
      <c r="D18" s="8"/>
      <c r="E18" s="8"/>
      <c r="F18" s="9" t="s">
        <v>32</v>
      </c>
      <c r="G18" s="10">
        <f>+G19</f>
        <v>100</v>
      </c>
      <c r="H18" s="10">
        <f>+H19</f>
        <v>100</v>
      </c>
      <c r="I18" s="10">
        <f>IF(G18&lt;&gt;0,H18/G18*100,"-")</f>
        <v>100</v>
      </c>
      <c r="J18" s="10">
        <f t="shared" si="0"/>
        <v>0</v>
      </c>
    </row>
    <row r="19" spans="1:10" x14ac:dyDescent="0.25">
      <c r="A19" s="11"/>
      <c r="B19" s="11"/>
      <c r="C19" s="11"/>
      <c r="D19" s="12" t="s">
        <v>14</v>
      </c>
      <c r="E19" s="11"/>
      <c r="F19" s="12"/>
      <c r="G19" s="13">
        <f>+G20</f>
        <v>100</v>
      </c>
      <c r="H19" s="13">
        <f>+H20</f>
        <v>100</v>
      </c>
      <c r="I19" s="13">
        <f>IF(G19&lt;&gt;0,H19/G19*100,"-")</f>
        <v>100</v>
      </c>
      <c r="J19" s="13">
        <f t="shared" si="0"/>
        <v>0</v>
      </c>
    </row>
    <row r="20" spans="1:10" x14ac:dyDescent="0.25">
      <c r="A20" s="14"/>
      <c r="B20" s="14"/>
      <c r="C20" s="14"/>
      <c r="D20" s="14"/>
      <c r="E20" s="15" t="s">
        <v>15</v>
      </c>
      <c r="F20" s="15" t="s">
        <v>16</v>
      </c>
      <c r="G20" s="16">
        <v>100</v>
      </c>
      <c r="H20" s="16">
        <v>100</v>
      </c>
      <c r="I20" s="16">
        <f>IF(G20&lt;&gt;0,H20/G20*100,"-")</f>
        <v>100</v>
      </c>
      <c r="J20" s="16">
        <f t="shared" si="0"/>
        <v>0</v>
      </c>
    </row>
    <row r="21" spans="1:10" x14ac:dyDescent="0.25">
      <c r="A21" s="2" t="s">
        <v>33</v>
      </c>
      <c r="B21" s="3"/>
      <c r="C21" s="3"/>
      <c r="D21" s="3"/>
      <c r="E21" s="3"/>
      <c r="F21" s="2" t="s">
        <v>34</v>
      </c>
      <c r="G21" s="4">
        <f>+G22</f>
        <v>12900</v>
      </c>
      <c r="H21" s="4">
        <f>+H22</f>
        <v>12900</v>
      </c>
      <c r="I21" s="4">
        <f>IF(G21&lt;&gt;0,H21/G21*100,"-")</f>
        <v>100</v>
      </c>
      <c r="J21" s="4">
        <f t="shared" si="0"/>
        <v>0</v>
      </c>
    </row>
    <row r="22" spans="1:10" x14ac:dyDescent="0.25">
      <c r="A22" s="5"/>
      <c r="B22" s="6" t="s">
        <v>35</v>
      </c>
      <c r="C22" s="5"/>
      <c r="D22" s="5"/>
      <c r="E22" s="5"/>
      <c r="F22" s="6" t="s">
        <v>36</v>
      </c>
      <c r="G22" s="7">
        <f>+G23</f>
        <v>12900</v>
      </c>
      <c r="H22" s="7">
        <f>+H23</f>
        <v>12900</v>
      </c>
      <c r="I22" s="7">
        <f>IF(G22&lt;&gt;0,H22/G22*100,"-")</f>
        <v>100</v>
      </c>
      <c r="J22" s="7">
        <f t="shared" si="0"/>
        <v>0</v>
      </c>
    </row>
    <row r="23" spans="1:10" x14ac:dyDescent="0.25">
      <c r="A23" s="8"/>
      <c r="B23" s="8"/>
      <c r="C23" s="9" t="s">
        <v>37</v>
      </c>
      <c r="D23" s="8"/>
      <c r="E23" s="8"/>
      <c r="F23" s="9" t="s">
        <v>38</v>
      </c>
      <c r="G23" s="10">
        <f>+G24</f>
        <v>12900</v>
      </c>
      <c r="H23" s="10">
        <f>+H24</f>
        <v>12900</v>
      </c>
      <c r="I23" s="10">
        <f>IF(G23&lt;&gt;0,H23/G23*100,"-")</f>
        <v>100</v>
      </c>
      <c r="J23" s="10">
        <f t="shared" si="0"/>
        <v>0</v>
      </c>
    </row>
    <row r="24" spans="1:10" x14ac:dyDescent="0.25">
      <c r="A24" s="11"/>
      <c r="B24" s="11"/>
      <c r="C24" s="11"/>
      <c r="D24" s="12" t="s">
        <v>14</v>
      </c>
      <c r="E24" s="11"/>
      <c r="F24" s="12"/>
      <c r="G24" s="13">
        <f>+G25</f>
        <v>12900</v>
      </c>
      <c r="H24" s="13">
        <f>+H25</f>
        <v>12900</v>
      </c>
      <c r="I24" s="13">
        <f>IF(G24&lt;&gt;0,H24/G24*100,"-")</f>
        <v>100</v>
      </c>
      <c r="J24" s="13">
        <f t="shared" si="0"/>
        <v>0</v>
      </c>
    </row>
    <row r="25" spans="1:10" x14ac:dyDescent="0.25">
      <c r="A25" s="14"/>
      <c r="B25" s="14"/>
      <c r="C25" s="14"/>
      <c r="D25" s="14"/>
      <c r="E25" s="15" t="s">
        <v>23</v>
      </c>
      <c r="F25" s="15" t="s">
        <v>24</v>
      </c>
      <c r="G25" s="16">
        <v>12900</v>
      </c>
      <c r="H25" s="16">
        <v>12900</v>
      </c>
      <c r="I25" s="16">
        <f>IF(G25&lt;&gt;0,H25/G25*100,"-")</f>
        <v>100</v>
      </c>
      <c r="J25" s="16">
        <f t="shared" si="0"/>
        <v>0</v>
      </c>
    </row>
    <row r="26" spans="1:10" x14ac:dyDescent="0.25">
      <c r="A26" s="2" t="s">
        <v>39</v>
      </c>
      <c r="B26" s="3"/>
      <c r="C26" s="3"/>
      <c r="D26" s="3"/>
      <c r="E26" s="3"/>
      <c r="F26" s="2" t="s">
        <v>40</v>
      </c>
      <c r="G26" s="4">
        <f>+G27</f>
        <v>127758.48000000001</v>
      </c>
      <c r="H26" s="4">
        <f>+H27</f>
        <v>127758.48000000001</v>
      </c>
      <c r="I26" s="4">
        <f>IF(G26&lt;&gt;0,H26/G26*100,"-")</f>
        <v>100</v>
      </c>
      <c r="J26" s="4">
        <f t="shared" si="0"/>
        <v>0</v>
      </c>
    </row>
    <row r="27" spans="1:10" x14ac:dyDescent="0.25">
      <c r="A27" s="5"/>
      <c r="B27" s="6" t="s">
        <v>10</v>
      </c>
      <c r="C27" s="5"/>
      <c r="D27" s="5"/>
      <c r="E27" s="5"/>
      <c r="F27" s="6" t="s">
        <v>11</v>
      </c>
      <c r="G27" s="7">
        <f>+G28</f>
        <v>127758.48000000001</v>
      </c>
      <c r="H27" s="7">
        <f>+H28</f>
        <v>127758.48000000001</v>
      </c>
      <c r="I27" s="7">
        <f>IF(G27&lt;&gt;0,H27/G27*100,"-")</f>
        <v>100</v>
      </c>
      <c r="J27" s="7">
        <f t="shared" si="0"/>
        <v>0</v>
      </c>
    </row>
    <row r="28" spans="1:10" x14ac:dyDescent="0.25">
      <c r="A28" s="8"/>
      <c r="B28" s="8"/>
      <c r="C28" s="9" t="s">
        <v>41</v>
      </c>
      <c r="D28" s="8"/>
      <c r="E28" s="8"/>
      <c r="F28" s="9" t="s">
        <v>42</v>
      </c>
      <c r="G28" s="10">
        <f>+G29</f>
        <v>127758.48000000001</v>
      </c>
      <c r="H28" s="10">
        <f>+H29</f>
        <v>127758.48000000001</v>
      </c>
      <c r="I28" s="10">
        <f>IF(G28&lt;&gt;0,H28/G28*100,"-")</f>
        <v>100</v>
      </c>
      <c r="J28" s="10">
        <f t="shared" si="0"/>
        <v>0</v>
      </c>
    </row>
    <row r="29" spans="1:10" x14ac:dyDescent="0.25">
      <c r="A29" s="11"/>
      <c r="B29" s="11"/>
      <c r="C29" s="11"/>
      <c r="D29" s="12" t="s">
        <v>14</v>
      </c>
      <c r="E29" s="11"/>
      <c r="F29" s="12"/>
      <c r="G29" s="13">
        <f>+G30+G31+G32+G33+G34+G35+G36+G37+G38+G39+G40+G41+G42</f>
        <v>127758.48000000001</v>
      </c>
      <c r="H29" s="13">
        <f>+H30+H31+H32+H33+H34+H35+H36+H37+H38+H39+H40+H41+H42</f>
        <v>127758.48000000001</v>
      </c>
      <c r="I29" s="13">
        <f>IF(G29&lt;&gt;0,H29/G29*100,"-")</f>
        <v>100</v>
      </c>
      <c r="J29" s="13">
        <f t="shared" si="0"/>
        <v>0</v>
      </c>
    </row>
    <row r="30" spans="1:10" x14ac:dyDescent="0.25">
      <c r="A30" s="14"/>
      <c r="B30" s="14"/>
      <c r="C30" s="14"/>
      <c r="D30" s="14"/>
      <c r="E30" s="15" t="s">
        <v>43</v>
      </c>
      <c r="F30" s="15" t="s">
        <v>44</v>
      </c>
      <c r="G30" s="16">
        <v>97031.13</v>
      </c>
      <c r="H30" s="16">
        <v>97031.13</v>
      </c>
      <c r="I30" s="16">
        <f>IF(G30&lt;&gt;0,H30/G30*100,"-")</f>
        <v>100</v>
      </c>
      <c r="J30" s="16">
        <f t="shared" si="0"/>
        <v>0</v>
      </c>
    </row>
    <row r="31" spans="1:10" x14ac:dyDescent="0.25">
      <c r="A31" s="14"/>
      <c r="B31" s="14"/>
      <c r="C31" s="14"/>
      <c r="D31" s="14"/>
      <c r="E31" s="15" t="s">
        <v>45</v>
      </c>
      <c r="F31" s="15" t="s">
        <v>46</v>
      </c>
      <c r="G31" s="16">
        <v>2684</v>
      </c>
      <c r="H31" s="16">
        <v>2684</v>
      </c>
      <c r="I31" s="16">
        <f>IF(G31&lt;&gt;0,H31/G31*100,"-")</f>
        <v>100</v>
      </c>
      <c r="J31" s="16">
        <f t="shared" si="0"/>
        <v>0</v>
      </c>
    </row>
    <row r="32" spans="1:10" x14ac:dyDescent="0.25">
      <c r="A32" s="14"/>
      <c r="B32" s="14"/>
      <c r="C32" s="14"/>
      <c r="D32" s="14"/>
      <c r="E32" s="15" t="s">
        <v>47</v>
      </c>
      <c r="F32" s="15" t="s">
        <v>48</v>
      </c>
      <c r="G32" s="16">
        <v>3410.67</v>
      </c>
      <c r="H32" s="16">
        <v>3410.67</v>
      </c>
      <c r="I32" s="16">
        <f>IF(G32&lt;&gt;0,H32/G32*100,"-")</f>
        <v>100</v>
      </c>
      <c r="J32" s="16">
        <f t="shared" si="0"/>
        <v>0</v>
      </c>
    </row>
    <row r="33" spans="1:10" x14ac:dyDescent="0.25">
      <c r="A33" s="14"/>
      <c r="B33" s="14"/>
      <c r="C33" s="14"/>
      <c r="D33" s="14"/>
      <c r="E33" s="15" t="s">
        <v>49</v>
      </c>
      <c r="F33" s="15" t="s">
        <v>50</v>
      </c>
      <c r="G33" s="16">
        <v>6635.92</v>
      </c>
      <c r="H33" s="16">
        <v>6635.92</v>
      </c>
      <c r="I33" s="16">
        <f>IF(G33&lt;&gt;0,H33/G33*100,"-")</f>
        <v>100</v>
      </c>
      <c r="J33" s="16">
        <f t="shared" si="0"/>
        <v>0</v>
      </c>
    </row>
    <row r="34" spans="1:10" x14ac:dyDescent="0.25">
      <c r="A34" s="14"/>
      <c r="B34" s="14"/>
      <c r="C34" s="14"/>
      <c r="D34" s="14"/>
      <c r="E34" s="15" t="s">
        <v>51</v>
      </c>
      <c r="F34" s="15" t="s">
        <v>52</v>
      </c>
      <c r="G34" s="16">
        <v>5316.14</v>
      </c>
      <c r="H34" s="16">
        <v>5316.14</v>
      </c>
      <c r="I34" s="16">
        <f>IF(G34&lt;&gt;0,H34/G34*100,"-")</f>
        <v>100</v>
      </c>
      <c r="J34" s="16">
        <f t="shared" si="0"/>
        <v>0</v>
      </c>
    </row>
    <row r="35" spans="1:10" x14ac:dyDescent="0.25">
      <c r="A35" s="14"/>
      <c r="B35" s="14"/>
      <c r="C35" s="14"/>
      <c r="D35" s="14"/>
      <c r="E35" s="15" t="s">
        <v>53</v>
      </c>
      <c r="F35" s="15" t="s">
        <v>54</v>
      </c>
      <c r="G35" s="16">
        <v>44.98</v>
      </c>
      <c r="H35" s="16">
        <v>44.98</v>
      </c>
      <c r="I35" s="16">
        <f>IF(G35&lt;&gt;0,H35/G35*100,"-")</f>
        <v>100</v>
      </c>
      <c r="J35" s="16">
        <f t="shared" si="0"/>
        <v>0</v>
      </c>
    </row>
    <row r="36" spans="1:10" x14ac:dyDescent="0.25">
      <c r="A36" s="14"/>
      <c r="B36" s="14"/>
      <c r="C36" s="14"/>
      <c r="D36" s="14"/>
      <c r="E36" s="15" t="s">
        <v>55</v>
      </c>
      <c r="F36" s="15" t="s">
        <v>56</v>
      </c>
      <c r="G36" s="16">
        <v>75.069999999999993</v>
      </c>
      <c r="H36" s="16">
        <v>75.069999999999993</v>
      </c>
      <c r="I36" s="16">
        <f>IF(G36&lt;&gt;0,H36/G36*100,"-")</f>
        <v>100</v>
      </c>
      <c r="J36" s="16">
        <f t="shared" si="0"/>
        <v>0</v>
      </c>
    </row>
    <row r="37" spans="1:10" x14ac:dyDescent="0.25">
      <c r="A37" s="14"/>
      <c r="B37" s="14"/>
      <c r="C37" s="14"/>
      <c r="D37" s="14"/>
      <c r="E37" s="15" t="s">
        <v>57</v>
      </c>
      <c r="F37" s="15" t="s">
        <v>58</v>
      </c>
      <c r="G37" s="16">
        <v>644.07000000000005</v>
      </c>
      <c r="H37" s="16">
        <v>644.07000000000005</v>
      </c>
      <c r="I37" s="16">
        <f>IF(G37&lt;&gt;0,H37/G37*100,"-")</f>
        <v>100</v>
      </c>
      <c r="J37" s="16">
        <f t="shared" si="0"/>
        <v>0</v>
      </c>
    </row>
    <row r="38" spans="1:10" x14ac:dyDescent="0.25">
      <c r="A38" s="14"/>
      <c r="B38" s="14"/>
      <c r="C38" s="14"/>
      <c r="D38" s="14"/>
      <c r="E38" s="15" t="s">
        <v>15</v>
      </c>
      <c r="F38" s="15" t="s">
        <v>16</v>
      </c>
      <c r="G38" s="16">
        <v>3766.5</v>
      </c>
      <c r="H38" s="16">
        <v>3766.5</v>
      </c>
      <c r="I38" s="16">
        <f>IF(G38&lt;&gt;0,H38/G38*100,"-")</f>
        <v>100</v>
      </c>
      <c r="J38" s="16">
        <f t="shared" si="0"/>
        <v>0</v>
      </c>
    </row>
    <row r="39" spans="1:10" x14ac:dyDescent="0.25">
      <c r="A39" s="14"/>
      <c r="B39" s="14"/>
      <c r="C39" s="14"/>
      <c r="D39" s="14"/>
      <c r="E39" s="15" t="s">
        <v>17</v>
      </c>
      <c r="F39" s="15" t="s">
        <v>18</v>
      </c>
      <c r="G39" s="16">
        <v>2860</v>
      </c>
      <c r="H39" s="16">
        <v>2860</v>
      </c>
      <c r="I39" s="16">
        <f>IF(G39&lt;&gt;0,H39/G39*100,"-")</f>
        <v>100</v>
      </c>
      <c r="J39" s="16">
        <f t="shared" si="0"/>
        <v>0</v>
      </c>
    </row>
    <row r="40" spans="1:10" x14ac:dyDescent="0.25">
      <c r="A40" s="14"/>
      <c r="B40" s="14"/>
      <c r="C40" s="14"/>
      <c r="D40" s="14"/>
      <c r="E40" s="15" t="s">
        <v>59</v>
      </c>
      <c r="F40" s="15" t="s">
        <v>60</v>
      </c>
      <c r="G40" s="16">
        <v>5040</v>
      </c>
      <c r="H40" s="16">
        <v>5040</v>
      </c>
      <c r="I40" s="16">
        <f>IF(G40&lt;&gt;0,H40/G40*100,"-")</f>
        <v>100</v>
      </c>
      <c r="J40" s="16">
        <f t="shared" si="0"/>
        <v>0</v>
      </c>
    </row>
    <row r="41" spans="1:10" x14ac:dyDescent="0.25">
      <c r="A41" s="14"/>
      <c r="B41" s="14"/>
      <c r="C41" s="14"/>
      <c r="D41" s="14"/>
      <c r="E41" s="15" t="s">
        <v>23</v>
      </c>
      <c r="F41" s="15" t="s">
        <v>24</v>
      </c>
      <c r="G41" s="16">
        <v>100</v>
      </c>
      <c r="H41" s="16">
        <v>100</v>
      </c>
      <c r="I41" s="16">
        <f>IF(G41&lt;&gt;0,H41/G41*100,"-")</f>
        <v>100</v>
      </c>
      <c r="J41" s="16">
        <f t="shared" si="0"/>
        <v>0</v>
      </c>
    </row>
    <row r="42" spans="1:10" x14ac:dyDescent="0.25">
      <c r="A42" s="14"/>
      <c r="B42" s="14"/>
      <c r="C42" s="14"/>
      <c r="D42" s="14"/>
      <c r="E42" s="15" t="s">
        <v>25</v>
      </c>
      <c r="F42" s="15" t="s">
        <v>26</v>
      </c>
      <c r="G42" s="16">
        <v>150</v>
      </c>
      <c r="H42" s="16">
        <v>150</v>
      </c>
      <c r="I42" s="16">
        <f>IF(G42&lt;&gt;0,H42/G42*100,"-")</f>
        <v>100</v>
      </c>
      <c r="J42" s="16">
        <f t="shared" si="0"/>
        <v>0</v>
      </c>
    </row>
    <row r="43" spans="1:10" x14ac:dyDescent="0.25">
      <c r="A43" s="2" t="s">
        <v>43</v>
      </c>
      <c r="B43" s="3"/>
      <c r="C43" s="3"/>
      <c r="D43" s="3"/>
      <c r="E43" s="3"/>
      <c r="F43" s="2" t="s">
        <v>61</v>
      </c>
      <c r="G43" s="4">
        <f>+G44+G50+G97+G156+G174+G180+G186+G223+G235+G291+G376+G407+G483+G494+G583+G644+G699+G703</f>
        <v>15761968.460000001</v>
      </c>
      <c r="H43" s="4">
        <f>+H44+H50+H97+H156+H174+H180+H186+H223+H235+H291+H376+H407+H483+H494+H583+H644+H699+H703</f>
        <v>16933468.460000001</v>
      </c>
      <c r="I43" s="4">
        <f>IF(G43&lt;&gt;0,H43/G43*100,"-")</f>
        <v>107.43244730487172</v>
      </c>
      <c r="J43" s="4">
        <f t="shared" si="0"/>
        <v>1171500</v>
      </c>
    </row>
    <row r="44" spans="1:10" x14ac:dyDescent="0.25">
      <c r="A44" s="5"/>
      <c r="B44" s="6" t="s">
        <v>62</v>
      </c>
      <c r="C44" s="5"/>
      <c r="D44" s="5"/>
      <c r="E44" s="5"/>
      <c r="F44" s="6" t="s">
        <v>63</v>
      </c>
      <c r="G44" s="7">
        <f>+G45</f>
        <v>15000</v>
      </c>
      <c r="H44" s="7">
        <f>+H45</f>
        <v>15000</v>
      </c>
      <c r="I44" s="7">
        <f>IF(G44&lt;&gt;0,H44/G44*100,"-")</f>
        <v>100</v>
      </c>
      <c r="J44" s="7">
        <f t="shared" si="0"/>
        <v>0</v>
      </c>
    </row>
    <row r="45" spans="1:10" x14ac:dyDescent="0.25">
      <c r="A45" s="8"/>
      <c r="B45" s="8"/>
      <c r="C45" s="9" t="s">
        <v>64</v>
      </c>
      <c r="D45" s="8"/>
      <c r="E45" s="8"/>
      <c r="F45" s="9" t="s">
        <v>65</v>
      </c>
      <c r="G45" s="10">
        <f>+G46</f>
        <v>15000</v>
      </c>
      <c r="H45" s="10">
        <f>+H46</f>
        <v>15000</v>
      </c>
      <c r="I45" s="10">
        <f>IF(G45&lt;&gt;0,H45/G45*100,"-")</f>
        <v>100</v>
      </c>
      <c r="J45" s="10">
        <f t="shared" si="0"/>
        <v>0</v>
      </c>
    </row>
    <row r="46" spans="1:10" x14ac:dyDescent="0.25">
      <c r="A46" s="11"/>
      <c r="B46" s="11"/>
      <c r="C46" s="11"/>
      <c r="D46" s="12" t="s">
        <v>14</v>
      </c>
      <c r="E46" s="11"/>
      <c r="F46" s="12"/>
      <c r="G46" s="13">
        <f>+G47+G48+G49</f>
        <v>15000</v>
      </c>
      <c r="H46" s="13">
        <f>+H47+H48+H49</f>
        <v>15000</v>
      </c>
      <c r="I46" s="13">
        <f>IF(G46&lt;&gt;0,H46/G46*100,"-")</f>
        <v>100</v>
      </c>
      <c r="J46" s="13">
        <f t="shared" si="0"/>
        <v>0</v>
      </c>
    </row>
    <row r="47" spans="1:10" x14ac:dyDescent="0.25">
      <c r="A47" s="14"/>
      <c r="B47" s="14"/>
      <c r="C47" s="14"/>
      <c r="D47" s="14"/>
      <c r="E47" s="15" t="s">
        <v>15</v>
      </c>
      <c r="F47" s="15" t="s">
        <v>16</v>
      </c>
      <c r="G47" s="16">
        <v>7300</v>
      </c>
      <c r="H47" s="16">
        <v>7300</v>
      </c>
      <c r="I47" s="16">
        <f>IF(G47&lt;&gt;0,H47/G47*100,"-")</f>
        <v>100</v>
      </c>
      <c r="J47" s="16">
        <f t="shared" si="0"/>
        <v>0</v>
      </c>
    </row>
    <row r="48" spans="1:10" x14ac:dyDescent="0.25">
      <c r="A48" s="14"/>
      <c r="B48" s="14"/>
      <c r="C48" s="14"/>
      <c r="D48" s="14"/>
      <c r="E48" s="15" t="s">
        <v>19</v>
      </c>
      <c r="F48" s="15" t="s">
        <v>20</v>
      </c>
      <c r="G48" s="16">
        <v>3000</v>
      </c>
      <c r="H48" s="16">
        <v>3000</v>
      </c>
      <c r="I48" s="16">
        <f>IF(G48&lt;&gt;0,H48/G48*100,"-")</f>
        <v>100</v>
      </c>
      <c r="J48" s="16">
        <f t="shared" si="0"/>
        <v>0</v>
      </c>
    </row>
    <row r="49" spans="1:10" x14ac:dyDescent="0.25">
      <c r="A49" s="14"/>
      <c r="B49" s="14"/>
      <c r="C49" s="14"/>
      <c r="D49" s="14"/>
      <c r="E49" s="15" t="s">
        <v>23</v>
      </c>
      <c r="F49" s="15" t="s">
        <v>24</v>
      </c>
      <c r="G49" s="16">
        <v>4700</v>
      </c>
      <c r="H49" s="16">
        <v>4700</v>
      </c>
      <c r="I49" s="16">
        <f>IF(G49&lt;&gt;0,H49/G49*100,"-")</f>
        <v>100</v>
      </c>
      <c r="J49" s="16">
        <f t="shared" si="0"/>
        <v>0</v>
      </c>
    </row>
    <row r="50" spans="1:10" x14ac:dyDescent="0.25">
      <c r="A50" s="5"/>
      <c r="B50" s="6" t="s">
        <v>66</v>
      </c>
      <c r="C50" s="5"/>
      <c r="D50" s="5"/>
      <c r="E50" s="5"/>
      <c r="F50" s="6" t="s">
        <v>67</v>
      </c>
      <c r="G50" s="7">
        <f>+G51+G61+G67+G74+G77+G86+G89</f>
        <v>599100</v>
      </c>
      <c r="H50" s="7">
        <f>+H51+H61+H67+H74+H77+H86+H89</f>
        <v>599100</v>
      </c>
      <c r="I50" s="7">
        <f>IF(G50&lt;&gt;0,H50/G50*100,"-")</f>
        <v>100</v>
      </c>
      <c r="J50" s="7">
        <f t="shared" si="0"/>
        <v>0</v>
      </c>
    </row>
    <row r="51" spans="1:10" x14ac:dyDescent="0.25">
      <c r="A51" s="8"/>
      <c r="B51" s="8"/>
      <c r="C51" s="9" t="s">
        <v>68</v>
      </c>
      <c r="D51" s="8"/>
      <c r="E51" s="8"/>
      <c r="F51" s="9" t="s">
        <v>69</v>
      </c>
      <c r="G51" s="10">
        <f>+G52+G57</f>
        <v>208500</v>
      </c>
      <c r="H51" s="10">
        <f>+H52+H57</f>
        <v>208500</v>
      </c>
      <c r="I51" s="10">
        <f>IF(G51&lt;&gt;0,H51/G51*100,"-")</f>
        <v>100</v>
      </c>
      <c r="J51" s="10">
        <f t="shared" si="0"/>
        <v>0</v>
      </c>
    </row>
    <row r="52" spans="1:10" x14ac:dyDescent="0.25">
      <c r="A52" s="11"/>
      <c r="B52" s="11"/>
      <c r="C52" s="11"/>
      <c r="D52" s="12" t="s">
        <v>14</v>
      </c>
      <c r="E52" s="11"/>
      <c r="F52" s="12"/>
      <c r="G52" s="13">
        <f>+G53+G54+G55+G56</f>
        <v>78500</v>
      </c>
      <c r="H52" s="13">
        <f>+H53+H54+H55+H56</f>
        <v>78500</v>
      </c>
      <c r="I52" s="13">
        <f>IF(G52&lt;&gt;0,H52/G52*100,"-")</f>
        <v>100</v>
      </c>
      <c r="J52" s="13">
        <f t="shared" si="0"/>
        <v>0</v>
      </c>
    </row>
    <row r="53" spans="1:10" x14ac:dyDescent="0.25">
      <c r="A53" s="14"/>
      <c r="B53" s="14"/>
      <c r="C53" s="14"/>
      <c r="D53" s="14"/>
      <c r="E53" s="15" t="s">
        <v>15</v>
      </c>
      <c r="F53" s="15" t="s">
        <v>16</v>
      </c>
      <c r="G53" s="16">
        <v>21640</v>
      </c>
      <c r="H53" s="16">
        <v>21640</v>
      </c>
      <c r="I53" s="16">
        <f>IF(G53&lt;&gt;0,H53/G53*100,"-")</f>
        <v>100</v>
      </c>
      <c r="J53" s="16">
        <f t="shared" si="0"/>
        <v>0</v>
      </c>
    </row>
    <row r="54" spans="1:10" x14ac:dyDescent="0.25">
      <c r="A54" s="14"/>
      <c r="B54" s="14"/>
      <c r="C54" s="14"/>
      <c r="D54" s="14"/>
      <c r="E54" s="15" t="s">
        <v>17</v>
      </c>
      <c r="F54" s="15" t="s">
        <v>18</v>
      </c>
      <c r="G54" s="16">
        <v>26260.87</v>
      </c>
      <c r="H54" s="16">
        <v>26260.87</v>
      </c>
      <c r="I54" s="16">
        <f>IF(G54&lt;&gt;0,H54/G54*100,"-")</f>
        <v>100</v>
      </c>
      <c r="J54" s="16">
        <f t="shared" si="0"/>
        <v>0</v>
      </c>
    </row>
    <row r="55" spans="1:10" x14ac:dyDescent="0.25">
      <c r="A55" s="14"/>
      <c r="B55" s="14"/>
      <c r="C55" s="14"/>
      <c r="D55" s="14"/>
      <c r="E55" s="15" t="s">
        <v>21</v>
      </c>
      <c r="F55" s="15" t="s">
        <v>22</v>
      </c>
      <c r="G55" s="16">
        <v>23460</v>
      </c>
      <c r="H55" s="16">
        <v>23460</v>
      </c>
      <c r="I55" s="16">
        <f>IF(G55&lt;&gt;0,H55/G55*100,"-")</f>
        <v>100</v>
      </c>
      <c r="J55" s="16">
        <f t="shared" si="0"/>
        <v>0</v>
      </c>
    </row>
    <row r="56" spans="1:10" x14ac:dyDescent="0.25">
      <c r="A56" s="14"/>
      <c r="B56" s="14"/>
      <c r="C56" s="14"/>
      <c r="D56" s="14"/>
      <c r="E56" s="15" t="s">
        <v>70</v>
      </c>
      <c r="F56" s="15" t="s">
        <v>71</v>
      </c>
      <c r="G56" s="16">
        <v>7139.13</v>
      </c>
      <c r="H56" s="16">
        <v>7139.13</v>
      </c>
      <c r="I56" s="16">
        <f>IF(G56&lt;&gt;0,H56/G56*100,"-")</f>
        <v>100</v>
      </c>
      <c r="J56" s="16">
        <f t="shared" si="0"/>
        <v>0</v>
      </c>
    </row>
    <row r="57" spans="1:10" x14ac:dyDescent="0.25">
      <c r="A57" s="11"/>
      <c r="B57" s="11"/>
      <c r="C57" s="11"/>
      <c r="D57" s="12" t="s">
        <v>72</v>
      </c>
      <c r="E57" s="11"/>
      <c r="F57" s="12" t="s">
        <v>73</v>
      </c>
      <c r="G57" s="13">
        <f>+G58+G59+G60</f>
        <v>130000</v>
      </c>
      <c r="H57" s="13">
        <f>+H58+H59+H60</f>
        <v>130000</v>
      </c>
      <c r="I57" s="13">
        <f>IF(G57&lt;&gt;0,H57/G57*100,"-")</f>
        <v>100</v>
      </c>
      <c r="J57" s="13">
        <f t="shared" si="0"/>
        <v>0</v>
      </c>
    </row>
    <row r="58" spans="1:10" x14ac:dyDescent="0.25">
      <c r="A58" s="14"/>
      <c r="B58" s="14"/>
      <c r="C58" s="14"/>
      <c r="D58" s="14"/>
      <c r="E58" s="15" t="s">
        <v>25</v>
      </c>
      <c r="F58" s="15" t="s">
        <v>26</v>
      </c>
      <c r="G58" s="16">
        <v>50000</v>
      </c>
      <c r="H58" s="16">
        <v>50000</v>
      </c>
      <c r="I58" s="16">
        <f>IF(G58&lt;&gt;0,H58/G58*100,"-")</f>
        <v>100</v>
      </c>
      <c r="J58" s="16">
        <f t="shared" si="0"/>
        <v>0</v>
      </c>
    </row>
    <row r="59" spans="1:10" x14ac:dyDescent="0.25">
      <c r="A59" s="14"/>
      <c r="B59" s="14"/>
      <c r="C59" s="14"/>
      <c r="D59" s="14"/>
      <c r="E59" s="15" t="s">
        <v>74</v>
      </c>
      <c r="F59" s="15" t="s">
        <v>75</v>
      </c>
      <c r="G59" s="16">
        <v>70000</v>
      </c>
      <c r="H59" s="16">
        <v>70000</v>
      </c>
      <c r="I59" s="16">
        <f>IF(G59&lt;&gt;0,H59/G59*100,"-")</f>
        <v>100</v>
      </c>
      <c r="J59" s="16">
        <f t="shared" si="0"/>
        <v>0</v>
      </c>
    </row>
    <row r="60" spans="1:10" x14ac:dyDescent="0.25">
      <c r="A60" s="14"/>
      <c r="B60" s="14"/>
      <c r="C60" s="14"/>
      <c r="D60" s="14"/>
      <c r="E60" s="15" t="s">
        <v>76</v>
      </c>
      <c r="F60" s="15" t="s">
        <v>77</v>
      </c>
      <c r="G60" s="16">
        <v>10000</v>
      </c>
      <c r="H60" s="16">
        <v>10000</v>
      </c>
      <c r="I60" s="16">
        <f>IF(G60&lt;&gt;0,H60/G60*100,"-")</f>
        <v>100</v>
      </c>
      <c r="J60" s="16">
        <f t="shared" si="0"/>
        <v>0</v>
      </c>
    </row>
    <row r="61" spans="1:10" x14ac:dyDescent="0.25">
      <c r="A61" s="8"/>
      <c r="B61" s="8"/>
      <c r="C61" s="9" t="s">
        <v>78</v>
      </c>
      <c r="D61" s="8"/>
      <c r="E61" s="8"/>
      <c r="F61" s="9" t="s">
        <v>79</v>
      </c>
      <c r="G61" s="10">
        <f>+G62</f>
        <v>75000</v>
      </c>
      <c r="H61" s="10">
        <f>+H62</f>
        <v>75000</v>
      </c>
      <c r="I61" s="10">
        <f>IF(G61&lt;&gt;0,H61/G61*100,"-")</f>
        <v>100</v>
      </c>
      <c r="J61" s="10">
        <f t="shared" si="0"/>
        <v>0</v>
      </c>
    </row>
    <row r="62" spans="1:10" x14ac:dyDescent="0.25">
      <c r="A62" s="11"/>
      <c r="B62" s="11"/>
      <c r="C62" s="11"/>
      <c r="D62" s="12" t="s">
        <v>14</v>
      </c>
      <c r="E62" s="11"/>
      <c r="F62" s="12"/>
      <c r="G62" s="13">
        <f>+G63+G64+G65+G66</f>
        <v>75000</v>
      </c>
      <c r="H62" s="13">
        <f>+H63+H64+H65+H66</f>
        <v>75000</v>
      </c>
      <c r="I62" s="13">
        <f>IF(G62&lt;&gt;0,H62/G62*100,"-")</f>
        <v>100</v>
      </c>
      <c r="J62" s="13">
        <f t="shared" si="0"/>
        <v>0</v>
      </c>
    </row>
    <row r="63" spans="1:10" x14ac:dyDescent="0.25">
      <c r="A63" s="14"/>
      <c r="B63" s="14"/>
      <c r="C63" s="14"/>
      <c r="D63" s="14"/>
      <c r="E63" s="15" t="s">
        <v>15</v>
      </c>
      <c r="F63" s="15" t="s">
        <v>16</v>
      </c>
      <c r="G63" s="16">
        <v>6090</v>
      </c>
      <c r="H63" s="16">
        <v>6090</v>
      </c>
      <c r="I63" s="16">
        <f>IF(G63&lt;&gt;0,H63/G63*100,"-")</f>
        <v>100</v>
      </c>
      <c r="J63" s="16">
        <f t="shared" si="0"/>
        <v>0</v>
      </c>
    </row>
    <row r="64" spans="1:10" x14ac:dyDescent="0.25">
      <c r="A64" s="14"/>
      <c r="B64" s="14"/>
      <c r="C64" s="14"/>
      <c r="D64" s="14"/>
      <c r="E64" s="15" t="s">
        <v>17</v>
      </c>
      <c r="F64" s="15" t="s">
        <v>18</v>
      </c>
      <c r="G64" s="16">
        <v>10640</v>
      </c>
      <c r="H64" s="16">
        <v>10640</v>
      </c>
      <c r="I64" s="16">
        <f>IF(G64&lt;&gt;0,H64/G64*100,"-")</f>
        <v>100</v>
      </c>
      <c r="J64" s="16">
        <f t="shared" si="0"/>
        <v>0</v>
      </c>
    </row>
    <row r="65" spans="1:10" x14ac:dyDescent="0.25">
      <c r="A65" s="14"/>
      <c r="B65" s="14"/>
      <c r="C65" s="14"/>
      <c r="D65" s="14"/>
      <c r="E65" s="15" t="s">
        <v>21</v>
      </c>
      <c r="F65" s="15" t="s">
        <v>22</v>
      </c>
      <c r="G65" s="16">
        <v>49650</v>
      </c>
      <c r="H65" s="16">
        <v>49650</v>
      </c>
      <c r="I65" s="16">
        <f>IF(G65&lt;&gt;0,H65/G65*100,"-")</f>
        <v>100</v>
      </c>
      <c r="J65" s="16">
        <f t="shared" si="0"/>
        <v>0</v>
      </c>
    </row>
    <row r="66" spans="1:10" x14ac:dyDescent="0.25">
      <c r="A66" s="14"/>
      <c r="B66" s="14"/>
      <c r="C66" s="14"/>
      <c r="D66" s="14"/>
      <c r="E66" s="15" t="s">
        <v>70</v>
      </c>
      <c r="F66" s="15" t="s">
        <v>71</v>
      </c>
      <c r="G66" s="16">
        <v>8620</v>
      </c>
      <c r="H66" s="16">
        <v>8620</v>
      </c>
      <c r="I66" s="16">
        <f>IF(G66&lt;&gt;0,H66/G66*100,"-")</f>
        <v>100</v>
      </c>
      <c r="J66" s="16">
        <f t="shared" si="0"/>
        <v>0</v>
      </c>
    </row>
    <row r="67" spans="1:10" x14ac:dyDescent="0.25">
      <c r="A67" s="8"/>
      <c r="B67" s="8"/>
      <c r="C67" s="9" t="s">
        <v>80</v>
      </c>
      <c r="D67" s="8"/>
      <c r="E67" s="8"/>
      <c r="F67" s="9" t="s">
        <v>81</v>
      </c>
      <c r="G67" s="10">
        <f>+G68</f>
        <v>22500</v>
      </c>
      <c r="H67" s="10">
        <f>+H68</f>
        <v>22500</v>
      </c>
      <c r="I67" s="10">
        <f>IF(G67&lt;&gt;0,H67/G67*100,"-")</f>
        <v>100</v>
      </c>
      <c r="J67" s="10">
        <f t="shared" si="0"/>
        <v>0</v>
      </c>
    </row>
    <row r="68" spans="1:10" x14ac:dyDescent="0.25">
      <c r="A68" s="11"/>
      <c r="B68" s="11"/>
      <c r="C68" s="11"/>
      <c r="D68" s="12" t="s">
        <v>14</v>
      </c>
      <c r="E68" s="11"/>
      <c r="F68" s="12"/>
      <c r="G68" s="13">
        <f>+G69+G70+G71+G72+G73</f>
        <v>22500</v>
      </c>
      <c r="H68" s="13">
        <f>+H69+H70+H71+H72+H73</f>
        <v>22500</v>
      </c>
      <c r="I68" s="13">
        <f>IF(G68&lt;&gt;0,H68/G68*100,"-")</f>
        <v>100</v>
      </c>
      <c r="J68" s="13">
        <f t="shared" si="0"/>
        <v>0</v>
      </c>
    </row>
    <row r="69" spans="1:10" x14ac:dyDescent="0.25">
      <c r="A69" s="14"/>
      <c r="B69" s="14"/>
      <c r="C69" s="14"/>
      <c r="D69" s="14"/>
      <c r="E69" s="15" t="s">
        <v>15</v>
      </c>
      <c r="F69" s="15" t="s">
        <v>16</v>
      </c>
      <c r="G69" s="16">
        <v>19706.29</v>
      </c>
      <c r="H69" s="16">
        <v>19706.29</v>
      </c>
      <c r="I69" s="16">
        <f>IF(G69&lt;&gt;0,H69/G69*100,"-")</f>
        <v>100</v>
      </c>
      <c r="J69" s="16">
        <f t="shared" si="0"/>
        <v>0</v>
      </c>
    </row>
    <row r="70" spans="1:10" x14ac:dyDescent="0.25">
      <c r="A70" s="14"/>
      <c r="B70" s="14"/>
      <c r="C70" s="14"/>
      <c r="D70" s="14"/>
      <c r="E70" s="15" t="s">
        <v>82</v>
      </c>
      <c r="F70" s="15" t="s">
        <v>83</v>
      </c>
      <c r="G70" s="16">
        <v>40</v>
      </c>
      <c r="H70" s="16">
        <v>40</v>
      </c>
      <c r="I70" s="16">
        <f>IF(G70&lt;&gt;0,H70/G70*100,"-")</f>
        <v>100</v>
      </c>
      <c r="J70" s="16">
        <f t="shared" ref="J70:J133" si="1">H70-G70</f>
        <v>0</v>
      </c>
    </row>
    <row r="71" spans="1:10" x14ac:dyDescent="0.25">
      <c r="A71" s="14"/>
      <c r="B71" s="14"/>
      <c r="C71" s="14"/>
      <c r="D71" s="14"/>
      <c r="E71" s="15" t="s">
        <v>17</v>
      </c>
      <c r="F71" s="15" t="s">
        <v>18</v>
      </c>
      <c r="G71" s="16">
        <v>40</v>
      </c>
      <c r="H71" s="16">
        <v>40</v>
      </c>
      <c r="I71" s="16">
        <f>IF(G71&lt;&gt;0,H71/G71*100,"-")</f>
        <v>100</v>
      </c>
      <c r="J71" s="16">
        <f t="shared" si="1"/>
        <v>0</v>
      </c>
    </row>
    <row r="72" spans="1:10" x14ac:dyDescent="0.25">
      <c r="A72" s="14"/>
      <c r="B72" s="14"/>
      <c r="C72" s="14"/>
      <c r="D72" s="14"/>
      <c r="E72" s="15" t="s">
        <v>19</v>
      </c>
      <c r="F72" s="15" t="s">
        <v>20</v>
      </c>
      <c r="G72" s="16">
        <v>440</v>
      </c>
      <c r="H72" s="16">
        <v>440</v>
      </c>
      <c r="I72" s="16">
        <f>IF(G72&lt;&gt;0,H72/G72*100,"-")</f>
        <v>100</v>
      </c>
      <c r="J72" s="16">
        <f t="shared" si="1"/>
        <v>0</v>
      </c>
    </row>
    <row r="73" spans="1:10" x14ac:dyDescent="0.25">
      <c r="A73" s="14"/>
      <c r="B73" s="14"/>
      <c r="C73" s="14"/>
      <c r="D73" s="14"/>
      <c r="E73" s="15" t="s">
        <v>23</v>
      </c>
      <c r="F73" s="15" t="s">
        <v>24</v>
      </c>
      <c r="G73" s="16">
        <v>2273.71</v>
      </c>
      <c r="H73" s="16">
        <v>2273.71</v>
      </c>
      <c r="I73" s="16">
        <f>IF(G73&lt;&gt;0,H73/G73*100,"-")</f>
        <v>100</v>
      </c>
      <c r="J73" s="16">
        <f t="shared" si="1"/>
        <v>0</v>
      </c>
    </row>
    <row r="74" spans="1:10" x14ac:dyDescent="0.25">
      <c r="A74" s="8"/>
      <c r="B74" s="8"/>
      <c r="C74" s="9" t="s">
        <v>84</v>
      </c>
      <c r="D74" s="8"/>
      <c r="E74" s="8"/>
      <c r="F74" s="9" t="s">
        <v>85</v>
      </c>
      <c r="G74" s="10">
        <f>+G75</f>
        <v>25000</v>
      </c>
      <c r="H74" s="10">
        <f>+H75</f>
        <v>25000</v>
      </c>
      <c r="I74" s="10">
        <f>IF(G74&lt;&gt;0,H74/G74*100,"-")</f>
        <v>100</v>
      </c>
      <c r="J74" s="10">
        <f t="shared" si="1"/>
        <v>0</v>
      </c>
    </row>
    <row r="75" spans="1:10" x14ac:dyDescent="0.25">
      <c r="A75" s="11"/>
      <c r="B75" s="11"/>
      <c r="C75" s="11"/>
      <c r="D75" s="12" t="s">
        <v>14</v>
      </c>
      <c r="E75" s="11"/>
      <c r="F75" s="12"/>
      <c r="G75" s="13">
        <f>+G76</f>
        <v>25000</v>
      </c>
      <c r="H75" s="13">
        <f>+H76</f>
        <v>25000</v>
      </c>
      <c r="I75" s="13">
        <f>IF(G75&lt;&gt;0,H75/G75*100,"-")</f>
        <v>100</v>
      </c>
      <c r="J75" s="13">
        <f t="shared" si="1"/>
        <v>0</v>
      </c>
    </row>
    <row r="76" spans="1:10" x14ac:dyDescent="0.25">
      <c r="A76" s="14"/>
      <c r="B76" s="14"/>
      <c r="C76" s="14"/>
      <c r="D76" s="14"/>
      <c r="E76" s="15" t="s">
        <v>29</v>
      </c>
      <c r="F76" s="15" t="s">
        <v>30</v>
      </c>
      <c r="G76" s="16">
        <v>25000</v>
      </c>
      <c r="H76" s="16">
        <v>25000</v>
      </c>
      <c r="I76" s="16">
        <f>IF(G76&lt;&gt;0,H76/G76*100,"-")</f>
        <v>100</v>
      </c>
      <c r="J76" s="16">
        <f t="shared" si="1"/>
        <v>0</v>
      </c>
    </row>
    <row r="77" spans="1:10" x14ac:dyDescent="0.25">
      <c r="A77" s="8"/>
      <c r="B77" s="8"/>
      <c r="C77" s="9" t="s">
        <v>86</v>
      </c>
      <c r="D77" s="8"/>
      <c r="E77" s="8"/>
      <c r="F77" s="9" t="s">
        <v>87</v>
      </c>
      <c r="G77" s="10">
        <f>+G78</f>
        <v>33100</v>
      </c>
      <c r="H77" s="10">
        <f>+H78</f>
        <v>33100</v>
      </c>
      <c r="I77" s="10">
        <f>IF(G77&lt;&gt;0,H77/G77*100,"-")</f>
        <v>100</v>
      </c>
      <c r="J77" s="10">
        <f t="shared" si="1"/>
        <v>0</v>
      </c>
    </row>
    <row r="78" spans="1:10" x14ac:dyDescent="0.25">
      <c r="A78" s="11"/>
      <c r="B78" s="11"/>
      <c r="C78" s="11"/>
      <c r="D78" s="12" t="s">
        <v>14</v>
      </c>
      <c r="E78" s="11"/>
      <c r="F78" s="12"/>
      <c r="G78" s="13">
        <f>+G79+G80+G81+G82+G83+G84+G85</f>
        <v>33100</v>
      </c>
      <c r="H78" s="13">
        <f>+H79+H80+H81+H82+H83+H84+H85</f>
        <v>33100</v>
      </c>
      <c r="I78" s="13">
        <f>IF(G78&lt;&gt;0,H78/G78*100,"-")</f>
        <v>100</v>
      </c>
      <c r="J78" s="13">
        <f t="shared" si="1"/>
        <v>0</v>
      </c>
    </row>
    <row r="79" spans="1:10" x14ac:dyDescent="0.25">
      <c r="A79" s="14"/>
      <c r="B79" s="14"/>
      <c r="C79" s="14"/>
      <c r="D79" s="14"/>
      <c r="E79" s="15" t="s">
        <v>15</v>
      </c>
      <c r="F79" s="15" t="s">
        <v>16</v>
      </c>
      <c r="G79" s="16">
        <v>14292</v>
      </c>
      <c r="H79" s="16">
        <v>14292</v>
      </c>
      <c r="I79" s="16">
        <f>IF(G79&lt;&gt;0,H79/G79*100,"-")</f>
        <v>100</v>
      </c>
      <c r="J79" s="16">
        <f t="shared" si="1"/>
        <v>0</v>
      </c>
    </row>
    <row r="80" spans="1:10" x14ac:dyDescent="0.25">
      <c r="A80" s="14"/>
      <c r="B80" s="14"/>
      <c r="C80" s="14"/>
      <c r="D80" s="14"/>
      <c r="E80" s="15" t="s">
        <v>82</v>
      </c>
      <c r="F80" s="15" t="s">
        <v>83</v>
      </c>
      <c r="G80" s="16">
        <v>100</v>
      </c>
      <c r="H80" s="16">
        <v>100</v>
      </c>
      <c r="I80" s="16">
        <f>IF(G80&lt;&gt;0,H80/G80*100,"-")</f>
        <v>100</v>
      </c>
      <c r="J80" s="16">
        <f t="shared" si="1"/>
        <v>0</v>
      </c>
    </row>
    <row r="81" spans="1:10" x14ac:dyDescent="0.25">
      <c r="A81" s="14"/>
      <c r="B81" s="14"/>
      <c r="C81" s="14"/>
      <c r="D81" s="14"/>
      <c r="E81" s="15" t="s">
        <v>17</v>
      </c>
      <c r="F81" s="15" t="s">
        <v>18</v>
      </c>
      <c r="G81" s="16">
        <v>500</v>
      </c>
      <c r="H81" s="16">
        <v>500</v>
      </c>
      <c r="I81" s="16">
        <f>IF(G81&lt;&gt;0,H81/G81*100,"-")</f>
        <v>100</v>
      </c>
      <c r="J81" s="16">
        <f t="shared" si="1"/>
        <v>0</v>
      </c>
    </row>
    <row r="82" spans="1:10" x14ac:dyDescent="0.25">
      <c r="A82" s="14"/>
      <c r="B82" s="14"/>
      <c r="C82" s="14"/>
      <c r="D82" s="14"/>
      <c r="E82" s="15" t="s">
        <v>19</v>
      </c>
      <c r="F82" s="15" t="s">
        <v>20</v>
      </c>
      <c r="G82" s="16">
        <v>2000</v>
      </c>
      <c r="H82" s="16">
        <v>2000</v>
      </c>
      <c r="I82" s="16">
        <f>IF(G82&lt;&gt;0,H82/G82*100,"-")</f>
        <v>100</v>
      </c>
      <c r="J82" s="16">
        <f t="shared" si="1"/>
        <v>0</v>
      </c>
    </row>
    <row r="83" spans="1:10" x14ac:dyDescent="0.25">
      <c r="A83" s="14"/>
      <c r="B83" s="14"/>
      <c r="C83" s="14"/>
      <c r="D83" s="14"/>
      <c r="E83" s="15" t="s">
        <v>21</v>
      </c>
      <c r="F83" s="15" t="s">
        <v>22</v>
      </c>
      <c r="G83" s="16">
        <v>100</v>
      </c>
      <c r="H83" s="16">
        <v>100</v>
      </c>
      <c r="I83" s="16">
        <f>IF(G83&lt;&gt;0,H83/G83*100,"-")</f>
        <v>100</v>
      </c>
      <c r="J83" s="16">
        <f t="shared" si="1"/>
        <v>0</v>
      </c>
    </row>
    <row r="84" spans="1:10" x14ac:dyDescent="0.25">
      <c r="A84" s="14"/>
      <c r="B84" s="14"/>
      <c r="C84" s="14"/>
      <c r="D84" s="14"/>
      <c r="E84" s="15" t="s">
        <v>70</v>
      </c>
      <c r="F84" s="15" t="s">
        <v>71</v>
      </c>
      <c r="G84" s="16">
        <v>1708</v>
      </c>
      <c r="H84" s="16">
        <v>1708</v>
      </c>
      <c r="I84" s="16">
        <f>IF(G84&lt;&gt;0,H84/G84*100,"-")</f>
        <v>100</v>
      </c>
      <c r="J84" s="16">
        <f t="shared" si="1"/>
        <v>0</v>
      </c>
    </row>
    <row r="85" spans="1:10" x14ac:dyDescent="0.25">
      <c r="A85" s="14"/>
      <c r="B85" s="14"/>
      <c r="C85" s="14"/>
      <c r="D85" s="14"/>
      <c r="E85" s="15" t="s">
        <v>23</v>
      </c>
      <c r="F85" s="15" t="s">
        <v>24</v>
      </c>
      <c r="G85" s="16">
        <v>14400</v>
      </c>
      <c r="H85" s="16">
        <v>14400</v>
      </c>
      <c r="I85" s="16">
        <f>IF(G85&lt;&gt;0,H85/G85*100,"-")</f>
        <v>100</v>
      </c>
      <c r="J85" s="16">
        <f t="shared" si="1"/>
        <v>0</v>
      </c>
    </row>
    <row r="86" spans="1:10" x14ac:dyDescent="0.25">
      <c r="A86" s="8"/>
      <c r="B86" s="8"/>
      <c r="C86" s="9" t="s">
        <v>88</v>
      </c>
      <c r="D86" s="8"/>
      <c r="E86" s="8"/>
      <c r="F86" s="9" t="s">
        <v>89</v>
      </c>
      <c r="G86" s="10">
        <f>+G87</f>
        <v>100000</v>
      </c>
      <c r="H86" s="10">
        <f>+H87</f>
        <v>100000</v>
      </c>
      <c r="I86" s="10">
        <f>IF(G86&lt;&gt;0,H86/G86*100,"-")</f>
        <v>100</v>
      </c>
      <c r="J86" s="10">
        <f t="shared" si="1"/>
        <v>0</v>
      </c>
    </row>
    <row r="87" spans="1:10" x14ac:dyDescent="0.25">
      <c r="A87" s="11"/>
      <c r="B87" s="11"/>
      <c r="C87" s="11"/>
      <c r="D87" s="12" t="s">
        <v>14</v>
      </c>
      <c r="E87" s="11"/>
      <c r="F87" s="12"/>
      <c r="G87" s="13">
        <f>+G88</f>
        <v>100000</v>
      </c>
      <c r="H87" s="13">
        <f>+H88</f>
        <v>100000</v>
      </c>
      <c r="I87" s="13">
        <f>IF(G87&lt;&gt;0,H87/G87*100,"-")</f>
        <v>100</v>
      </c>
      <c r="J87" s="13">
        <f t="shared" si="1"/>
        <v>0</v>
      </c>
    </row>
    <row r="88" spans="1:10" x14ac:dyDescent="0.25">
      <c r="A88" s="14"/>
      <c r="B88" s="14"/>
      <c r="C88" s="14"/>
      <c r="D88" s="14"/>
      <c r="E88" s="15" t="s">
        <v>90</v>
      </c>
      <c r="F88" s="15" t="s">
        <v>91</v>
      </c>
      <c r="G88" s="16">
        <v>100000</v>
      </c>
      <c r="H88" s="16">
        <v>100000</v>
      </c>
      <c r="I88" s="16">
        <f>IF(G88&lt;&gt;0,H88/G88*100,"-")</f>
        <v>100</v>
      </c>
      <c r="J88" s="16">
        <f t="shared" si="1"/>
        <v>0</v>
      </c>
    </row>
    <row r="89" spans="1:10" x14ac:dyDescent="0.25">
      <c r="A89" s="8"/>
      <c r="B89" s="8"/>
      <c r="C89" s="9" t="s">
        <v>92</v>
      </c>
      <c r="D89" s="8"/>
      <c r="E89" s="8"/>
      <c r="F89" s="9" t="s">
        <v>93</v>
      </c>
      <c r="G89" s="10">
        <f>+G90</f>
        <v>135000</v>
      </c>
      <c r="H89" s="10">
        <f>+H90</f>
        <v>135000</v>
      </c>
      <c r="I89" s="10">
        <f>IF(G89&lt;&gt;0,H89/G89*100,"-")</f>
        <v>100</v>
      </c>
      <c r="J89" s="10">
        <f t="shared" si="1"/>
        <v>0</v>
      </c>
    </row>
    <row r="90" spans="1:10" x14ac:dyDescent="0.25">
      <c r="A90" s="11"/>
      <c r="B90" s="11"/>
      <c r="C90" s="11"/>
      <c r="D90" s="12" t="s">
        <v>14</v>
      </c>
      <c r="E90" s="11"/>
      <c r="F90" s="12"/>
      <c r="G90" s="13">
        <f>+G91+G92+G93+G94+G95+G96</f>
        <v>135000</v>
      </c>
      <c r="H90" s="13">
        <f>+H91+H92+H93+H94+H95+H96</f>
        <v>135000</v>
      </c>
      <c r="I90" s="13">
        <f>IF(G90&lt;&gt;0,H90/G90*100,"-")</f>
        <v>100</v>
      </c>
      <c r="J90" s="13">
        <f t="shared" si="1"/>
        <v>0</v>
      </c>
    </row>
    <row r="91" spans="1:10" x14ac:dyDescent="0.25">
      <c r="A91" s="14"/>
      <c r="B91" s="14"/>
      <c r="C91" s="14"/>
      <c r="D91" s="14"/>
      <c r="E91" s="15" t="s">
        <v>82</v>
      </c>
      <c r="F91" s="15" t="s">
        <v>83</v>
      </c>
      <c r="G91" s="16">
        <v>2000</v>
      </c>
      <c r="H91" s="16">
        <v>2000</v>
      </c>
      <c r="I91" s="16">
        <f>IF(G91&lt;&gt;0,H91/G91*100,"-")</f>
        <v>100</v>
      </c>
      <c r="J91" s="16">
        <f t="shared" si="1"/>
        <v>0</v>
      </c>
    </row>
    <row r="92" spans="1:10" x14ac:dyDescent="0.25">
      <c r="A92" s="14"/>
      <c r="B92" s="14"/>
      <c r="C92" s="14"/>
      <c r="D92" s="14"/>
      <c r="E92" s="15" t="s">
        <v>70</v>
      </c>
      <c r="F92" s="15" t="s">
        <v>71</v>
      </c>
      <c r="G92" s="16">
        <v>300</v>
      </c>
      <c r="H92" s="16">
        <v>300</v>
      </c>
      <c r="I92" s="16">
        <f>IF(G92&lt;&gt;0,H92/G92*100,"-")</f>
        <v>100</v>
      </c>
      <c r="J92" s="16">
        <f t="shared" si="1"/>
        <v>0</v>
      </c>
    </row>
    <row r="93" spans="1:10" x14ac:dyDescent="0.25">
      <c r="A93" s="14"/>
      <c r="B93" s="14"/>
      <c r="C93" s="14"/>
      <c r="D93" s="14"/>
      <c r="E93" s="15" t="s">
        <v>23</v>
      </c>
      <c r="F93" s="15" t="s">
        <v>24</v>
      </c>
      <c r="G93" s="16">
        <v>40000</v>
      </c>
      <c r="H93" s="16">
        <v>40000</v>
      </c>
      <c r="I93" s="16">
        <f>IF(G93&lt;&gt;0,H93/G93*100,"-")</f>
        <v>100</v>
      </c>
      <c r="J93" s="16">
        <f t="shared" si="1"/>
        <v>0</v>
      </c>
    </row>
    <row r="94" spans="1:10" x14ac:dyDescent="0.25">
      <c r="A94" s="14"/>
      <c r="B94" s="14"/>
      <c r="C94" s="14"/>
      <c r="D94" s="14"/>
      <c r="E94" s="15" t="s">
        <v>94</v>
      </c>
      <c r="F94" s="15" t="s">
        <v>95</v>
      </c>
      <c r="G94" s="16">
        <v>10500</v>
      </c>
      <c r="H94" s="16">
        <v>10500</v>
      </c>
      <c r="I94" s="16">
        <f>IF(G94&lt;&gt;0,H94/G94*100,"-")</f>
        <v>100</v>
      </c>
      <c r="J94" s="16">
        <f t="shared" si="1"/>
        <v>0</v>
      </c>
    </row>
    <row r="95" spans="1:10" x14ac:dyDescent="0.25">
      <c r="A95" s="14"/>
      <c r="B95" s="14"/>
      <c r="C95" s="14"/>
      <c r="D95" s="14"/>
      <c r="E95" s="15" t="s">
        <v>96</v>
      </c>
      <c r="F95" s="15" t="s">
        <v>97</v>
      </c>
      <c r="G95" s="16">
        <v>12200</v>
      </c>
      <c r="H95" s="16">
        <v>12200</v>
      </c>
      <c r="I95" s="16">
        <f>IF(G95&lt;&gt;0,H95/G95*100,"-")</f>
        <v>100</v>
      </c>
      <c r="J95" s="16">
        <f t="shared" si="1"/>
        <v>0</v>
      </c>
    </row>
    <row r="96" spans="1:10" x14ac:dyDescent="0.25">
      <c r="A96" s="14"/>
      <c r="B96" s="14"/>
      <c r="C96" s="14"/>
      <c r="D96" s="14"/>
      <c r="E96" s="15" t="s">
        <v>90</v>
      </c>
      <c r="F96" s="15" t="s">
        <v>91</v>
      </c>
      <c r="G96" s="16">
        <v>70000</v>
      </c>
      <c r="H96" s="16">
        <v>70000</v>
      </c>
      <c r="I96" s="16">
        <f>IF(G96&lt;&gt;0,H96/G96*100,"-")</f>
        <v>100</v>
      </c>
      <c r="J96" s="16">
        <f t="shared" si="1"/>
        <v>0</v>
      </c>
    </row>
    <row r="97" spans="1:10" x14ac:dyDescent="0.25">
      <c r="A97" s="5"/>
      <c r="B97" s="6" t="s">
        <v>98</v>
      </c>
      <c r="C97" s="5"/>
      <c r="D97" s="5"/>
      <c r="E97" s="5"/>
      <c r="F97" s="6" t="s">
        <v>99</v>
      </c>
      <c r="G97" s="7">
        <f>+G98+G111+G125+G131+G135+G139+G143+G146+G152</f>
        <v>1505357.07</v>
      </c>
      <c r="H97" s="7">
        <f>+H98+H111+H125+H131+H135+H139+H143+H146+H152</f>
        <v>1505357.07</v>
      </c>
      <c r="I97" s="7">
        <f>IF(G97&lt;&gt;0,H97/G97*100,"-")</f>
        <v>100</v>
      </c>
      <c r="J97" s="7">
        <f t="shared" si="1"/>
        <v>0</v>
      </c>
    </row>
    <row r="98" spans="1:10" x14ac:dyDescent="0.25">
      <c r="A98" s="8"/>
      <c r="B98" s="8"/>
      <c r="C98" s="9" t="s">
        <v>100</v>
      </c>
      <c r="D98" s="8"/>
      <c r="E98" s="8"/>
      <c r="F98" s="9" t="s">
        <v>101</v>
      </c>
      <c r="G98" s="10">
        <f>+G99</f>
        <v>1013508.7000000002</v>
      </c>
      <c r="H98" s="10">
        <f>+H99</f>
        <v>1013508.7000000002</v>
      </c>
      <c r="I98" s="10">
        <f>IF(G98&lt;&gt;0,H98/G98*100,"-")</f>
        <v>100</v>
      </c>
      <c r="J98" s="10">
        <f t="shared" si="1"/>
        <v>0</v>
      </c>
    </row>
    <row r="99" spans="1:10" x14ac:dyDescent="0.25">
      <c r="A99" s="11"/>
      <c r="B99" s="11"/>
      <c r="C99" s="11"/>
      <c r="D99" s="12" t="s">
        <v>14</v>
      </c>
      <c r="E99" s="11"/>
      <c r="F99" s="12"/>
      <c r="G99" s="13">
        <f>+G100+G101+G102+G103+G104+G105+G106+G107+G108+G109+G110</f>
        <v>1013508.7000000002</v>
      </c>
      <c r="H99" s="13">
        <f>+H100+H101+H102+H103+H104+H105+H106+H107+H108+H109+H110</f>
        <v>1013508.7000000002</v>
      </c>
      <c r="I99" s="13">
        <f>IF(G99&lt;&gt;0,H99/G99*100,"-")</f>
        <v>100</v>
      </c>
      <c r="J99" s="13">
        <f t="shared" si="1"/>
        <v>0</v>
      </c>
    </row>
    <row r="100" spans="1:10" x14ac:dyDescent="0.25">
      <c r="A100" s="14"/>
      <c r="B100" s="14"/>
      <c r="C100" s="14"/>
      <c r="D100" s="14"/>
      <c r="E100" s="15" t="s">
        <v>43</v>
      </c>
      <c r="F100" s="15" t="s">
        <v>44</v>
      </c>
      <c r="G100" s="16">
        <v>808602.67</v>
      </c>
      <c r="H100" s="16">
        <v>808602.67</v>
      </c>
      <c r="I100" s="16">
        <f>IF(G100&lt;&gt;0,H100/G100*100,"-")</f>
        <v>100</v>
      </c>
      <c r="J100" s="16">
        <f t="shared" si="1"/>
        <v>0</v>
      </c>
    </row>
    <row r="101" spans="1:10" x14ac:dyDescent="0.25">
      <c r="A101" s="14"/>
      <c r="B101" s="14"/>
      <c r="C101" s="14"/>
      <c r="D101" s="14"/>
      <c r="E101" s="15" t="s">
        <v>45</v>
      </c>
      <c r="F101" s="15" t="s">
        <v>46</v>
      </c>
      <c r="G101" s="16">
        <v>30000</v>
      </c>
      <c r="H101" s="16">
        <v>30000</v>
      </c>
      <c r="I101" s="16">
        <f>IF(G101&lt;&gt;0,H101/G101*100,"-")</f>
        <v>100</v>
      </c>
      <c r="J101" s="16">
        <f t="shared" si="1"/>
        <v>0</v>
      </c>
    </row>
    <row r="102" spans="1:10" x14ac:dyDescent="0.25">
      <c r="A102" s="14"/>
      <c r="B102" s="14"/>
      <c r="C102" s="14"/>
      <c r="D102" s="14"/>
      <c r="E102" s="15" t="s">
        <v>102</v>
      </c>
      <c r="F102" s="15" t="s">
        <v>103</v>
      </c>
      <c r="G102" s="16">
        <v>15000</v>
      </c>
      <c r="H102" s="16">
        <v>15000</v>
      </c>
      <c r="I102" s="16">
        <f>IF(G102&lt;&gt;0,H102/G102*100,"-")</f>
        <v>100</v>
      </c>
      <c r="J102" s="16">
        <f t="shared" si="1"/>
        <v>0</v>
      </c>
    </row>
    <row r="103" spans="1:10" x14ac:dyDescent="0.25">
      <c r="A103" s="14"/>
      <c r="B103" s="14"/>
      <c r="C103" s="14"/>
      <c r="D103" s="14"/>
      <c r="E103" s="15" t="s">
        <v>104</v>
      </c>
      <c r="F103" s="15" t="s">
        <v>105</v>
      </c>
      <c r="G103" s="16">
        <v>2862.07</v>
      </c>
      <c r="H103" s="16">
        <v>2862.07</v>
      </c>
      <c r="I103" s="16">
        <f>IF(G103&lt;&gt;0,H103/G103*100,"-")</f>
        <v>100</v>
      </c>
      <c r="J103" s="16">
        <f t="shared" si="1"/>
        <v>0</v>
      </c>
    </row>
    <row r="104" spans="1:10" x14ac:dyDescent="0.25">
      <c r="A104" s="14"/>
      <c r="B104" s="14"/>
      <c r="C104" s="14"/>
      <c r="D104" s="14"/>
      <c r="E104" s="15" t="s">
        <v>106</v>
      </c>
      <c r="F104" s="15" t="s">
        <v>107</v>
      </c>
      <c r="G104" s="16">
        <v>1299.3900000000001</v>
      </c>
      <c r="H104" s="16">
        <v>1299.3900000000001</v>
      </c>
      <c r="I104" s="16">
        <f>IF(G104&lt;&gt;0,H104/G104*100,"-")</f>
        <v>100</v>
      </c>
      <c r="J104" s="16">
        <f t="shared" si="1"/>
        <v>0</v>
      </c>
    </row>
    <row r="105" spans="1:10" x14ac:dyDescent="0.25">
      <c r="A105" s="14"/>
      <c r="B105" s="14"/>
      <c r="C105" s="14"/>
      <c r="D105" s="14"/>
      <c r="E105" s="15" t="s">
        <v>49</v>
      </c>
      <c r="F105" s="15" t="s">
        <v>50</v>
      </c>
      <c r="G105" s="16">
        <v>73383.39</v>
      </c>
      <c r="H105" s="16">
        <v>73383.39</v>
      </c>
      <c r="I105" s="16">
        <f>IF(G105&lt;&gt;0,H105/G105*100,"-")</f>
        <v>100</v>
      </c>
      <c r="J105" s="16">
        <f t="shared" si="1"/>
        <v>0</v>
      </c>
    </row>
    <row r="106" spans="1:10" x14ac:dyDescent="0.25">
      <c r="A106" s="14"/>
      <c r="B106" s="14"/>
      <c r="C106" s="14"/>
      <c r="D106" s="14"/>
      <c r="E106" s="15" t="s">
        <v>51</v>
      </c>
      <c r="F106" s="15" t="s">
        <v>52</v>
      </c>
      <c r="G106" s="16">
        <v>58748.17</v>
      </c>
      <c r="H106" s="16">
        <v>58748.17</v>
      </c>
      <c r="I106" s="16">
        <f>IF(G106&lt;&gt;0,H106/G106*100,"-")</f>
        <v>100</v>
      </c>
      <c r="J106" s="16">
        <f t="shared" si="1"/>
        <v>0</v>
      </c>
    </row>
    <row r="107" spans="1:10" x14ac:dyDescent="0.25">
      <c r="A107" s="14"/>
      <c r="B107" s="14"/>
      <c r="C107" s="14"/>
      <c r="D107" s="14"/>
      <c r="E107" s="15" t="s">
        <v>53</v>
      </c>
      <c r="F107" s="15" t="s">
        <v>54</v>
      </c>
      <c r="G107" s="16">
        <v>499.31</v>
      </c>
      <c r="H107" s="16">
        <v>499.31</v>
      </c>
      <c r="I107" s="16">
        <f>IF(G107&lt;&gt;0,H107/G107*100,"-")</f>
        <v>100</v>
      </c>
      <c r="J107" s="16">
        <f t="shared" si="1"/>
        <v>0</v>
      </c>
    </row>
    <row r="108" spans="1:10" x14ac:dyDescent="0.25">
      <c r="A108" s="14"/>
      <c r="B108" s="14"/>
      <c r="C108" s="14"/>
      <c r="D108" s="14"/>
      <c r="E108" s="15" t="s">
        <v>55</v>
      </c>
      <c r="F108" s="15" t="s">
        <v>56</v>
      </c>
      <c r="G108" s="16">
        <v>827.91</v>
      </c>
      <c r="H108" s="16">
        <v>827.91</v>
      </c>
      <c r="I108" s="16">
        <f>IF(G108&lt;&gt;0,H108/G108*100,"-")</f>
        <v>100</v>
      </c>
      <c r="J108" s="16">
        <f t="shared" si="1"/>
        <v>0</v>
      </c>
    </row>
    <row r="109" spans="1:10" x14ac:dyDescent="0.25">
      <c r="A109" s="14"/>
      <c r="B109" s="14"/>
      <c r="C109" s="14"/>
      <c r="D109" s="14"/>
      <c r="E109" s="15" t="s">
        <v>57</v>
      </c>
      <c r="F109" s="15" t="s">
        <v>58</v>
      </c>
      <c r="G109" s="16">
        <v>14838.11</v>
      </c>
      <c r="H109" s="16">
        <v>14838.11</v>
      </c>
      <c r="I109" s="16">
        <f>IF(G109&lt;&gt;0,H109/G109*100,"-")</f>
        <v>100</v>
      </c>
      <c r="J109" s="16">
        <f t="shared" si="1"/>
        <v>0</v>
      </c>
    </row>
    <row r="110" spans="1:10" x14ac:dyDescent="0.25">
      <c r="A110" s="14"/>
      <c r="B110" s="14"/>
      <c r="C110" s="14"/>
      <c r="D110" s="14"/>
      <c r="E110" s="15" t="s">
        <v>23</v>
      </c>
      <c r="F110" s="15" t="s">
        <v>24</v>
      </c>
      <c r="G110" s="16">
        <v>7447.68</v>
      </c>
      <c r="H110" s="16">
        <v>7447.68</v>
      </c>
      <c r="I110" s="16">
        <f>IF(G110&lt;&gt;0,H110/G110*100,"-")</f>
        <v>100</v>
      </c>
      <c r="J110" s="16">
        <f t="shared" si="1"/>
        <v>0</v>
      </c>
    </row>
    <row r="111" spans="1:10" x14ac:dyDescent="0.25">
      <c r="A111" s="8"/>
      <c r="B111" s="8"/>
      <c r="C111" s="9" t="s">
        <v>108</v>
      </c>
      <c r="D111" s="8"/>
      <c r="E111" s="8"/>
      <c r="F111" s="9" t="s">
        <v>109</v>
      </c>
      <c r="G111" s="10">
        <f>+G112</f>
        <v>234287.86999999997</v>
      </c>
      <c r="H111" s="10">
        <f>+H112</f>
        <v>234287.86999999997</v>
      </c>
      <c r="I111" s="10">
        <f>IF(G111&lt;&gt;0,H111/G111*100,"-")</f>
        <v>100</v>
      </c>
      <c r="J111" s="10">
        <f t="shared" si="1"/>
        <v>0</v>
      </c>
    </row>
    <row r="112" spans="1:10" x14ac:dyDescent="0.25">
      <c r="A112" s="11"/>
      <c r="B112" s="11"/>
      <c r="C112" s="11"/>
      <c r="D112" s="12" t="s">
        <v>14</v>
      </c>
      <c r="E112" s="11"/>
      <c r="F112" s="12"/>
      <c r="G112" s="13">
        <f>+G113+G114+G115+G116+G117+G118+G119+G120+G121+G122+G123+G124</f>
        <v>234287.86999999997</v>
      </c>
      <c r="H112" s="13">
        <f>+H113+H114+H115+H116+H117+H118+H119+H120+H121+H122+H123+H124</f>
        <v>234287.86999999997</v>
      </c>
      <c r="I112" s="13">
        <f>IF(G112&lt;&gt;0,H112/G112*100,"-")</f>
        <v>100</v>
      </c>
      <c r="J112" s="13">
        <f t="shared" si="1"/>
        <v>0</v>
      </c>
    </row>
    <row r="113" spans="1:10" x14ac:dyDescent="0.25">
      <c r="A113" s="14"/>
      <c r="B113" s="14"/>
      <c r="C113" s="14"/>
      <c r="D113" s="14"/>
      <c r="E113" s="15" t="s">
        <v>47</v>
      </c>
      <c r="F113" s="15" t="s">
        <v>48</v>
      </c>
      <c r="G113" s="16">
        <v>47716.71</v>
      </c>
      <c r="H113" s="16">
        <v>47716.71</v>
      </c>
      <c r="I113" s="16">
        <f>IF(G113&lt;&gt;0,H113/G113*100,"-")</f>
        <v>100</v>
      </c>
      <c r="J113" s="16">
        <f t="shared" si="1"/>
        <v>0</v>
      </c>
    </row>
    <row r="114" spans="1:10" x14ac:dyDescent="0.25">
      <c r="A114" s="14"/>
      <c r="B114" s="14"/>
      <c r="C114" s="14"/>
      <c r="D114" s="14"/>
      <c r="E114" s="15" t="s">
        <v>15</v>
      </c>
      <c r="F114" s="15" t="s">
        <v>16</v>
      </c>
      <c r="G114" s="16">
        <v>73816.160000000003</v>
      </c>
      <c r="H114" s="16">
        <v>73816.160000000003</v>
      </c>
      <c r="I114" s="16">
        <f>IF(G114&lt;&gt;0,H114/G114*100,"-")</f>
        <v>100</v>
      </c>
      <c r="J114" s="16">
        <f t="shared" si="1"/>
        <v>0</v>
      </c>
    </row>
    <row r="115" spans="1:10" x14ac:dyDescent="0.25">
      <c r="A115" s="14"/>
      <c r="B115" s="14"/>
      <c r="C115" s="14"/>
      <c r="D115" s="14"/>
      <c r="E115" s="15" t="s">
        <v>82</v>
      </c>
      <c r="F115" s="15" t="s">
        <v>83</v>
      </c>
      <c r="G115" s="16">
        <v>2312.54</v>
      </c>
      <c r="H115" s="16">
        <v>2312.54</v>
      </c>
      <c r="I115" s="16">
        <f>IF(G115&lt;&gt;0,H115/G115*100,"-")</f>
        <v>100</v>
      </c>
      <c r="J115" s="16">
        <f t="shared" si="1"/>
        <v>0</v>
      </c>
    </row>
    <row r="116" spans="1:10" x14ac:dyDescent="0.25">
      <c r="A116" s="14"/>
      <c r="B116" s="14"/>
      <c r="C116" s="14"/>
      <c r="D116" s="14"/>
      <c r="E116" s="15" t="s">
        <v>17</v>
      </c>
      <c r="F116" s="15" t="s">
        <v>18</v>
      </c>
      <c r="G116" s="16">
        <v>17494.439999999999</v>
      </c>
      <c r="H116" s="16">
        <v>17494.439999999999</v>
      </c>
      <c r="I116" s="16">
        <f>IF(G116&lt;&gt;0,H116/G116*100,"-")</f>
        <v>100</v>
      </c>
      <c r="J116" s="16">
        <f t="shared" si="1"/>
        <v>0</v>
      </c>
    </row>
    <row r="117" spans="1:10" x14ac:dyDescent="0.25">
      <c r="A117" s="14"/>
      <c r="B117" s="14"/>
      <c r="C117" s="14"/>
      <c r="D117" s="14"/>
      <c r="E117" s="15" t="s">
        <v>19</v>
      </c>
      <c r="F117" s="15" t="s">
        <v>20</v>
      </c>
      <c r="G117" s="16">
        <v>5093.38</v>
      </c>
      <c r="H117" s="16">
        <v>5093.38</v>
      </c>
      <c r="I117" s="16">
        <f>IF(G117&lt;&gt;0,H117/G117*100,"-")</f>
        <v>100</v>
      </c>
      <c r="J117" s="16">
        <f t="shared" si="1"/>
        <v>0</v>
      </c>
    </row>
    <row r="118" spans="1:10" x14ac:dyDescent="0.25">
      <c r="A118" s="14"/>
      <c r="B118" s="14"/>
      <c r="C118" s="14"/>
      <c r="D118" s="14"/>
      <c r="E118" s="15" t="s">
        <v>59</v>
      </c>
      <c r="F118" s="15" t="s">
        <v>60</v>
      </c>
      <c r="G118" s="16">
        <v>4300.87</v>
      </c>
      <c r="H118" s="16">
        <v>4300.87</v>
      </c>
      <c r="I118" s="16">
        <f>IF(G118&lt;&gt;0,H118/G118*100,"-")</f>
        <v>100</v>
      </c>
      <c r="J118" s="16">
        <f t="shared" si="1"/>
        <v>0</v>
      </c>
    </row>
    <row r="119" spans="1:10" x14ac:dyDescent="0.25">
      <c r="A119" s="14"/>
      <c r="B119" s="14"/>
      <c r="C119" s="14"/>
      <c r="D119" s="14"/>
      <c r="E119" s="15" t="s">
        <v>21</v>
      </c>
      <c r="F119" s="15" t="s">
        <v>22</v>
      </c>
      <c r="G119" s="16">
        <v>36038.06</v>
      </c>
      <c r="H119" s="16">
        <v>36038.06</v>
      </c>
      <c r="I119" s="16">
        <f>IF(G119&lt;&gt;0,H119/G119*100,"-")</f>
        <v>100</v>
      </c>
      <c r="J119" s="16">
        <f t="shared" si="1"/>
        <v>0</v>
      </c>
    </row>
    <row r="120" spans="1:10" x14ac:dyDescent="0.25">
      <c r="A120" s="14"/>
      <c r="B120" s="14"/>
      <c r="C120" s="14"/>
      <c r="D120" s="14"/>
      <c r="E120" s="15" t="s">
        <v>70</v>
      </c>
      <c r="F120" s="15" t="s">
        <v>71</v>
      </c>
      <c r="G120" s="16">
        <v>2189.08</v>
      </c>
      <c r="H120" s="16">
        <v>2189.08</v>
      </c>
      <c r="I120" s="16">
        <f>IF(G120&lt;&gt;0,H120/G120*100,"-")</f>
        <v>100</v>
      </c>
      <c r="J120" s="16">
        <f t="shared" si="1"/>
        <v>0</v>
      </c>
    </row>
    <row r="121" spans="1:10" x14ac:dyDescent="0.25">
      <c r="A121" s="14"/>
      <c r="B121" s="14"/>
      <c r="C121" s="14"/>
      <c r="D121" s="14"/>
      <c r="E121" s="15" t="s">
        <v>110</v>
      </c>
      <c r="F121" s="15" t="s">
        <v>111</v>
      </c>
      <c r="G121" s="16">
        <v>80</v>
      </c>
      <c r="H121" s="16">
        <v>80</v>
      </c>
      <c r="I121" s="16">
        <f>IF(G121&lt;&gt;0,H121/G121*100,"-")</f>
        <v>100</v>
      </c>
      <c r="J121" s="16">
        <f t="shared" si="1"/>
        <v>0</v>
      </c>
    </row>
    <row r="122" spans="1:10" x14ac:dyDescent="0.25">
      <c r="A122" s="14"/>
      <c r="B122" s="14"/>
      <c r="C122" s="14"/>
      <c r="D122" s="14"/>
      <c r="E122" s="15" t="s">
        <v>23</v>
      </c>
      <c r="F122" s="15" t="s">
        <v>24</v>
      </c>
      <c r="G122" s="16">
        <v>36115</v>
      </c>
      <c r="H122" s="16">
        <v>36115</v>
      </c>
      <c r="I122" s="16">
        <f>IF(G122&lt;&gt;0,H122/G122*100,"-")</f>
        <v>100</v>
      </c>
      <c r="J122" s="16">
        <f t="shared" si="1"/>
        <v>0</v>
      </c>
    </row>
    <row r="123" spans="1:10" x14ac:dyDescent="0.25">
      <c r="A123" s="14"/>
      <c r="B123" s="14"/>
      <c r="C123" s="14"/>
      <c r="D123" s="14"/>
      <c r="E123" s="15" t="s">
        <v>25</v>
      </c>
      <c r="F123" s="15" t="s">
        <v>26</v>
      </c>
      <c r="G123" s="16">
        <v>1212.8399999999999</v>
      </c>
      <c r="H123" s="16">
        <v>1212.8399999999999</v>
      </c>
      <c r="I123" s="16">
        <f>IF(G123&lt;&gt;0,H123/G123*100,"-")</f>
        <v>100</v>
      </c>
      <c r="J123" s="16">
        <f t="shared" si="1"/>
        <v>0</v>
      </c>
    </row>
    <row r="124" spans="1:10" x14ac:dyDescent="0.25">
      <c r="A124" s="14"/>
      <c r="B124" s="14"/>
      <c r="C124" s="14"/>
      <c r="D124" s="14"/>
      <c r="E124" s="15" t="s">
        <v>112</v>
      </c>
      <c r="F124" s="15" t="s">
        <v>113</v>
      </c>
      <c r="G124" s="16">
        <v>7918.79</v>
      </c>
      <c r="H124" s="16">
        <v>7918.79</v>
      </c>
      <c r="I124" s="16">
        <f>IF(G124&lt;&gt;0,H124/G124*100,"-")</f>
        <v>100</v>
      </c>
      <c r="J124" s="16">
        <f t="shared" si="1"/>
        <v>0</v>
      </c>
    </row>
    <row r="125" spans="1:10" x14ac:dyDescent="0.25">
      <c r="A125" s="8"/>
      <c r="B125" s="8"/>
      <c r="C125" s="9" t="s">
        <v>114</v>
      </c>
      <c r="D125" s="8"/>
      <c r="E125" s="8"/>
      <c r="F125" s="9" t="s">
        <v>115</v>
      </c>
      <c r="G125" s="10">
        <f>+G126</f>
        <v>15000</v>
      </c>
      <c r="H125" s="10">
        <f>+H126</f>
        <v>15000</v>
      </c>
      <c r="I125" s="10">
        <f>IF(G125&lt;&gt;0,H125/G125*100,"-")</f>
        <v>100</v>
      </c>
      <c r="J125" s="10">
        <f t="shared" si="1"/>
        <v>0</v>
      </c>
    </row>
    <row r="126" spans="1:10" x14ac:dyDescent="0.25">
      <c r="A126" s="11"/>
      <c r="B126" s="11"/>
      <c r="C126" s="11"/>
      <c r="D126" s="12" t="s">
        <v>14</v>
      </c>
      <c r="E126" s="11"/>
      <c r="F126" s="12"/>
      <c r="G126" s="13">
        <f>+G127+G128+G129+G130</f>
        <v>15000</v>
      </c>
      <c r="H126" s="13">
        <f>+H127+H128+H129+H130</f>
        <v>15000</v>
      </c>
      <c r="I126" s="13">
        <f>IF(G126&lt;&gt;0,H126/G126*100,"-")</f>
        <v>100</v>
      </c>
      <c r="J126" s="13">
        <f t="shared" si="1"/>
        <v>0</v>
      </c>
    </row>
    <row r="127" spans="1:10" x14ac:dyDescent="0.25">
      <c r="A127" s="14"/>
      <c r="B127" s="14"/>
      <c r="C127" s="14"/>
      <c r="D127" s="14"/>
      <c r="E127" s="15" t="s">
        <v>82</v>
      </c>
      <c r="F127" s="15" t="s">
        <v>83</v>
      </c>
      <c r="G127" s="16">
        <v>1000</v>
      </c>
      <c r="H127" s="16">
        <v>1000</v>
      </c>
      <c r="I127" s="16">
        <f>IF(G127&lt;&gt;0,H127/G127*100,"-")</f>
        <v>100</v>
      </c>
      <c r="J127" s="16">
        <f t="shared" si="1"/>
        <v>0</v>
      </c>
    </row>
    <row r="128" spans="1:10" x14ac:dyDescent="0.25">
      <c r="A128" s="14"/>
      <c r="B128" s="14"/>
      <c r="C128" s="14"/>
      <c r="D128" s="14"/>
      <c r="E128" s="15" t="s">
        <v>21</v>
      </c>
      <c r="F128" s="15" t="s">
        <v>22</v>
      </c>
      <c r="G128" s="16">
        <v>2700</v>
      </c>
      <c r="H128" s="16">
        <v>2700</v>
      </c>
      <c r="I128" s="16">
        <f>IF(G128&lt;&gt;0,H128/G128*100,"-")</f>
        <v>100</v>
      </c>
      <c r="J128" s="16">
        <f t="shared" si="1"/>
        <v>0</v>
      </c>
    </row>
    <row r="129" spans="1:10" x14ac:dyDescent="0.25">
      <c r="A129" s="14"/>
      <c r="B129" s="14"/>
      <c r="C129" s="14"/>
      <c r="D129" s="14"/>
      <c r="E129" s="15" t="s">
        <v>25</v>
      </c>
      <c r="F129" s="15" t="s">
        <v>26</v>
      </c>
      <c r="G129" s="16">
        <v>10800</v>
      </c>
      <c r="H129" s="16">
        <v>10800</v>
      </c>
      <c r="I129" s="16">
        <f>IF(G129&lt;&gt;0,H129/G129*100,"-")</f>
        <v>100</v>
      </c>
      <c r="J129" s="16">
        <f t="shared" si="1"/>
        <v>0</v>
      </c>
    </row>
    <row r="130" spans="1:10" x14ac:dyDescent="0.25">
      <c r="A130" s="14"/>
      <c r="B130" s="14"/>
      <c r="C130" s="14"/>
      <c r="D130" s="14"/>
      <c r="E130" s="15" t="s">
        <v>112</v>
      </c>
      <c r="F130" s="15" t="s">
        <v>113</v>
      </c>
      <c r="G130" s="16">
        <v>500</v>
      </c>
      <c r="H130" s="16">
        <v>500</v>
      </c>
      <c r="I130" s="16">
        <f>IF(G130&lt;&gt;0,H130/G130*100,"-")</f>
        <v>100</v>
      </c>
      <c r="J130" s="16">
        <f t="shared" si="1"/>
        <v>0</v>
      </c>
    </row>
    <row r="131" spans="1:10" x14ac:dyDescent="0.25">
      <c r="A131" s="8"/>
      <c r="B131" s="8"/>
      <c r="C131" s="9" t="s">
        <v>116</v>
      </c>
      <c r="D131" s="8"/>
      <c r="E131" s="8"/>
      <c r="F131" s="9" t="s">
        <v>117</v>
      </c>
      <c r="G131" s="10">
        <f>+G132</f>
        <v>18000</v>
      </c>
      <c r="H131" s="10">
        <f>+H132</f>
        <v>18000</v>
      </c>
      <c r="I131" s="10">
        <f>IF(G131&lt;&gt;0,H131/G131*100,"-")</f>
        <v>100</v>
      </c>
      <c r="J131" s="10">
        <f t="shared" si="1"/>
        <v>0</v>
      </c>
    </row>
    <row r="132" spans="1:10" x14ac:dyDescent="0.25">
      <c r="A132" s="11"/>
      <c r="B132" s="11"/>
      <c r="C132" s="11"/>
      <c r="D132" s="12" t="s">
        <v>14</v>
      </c>
      <c r="E132" s="11"/>
      <c r="F132" s="12"/>
      <c r="G132" s="13">
        <f>+G133+G134</f>
        <v>18000</v>
      </c>
      <c r="H132" s="13">
        <f>+H133+H134</f>
        <v>18000</v>
      </c>
      <c r="I132" s="13">
        <f>IF(G132&lt;&gt;0,H132/G132*100,"-")</f>
        <v>100</v>
      </c>
      <c r="J132" s="13">
        <f t="shared" si="1"/>
        <v>0</v>
      </c>
    </row>
    <row r="133" spans="1:10" x14ac:dyDescent="0.25">
      <c r="A133" s="14"/>
      <c r="B133" s="14"/>
      <c r="C133" s="14"/>
      <c r="D133" s="14"/>
      <c r="E133" s="15" t="s">
        <v>23</v>
      </c>
      <c r="F133" s="15" t="s">
        <v>24</v>
      </c>
      <c r="G133" s="16">
        <v>500</v>
      </c>
      <c r="H133" s="16">
        <v>500</v>
      </c>
      <c r="I133" s="16">
        <f>IF(G133&lt;&gt;0,H133/G133*100,"-")</f>
        <v>100</v>
      </c>
      <c r="J133" s="16">
        <f t="shared" si="1"/>
        <v>0</v>
      </c>
    </row>
    <row r="134" spans="1:10" x14ac:dyDescent="0.25">
      <c r="A134" s="14"/>
      <c r="B134" s="14"/>
      <c r="C134" s="14"/>
      <c r="D134" s="14"/>
      <c r="E134" s="15" t="s">
        <v>25</v>
      </c>
      <c r="F134" s="15" t="s">
        <v>26</v>
      </c>
      <c r="G134" s="16">
        <v>17500</v>
      </c>
      <c r="H134" s="16">
        <v>17500</v>
      </c>
      <c r="I134" s="16">
        <f>IF(G134&lt;&gt;0,H134/G134*100,"-")</f>
        <v>100</v>
      </c>
      <c r="J134" s="16">
        <f t="shared" ref="J134:J197" si="2">H134-G134</f>
        <v>0</v>
      </c>
    </row>
    <row r="135" spans="1:10" x14ac:dyDescent="0.25">
      <c r="A135" s="8"/>
      <c r="B135" s="8"/>
      <c r="C135" s="9" t="s">
        <v>118</v>
      </c>
      <c r="D135" s="8"/>
      <c r="E135" s="8"/>
      <c r="F135" s="9" t="s">
        <v>119</v>
      </c>
      <c r="G135" s="10">
        <f>+G136</f>
        <v>109560.5</v>
      </c>
      <c r="H135" s="10">
        <f>+H136</f>
        <v>109560.5</v>
      </c>
      <c r="I135" s="10">
        <f>IF(G135&lt;&gt;0,H135/G135*100,"-")</f>
        <v>100</v>
      </c>
      <c r="J135" s="10">
        <f t="shared" si="2"/>
        <v>0</v>
      </c>
    </row>
    <row r="136" spans="1:10" x14ac:dyDescent="0.25">
      <c r="A136" s="11"/>
      <c r="B136" s="11"/>
      <c r="C136" s="11"/>
      <c r="D136" s="12" t="s">
        <v>14</v>
      </c>
      <c r="E136" s="11"/>
      <c r="F136" s="12"/>
      <c r="G136" s="13">
        <f>+G137+G138</f>
        <v>109560.5</v>
      </c>
      <c r="H136" s="13">
        <f>+H137+H138</f>
        <v>109560.5</v>
      </c>
      <c r="I136" s="13">
        <f>IF(G136&lt;&gt;0,H136/G136*100,"-")</f>
        <v>100</v>
      </c>
      <c r="J136" s="13">
        <f t="shared" si="2"/>
        <v>0</v>
      </c>
    </row>
    <row r="137" spans="1:10" x14ac:dyDescent="0.25">
      <c r="A137" s="14"/>
      <c r="B137" s="14"/>
      <c r="C137" s="14"/>
      <c r="D137" s="14"/>
      <c r="E137" s="15" t="s">
        <v>120</v>
      </c>
      <c r="F137" s="15" t="s">
        <v>121</v>
      </c>
      <c r="G137" s="16">
        <v>108601.38</v>
      </c>
      <c r="H137" s="16">
        <v>108601.38</v>
      </c>
      <c r="I137" s="16">
        <f>IF(G137&lt;&gt;0,H137/G137*100,"-")</f>
        <v>100</v>
      </c>
      <c r="J137" s="16">
        <f t="shared" si="2"/>
        <v>0</v>
      </c>
    </row>
    <row r="138" spans="1:10" x14ac:dyDescent="0.25">
      <c r="A138" s="14"/>
      <c r="B138" s="14"/>
      <c r="C138" s="14"/>
      <c r="D138" s="14"/>
      <c r="E138" s="15" t="s">
        <v>122</v>
      </c>
      <c r="F138" s="15" t="s">
        <v>123</v>
      </c>
      <c r="G138" s="16">
        <v>959.12</v>
      </c>
      <c r="H138" s="16">
        <v>959.12</v>
      </c>
      <c r="I138" s="16">
        <f>IF(G138&lt;&gt;0,H138/G138*100,"-")</f>
        <v>100</v>
      </c>
      <c r="J138" s="16">
        <f t="shared" si="2"/>
        <v>0</v>
      </c>
    </row>
    <row r="139" spans="1:10" x14ac:dyDescent="0.25">
      <c r="A139" s="8"/>
      <c r="B139" s="8"/>
      <c r="C139" s="9" t="s">
        <v>124</v>
      </c>
      <c r="D139" s="8"/>
      <c r="E139" s="8"/>
      <c r="F139" s="9" t="s">
        <v>125</v>
      </c>
      <c r="G139" s="10">
        <f>+G140</f>
        <v>28000</v>
      </c>
      <c r="H139" s="10">
        <f>+H140</f>
        <v>28000</v>
      </c>
      <c r="I139" s="10">
        <f>IF(G139&lt;&gt;0,H139/G139*100,"-")</f>
        <v>100</v>
      </c>
      <c r="J139" s="10">
        <f t="shared" si="2"/>
        <v>0</v>
      </c>
    </row>
    <row r="140" spans="1:10" x14ac:dyDescent="0.25">
      <c r="A140" s="11"/>
      <c r="B140" s="11"/>
      <c r="C140" s="11"/>
      <c r="D140" s="12" t="s">
        <v>14</v>
      </c>
      <c r="E140" s="11"/>
      <c r="F140" s="12"/>
      <c r="G140" s="13">
        <f>+G141+G142</f>
        <v>28000</v>
      </c>
      <c r="H140" s="13">
        <f>+H141+H142</f>
        <v>28000</v>
      </c>
      <c r="I140" s="13">
        <f>IF(G140&lt;&gt;0,H140/G140*100,"-")</f>
        <v>100</v>
      </c>
      <c r="J140" s="13">
        <f t="shared" si="2"/>
        <v>0</v>
      </c>
    </row>
    <row r="141" spans="1:10" x14ac:dyDescent="0.25">
      <c r="A141" s="14"/>
      <c r="B141" s="14"/>
      <c r="C141" s="14"/>
      <c r="D141" s="14"/>
      <c r="E141" s="15" t="s">
        <v>120</v>
      </c>
      <c r="F141" s="15" t="s">
        <v>121</v>
      </c>
      <c r="G141" s="16">
        <v>27717.97</v>
      </c>
      <c r="H141" s="16">
        <v>27717.97</v>
      </c>
      <c r="I141" s="16">
        <f>IF(G141&lt;&gt;0,H141/G141*100,"-")</f>
        <v>100</v>
      </c>
      <c r="J141" s="16">
        <f t="shared" si="2"/>
        <v>0</v>
      </c>
    </row>
    <row r="142" spans="1:10" x14ac:dyDescent="0.25">
      <c r="A142" s="14"/>
      <c r="B142" s="14"/>
      <c r="C142" s="14"/>
      <c r="D142" s="14"/>
      <c r="E142" s="15" t="s">
        <v>122</v>
      </c>
      <c r="F142" s="15" t="s">
        <v>123</v>
      </c>
      <c r="G142" s="16">
        <v>282.02999999999997</v>
      </c>
      <c r="H142" s="16">
        <v>282.02999999999997</v>
      </c>
      <c r="I142" s="16">
        <f>IF(G142&lt;&gt;0,H142/G142*100,"-")</f>
        <v>100</v>
      </c>
      <c r="J142" s="16">
        <f t="shared" si="2"/>
        <v>0</v>
      </c>
    </row>
    <row r="143" spans="1:10" x14ac:dyDescent="0.25">
      <c r="A143" s="8"/>
      <c r="B143" s="8"/>
      <c r="C143" s="9" t="s">
        <v>126</v>
      </c>
      <c r="D143" s="8"/>
      <c r="E143" s="8"/>
      <c r="F143" s="9" t="s">
        <v>127</v>
      </c>
      <c r="G143" s="10">
        <f>+G144</f>
        <v>22000</v>
      </c>
      <c r="H143" s="10">
        <f>+H144</f>
        <v>22000</v>
      </c>
      <c r="I143" s="10">
        <f>IF(G143&lt;&gt;0,H143/G143*100,"-")</f>
        <v>100</v>
      </c>
      <c r="J143" s="10">
        <f t="shared" si="2"/>
        <v>0</v>
      </c>
    </row>
    <row r="144" spans="1:10" x14ac:dyDescent="0.25">
      <c r="A144" s="11"/>
      <c r="B144" s="11"/>
      <c r="C144" s="11"/>
      <c r="D144" s="12" t="s">
        <v>14</v>
      </c>
      <c r="E144" s="11"/>
      <c r="F144" s="12"/>
      <c r="G144" s="13">
        <f>+G145</f>
        <v>22000</v>
      </c>
      <c r="H144" s="13">
        <f>+H145</f>
        <v>22000</v>
      </c>
      <c r="I144" s="13">
        <f>IF(G144&lt;&gt;0,H144/G144*100,"-")</f>
        <v>100</v>
      </c>
      <c r="J144" s="13">
        <f t="shared" si="2"/>
        <v>0</v>
      </c>
    </row>
    <row r="145" spans="1:10" x14ac:dyDescent="0.25">
      <c r="A145" s="14"/>
      <c r="B145" s="14"/>
      <c r="C145" s="14"/>
      <c r="D145" s="14"/>
      <c r="E145" s="15" t="s">
        <v>15</v>
      </c>
      <c r="F145" s="15" t="s">
        <v>16</v>
      </c>
      <c r="G145" s="16">
        <v>22000</v>
      </c>
      <c r="H145" s="16">
        <v>22000</v>
      </c>
      <c r="I145" s="16">
        <f>IF(G145&lt;&gt;0,H145/G145*100,"-")</f>
        <v>100</v>
      </c>
      <c r="J145" s="16">
        <f t="shared" si="2"/>
        <v>0</v>
      </c>
    </row>
    <row r="146" spans="1:10" x14ac:dyDescent="0.25">
      <c r="A146" s="8"/>
      <c r="B146" s="8"/>
      <c r="C146" s="9" t="s">
        <v>128</v>
      </c>
      <c r="D146" s="8"/>
      <c r="E146" s="8"/>
      <c r="F146" s="9" t="s">
        <v>129</v>
      </c>
      <c r="G146" s="10">
        <f>+G147+G150</f>
        <v>45000</v>
      </c>
      <c r="H146" s="10">
        <f>+H147+H150</f>
        <v>45000</v>
      </c>
      <c r="I146" s="10">
        <f>IF(G146&lt;&gt;0,H146/G146*100,"-")</f>
        <v>100</v>
      </c>
      <c r="J146" s="10">
        <f t="shared" si="2"/>
        <v>0</v>
      </c>
    </row>
    <row r="147" spans="1:10" x14ac:dyDescent="0.25">
      <c r="A147" s="11"/>
      <c r="B147" s="11"/>
      <c r="C147" s="11"/>
      <c r="D147" s="12" t="s">
        <v>14</v>
      </c>
      <c r="E147" s="11"/>
      <c r="F147" s="12"/>
      <c r="G147" s="13">
        <f>+G148+G149</f>
        <v>30000</v>
      </c>
      <c r="H147" s="13">
        <f>+H148+H149</f>
        <v>30000</v>
      </c>
      <c r="I147" s="13">
        <f>IF(G147&lt;&gt;0,H147/G147*100,"-")</f>
        <v>100</v>
      </c>
      <c r="J147" s="13">
        <f t="shared" si="2"/>
        <v>0</v>
      </c>
    </row>
    <row r="148" spans="1:10" x14ac:dyDescent="0.25">
      <c r="A148" s="14"/>
      <c r="B148" s="14"/>
      <c r="C148" s="14"/>
      <c r="D148" s="14"/>
      <c r="E148" s="15" t="s">
        <v>15</v>
      </c>
      <c r="F148" s="15" t="s">
        <v>16</v>
      </c>
      <c r="G148" s="16">
        <v>1600</v>
      </c>
      <c r="H148" s="16">
        <v>1600</v>
      </c>
      <c r="I148" s="16">
        <f>IF(G148&lt;&gt;0,H148/G148*100,"-")</f>
        <v>100</v>
      </c>
      <c r="J148" s="16">
        <f t="shared" si="2"/>
        <v>0</v>
      </c>
    </row>
    <row r="149" spans="1:10" x14ac:dyDescent="0.25">
      <c r="A149" s="14"/>
      <c r="B149" s="14"/>
      <c r="C149" s="14"/>
      <c r="D149" s="14"/>
      <c r="E149" s="15" t="s">
        <v>76</v>
      </c>
      <c r="F149" s="15" t="s">
        <v>77</v>
      </c>
      <c r="G149" s="16">
        <v>28400</v>
      </c>
      <c r="H149" s="16">
        <v>28400</v>
      </c>
      <c r="I149" s="16">
        <f>IF(G149&lt;&gt;0,H149/G149*100,"-")</f>
        <v>100</v>
      </c>
      <c r="J149" s="16">
        <f t="shared" si="2"/>
        <v>0</v>
      </c>
    </row>
    <row r="150" spans="1:10" x14ac:dyDescent="0.25">
      <c r="A150" s="11"/>
      <c r="B150" s="11"/>
      <c r="C150" s="11"/>
      <c r="D150" s="12" t="s">
        <v>130</v>
      </c>
      <c r="E150" s="11"/>
      <c r="F150" s="12" t="s">
        <v>131</v>
      </c>
      <c r="G150" s="13">
        <f>+G151</f>
        <v>15000</v>
      </c>
      <c r="H150" s="13">
        <f>+H151</f>
        <v>15000</v>
      </c>
      <c r="I150" s="13">
        <f>IF(G150&lt;&gt;0,H150/G150*100,"-")</f>
        <v>100</v>
      </c>
      <c r="J150" s="13">
        <f t="shared" si="2"/>
        <v>0</v>
      </c>
    </row>
    <row r="151" spans="1:10" x14ac:dyDescent="0.25">
      <c r="A151" s="14"/>
      <c r="B151" s="14"/>
      <c r="C151" s="14"/>
      <c r="D151" s="14"/>
      <c r="E151" s="15" t="s">
        <v>132</v>
      </c>
      <c r="F151" s="15" t="s">
        <v>133</v>
      </c>
      <c r="G151" s="16">
        <v>15000</v>
      </c>
      <c r="H151" s="16">
        <v>15000</v>
      </c>
      <c r="I151" s="16">
        <f>IF(G151&lt;&gt;0,H151/G151*100,"-")</f>
        <v>100</v>
      </c>
      <c r="J151" s="16">
        <f t="shared" si="2"/>
        <v>0</v>
      </c>
    </row>
    <row r="152" spans="1:10" x14ac:dyDescent="0.25">
      <c r="A152" s="8"/>
      <c r="B152" s="8"/>
      <c r="C152" s="9" t="s">
        <v>134</v>
      </c>
      <c r="D152" s="8"/>
      <c r="E152" s="8"/>
      <c r="F152" s="9" t="s">
        <v>135</v>
      </c>
      <c r="G152" s="10">
        <f>+G153</f>
        <v>20000</v>
      </c>
      <c r="H152" s="10">
        <f>+H153</f>
        <v>20000</v>
      </c>
      <c r="I152" s="10">
        <f>IF(G152&lt;&gt;0,H152/G152*100,"-")</f>
        <v>100</v>
      </c>
      <c r="J152" s="10">
        <f t="shared" si="2"/>
        <v>0</v>
      </c>
    </row>
    <row r="153" spans="1:10" x14ac:dyDescent="0.25">
      <c r="A153" s="11"/>
      <c r="B153" s="11"/>
      <c r="C153" s="11"/>
      <c r="D153" s="12" t="s">
        <v>14</v>
      </c>
      <c r="E153" s="11"/>
      <c r="F153" s="12"/>
      <c r="G153" s="13">
        <f>+G154+G155</f>
        <v>20000</v>
      </c>
      <c r="H153" s="13">
        <f>+H154+H155</f>
        <v>20000</v>
      </c>
      <c r="I153" s="13">
        <f>IF(G153&lt;&gt;0,H153/G153*100,"-")</f>
        <v>100</v>
      </c>
      <c r="J153" s="13">
        <f t="shared" si="2"/>
        <v>0</v>
      </c>
    </row>
    <row r="154" spans="1:10" x14ac:dyDescent="0.25">
      <c r="A154" s="14"/>
      <c r="B154" s="14"/>
      <c r="C154" s="14"/>
      <c r="D154" s="14"/>
      <c r="E154" s="15" t="s">
        <v>74</v>
      </c>
      <c r="F154" s="15" t="s">
        <v>75</v>
      </c>
      <c r="G154" s="16">
        <v>18800</v>
      </c>
      <c r="H154" s="16">
        <v>18800</v>
      </c>
      <c r="I154" s="16">
        <f>IF(G154&lt;&gt;0,H154/G154*100,"-")</f>
        <v>100</v>
      </c>
      <c r="J154" s="16">
        <f t="shared" si="2"/>
        <v>0</v>
      </c>
    </row>
    <row r="155" spans="1:10" x14ac:dyDescent="0.25">
      <c r="A155" s="14"/>
      <c r="B155" s="14"/>
      <c r="C155" s="14"/>
      <c r="D155" s="14"/>
      <c r="E155" s="15" t="s">
        <v>76</v>
      </c>
      <c r="F155" s="15" t="s">
        <v>77</v>
      </c>
      <c r="G155" s="16">
        <v>1200</v>
      </c>
      <c r="H155" s="16">
        <v>1200</v>
      </c>
      <c r="I155" s="16">
        <f>IF(G155&lt;&gt;0,H155/G155*100,"-")</f>
        <v>100</v>
      </c>
      <c r="J155" s="16">
        <f t="shared" si="2"/>
        <v>0</v>
      </c>
    </row>
    <row r="156" spans="1:10" x14ac:dyDescent="0.25">
      <c r="A156" s="5"/>
      <c r="B156" s="6" t="s">
        <v>136</v>
      </c>
      <c r="C156" s="5"/>
      <c r="D156" s="5"/>
      <c r="E156" s="5"/>
      <c r="F156" s="6" t="s">
        <v>137</v>
      </c>
      <c r="G156" s="7">
        <f>+G157+G167</f>
        <v>230740</v>
      </c>
      <c r="H156" s="7">
        <f>+H157+H167</f>
        <v>230740</v>
      </c>
      <c r="I156" s="7">
        <f>IF(G156&lt;&gt;0,H156/G156*100,"-")</f>
        <v>100</v>
      </c>
      <c r="J156" s="7">
        <f t="shared" si="2"/>
        <v>0</v>
      </c>
    </row>
    <row r="157" spans="1:10" x14ac:dyDescent="0.25">
      <c r="A157" s="8"/>
      <c r="B157" s="8"/>
      <c r="C157" s="9" t="s">
        <v>138</v>
      </c>
      <c r="D157" s="8"/>
      <c r="E157" s="8"/>
      <c r="F157" s="9" t="s">
        <v>139</v>
      </c>
      <c r="G157" s="10">
        <f>+G158</f>
        <v>30000</v>
      </c>
      <c r="H157" s="10">
        <f>+H158</f>
        <v>30000</v>
      </c>
      <c r="I157" s="10">
        <f>IF(G157&lt;&gt;0,H157/G157*100,"-")</f>
        <v>100</v>
      </c>
      <c r="J157" s="10">
        <f t="shared" si="2"/>
        <v>0</v>
      </c>
    </row>
    <row r="158" spans="1:10" x14ac:dyDescent="0.25">
      <c r="A158" s="11"/>
      <c r="B158" s="11"/>
      <c r="C158" s="11"/>
      <c r="D158" s="12" t="s">
        <v>14</v>
      </c>
      <c r="E158" s="11"/>
      <c r="F158" s="12"/>
      <c r="G158" s="13">
        <f>+G159+G160+G161+G162+G163+G164+G165+G166</f>
        <v>30000</v>
      </c>
      <c r="H158" s="13">
        <f>+H159+H160+H161+H162+H163+H164+H165+H166</f>
        <v>30000</v>
      </c>
      <c r="I158" s="13">
        <f>IF(G158&lt;&gt;0,H158/G158*100,"-")</f>
        <v>100</v>
      </c>
      <c r="J158" s="13">
        <f t="shared" si="2"/>
        <v>0</v>
      </c>
    </row>
    <row r="159" spans="1:10" x14ac:dyDescent="0.25">
      <c r="A159" s="14"/>
      <c r="B159" s="14"/>
      <c r="C159" s="14"/>
      <c r="D159" s="14"/>
      <c r="E159" s="15" t="s">
        <v>15</v>
      </c>
      <c r="F159" s="15" t="s">
        <v>16</v>
      </c>
      <c r="G159" s="16">
        <v>7755.6</v>
      </c>
      <c r="H159" s="16">
        <v>7755.6</v>
      </c>
      <c r="I159" s="16">
        <f>IF(G159&lt;&gt;0,H159/G159*100,"-")</f>
        <v>100</v>
      </c>
      <c r="J159" s="16">
        <f t="shared" si="2"/>
        <v>0</v>
      </c>
    </row>
    <row r="160" spans="1:10" x14ac:dyDescent="0.25">
      <c r="A160" s="14"/>
      <c r="B160" s="14"/>
      <c r="C160" s="14"/>
      <c r="D160" s="14"/>
      <c r="E160" s="15" t="s">
        <v>82</v>
      </c>
      <c r="F160" s="15" t="s">
        <v>83</v>
      </c>
      <c r="G160" s="16">
        <v>3008.73</v>
      </c>
      <c r="H160" s="16">
        <v>3008.73</v>
      </c>
      <c r="I160" s="16">
        <f>IF(G160&lt;&gt;0,H160/G160*100,"-")</f>
        <v>100</v>
      </c>
      <c r="J160" s="16">
        <f t="shared" si="2"/>
        <v>0</v>
      </c>
    </row>
    <row r="161" spans="1:10" x14ac:dyDescent="0.25">
      <c r="A161" s="14"/>
      <c r="B161" s="14"/>
      <c r="C161" s="14"/>
      <c r="D161" s="14"/>
      <c r="E161" s="15" t="s">
        <v>19</v>
      </c>
      <c r="F161" s="15" t="s">
        <v>20</v>
      </c>
      <c r="G161" s="16">
        <v>309.2</v>
      </c>
      <c r="H161" s="16">
        <v>309.2</v>
      </c>
      <c r="I161" s="16">
        <f>IF(G161&lt;&gt;0,H161/G161*100,"-")</f>
        <v>100</v>
      </c>
      <c r="J161" s="16">
        <f t="shared" si="2"/>
        <v>0</v>
      </c>
    </row>
    <row r="162" spans="1:10" x14ac:dyDescent="0.25">
      <c r="A162" s="14"/>
      <c r="B162" s="14"/>
      <c r="C162" s="14"/>
      <c r="D162" s="14"/>
      <c r="E162" s="15" t="s">
        <v>59</v>
      </c>
      <c r="F162" s="15" t="s">
        <v>60</v>
      </c>
      <c r="G162" s="16">
        <v>110</v>
      </c>
      <c r="H162" s="16">
        <v>110</v>
      </c>
      <c r="I162" s="16">
        <f>IF(G162&lt;&gt;0,H162/G162*100,"-")</f>
        <v>100</v>
      </c>
      <c r="J162" s="16">
        <f t="shared" si="2"/>
        <v>0</v>
      </c>
    </row>
    <row r="163" spans="1:10" x14ac:dyDescent="0.25">
      <c r="A163" s="14"/>
      <c r="B163" s="14"/>
      <c r="C163" s="14"/>
      <c r="D163" s="14"/>
      <c r="E163" s="15" t="s">
        <v>23</v>
      </c>
      <c r="F163" s="15" t="s">
        <v>24</v>
      </c>
      <c r="G163" s="16">
        <v>4000</v>
      </c>
      <c r="H163" s="16">
        <v>4000</v>
      </c>
      <c r="I163" s="16">
        <f>IF(G163&lt;&gt;0,H163/G163*100,"-")</f>
        <v>100</v>
      </c>
      <c r="J163" s="16">
        <f t="shared" si="2"/>
        <v>0</v>
      </c>
    </row>
    <row r="164" spans="1:10" x14ac:dyDescent="0.25">
      <c r="A164" s="14"/>
      <c r="B164" s="14"/>
      <c r="C164" s="14"/>
      <c r="D164" s="14"/>
      <c r="E164" s="15" t="s">
        <v>140</v>
      </c>
      <c r="F164" s="15" t="s">
        <v>141</v>
      </c>
      <c r="G164" s="16">
        <v>249.32</v>
      </c>
      <c r="H164" s="16">
        <v>249.32</v>
      </c>
      <c r="I164" s="16">
        <f>IF(G164&lt;&gt;0,H164/G164*100,"-")</f>
        <v>100</v>
      </c>
      <c r="J164" s="16">
        <f t="shared" si="2"/>
        <v>0</v>
      </c>
    </row>
    <row r="165" spans="1:10" x14ac:dyDescent="0.25">
      <c r="A165" s="14"/>
      <c r="B165" s="14"/>
      <c r="C165" s="14"/>
      <c r="D165" s="14"/>
      <c r="E165" s="15" t="s">
        <v>29</v>
      </c>
      <c r="F165" s="15" t="s">
        <v>30</v>
      </c>
      <c r="G165" s="16">
        <v>6845</v>
      </c>
      <c r="H165" s="16">
        <v>6845</v>
      </c>
      <c r="I165" s="16">
        <f>IF(G165&lt;&gt;0,H165/G165*100,"-")</f>
        <v>100</v>
      </c>
      <c r="J165" s="16">
        <f t="shared" si="2"/>
        <v>0</v>
      </c>
    </row>
    <row r="166" spans="1:10" x14ac:dyDescent="0.25">
      <c r="A166" s="14"/>
      <c r="B166" s="14"/>
      <c r="C166" s="14"/>
      <c r="D166" s="14"/>
      <c r="E166" s="15" t="s">
        <v>25</v>
      </c>
      <c r="F166" s="15" t="s">
        <v>26</v>
      </c>
      <c r="G166" s="16">
        <v>7722.15</v>
      </c>
      <c r="H166" s="16">
        <v>7722.15</v>
      </c>
      <c r="I166" s="16">
        <f>IF(G166&lt;&gt;0,H166/G166*100,"-")</f>
        <v>100</v>
      </c>
      <c r="J166" s="16">
        <f t="shared" si="2"/>
        <v>0</v>
      </c>
    </row>
    <row r="167" spans="1:10" x14ac:dyDescent="0.25">
      <c r="A167" s="8"/>
      <c r="B167" s="8"/>
      <c r="C167" s="9" t="s">
        <v>142</v>
      </c>
      <c r="D167" s="8"/>
      <c r="E167" s="8"/>
      <c r="F167" s="9" t="s">
        <v>143</v>
      </c>
      <c r="G167" s="10">
        <f>+G168+G170+G172</f>
        <v>200740</v>
      </c>
      <c r="H167" s="10">
        <f>+H168+H170+H172</f>
        <v>200740</v>
      </c>
      <c r="I167" s="10">
        <f>IF(G167&lt;&gt;0,H167/G167*100,"-")</f>
        <v>100</v>
      </c>
      <c r="J167" s="10">
        <f t="shared" si="2"/>
        <v>0</v>
      </c>
    </row>
    <row r="168" spans="1:10" x14ac:dyDescent="0.25">
      <c r="A168" s="11"/>
      <c r="B168" s="11"/>
      <c r="C168" s="11"/>
      <c r="D168" s="12" t="s">
        <v>14</v>
      </c>
      <c r="E168" s="11"/>
      <c r="F168" s="12"/>
      <c r="G168" s="13">
        <f>+G169</f>
        <v>100000</v>
      </c>
      <c r="H168" s="13">
        <f>+H169</f>
        <v>100000</v>
      </c>
      <c r="I168" s="13">
        <f>IF(G168&lt;&gt;0,H168/G168*100,"-")</f>
        <v>100</v>
      </c>
      <c r="J168" s="13">
        <f t="shared" si="2"/>
        <v>0</v>
      </c>
    </row>
    <row r="169" spans="1:10" x14ac:dyDescent="0.25">
      <c r="A169" s="14"/>
      <c r="B169" s="14"/>
      <c r="C169" s="14"/>
      <c r="D169" s="14"/>
      <c r="E169" s="15" t="s">
        <v>29</v>
      </c>
      <c r="F169" s="15" t="s">
        <v>30</v>
      </c>
      <c r="G169" s="16">
        <v>100000</v>
      </c>
      <c r="H169" s="16">
        <v>100000</v>
      </c>
      <c r="I169" s="16">
        <f>IF(G169&lt;&gt;0,H169/G169*100,"-")</f>
        <v>100</v>
      </c>
      <c r="J169" s="16">
        <f t="shared" si="2"/>
        <v>0</v>
      </c>
    </row>
    <row r="170" spans="1:10" x14ac:dyDescent="0.25">
      <c r="A170" s="11"/>
      <c r="B170" s="11"/>
      <c r="C170" s="11"/>
      <c r="D170" s="12" t="s">
        <v>144</v>
      </c>
      <c r="E170" s="11"/>
      <c r="F170" s="12" t="s">
        <v>145</v>
      </c>
      <c r="G170" s="13">
        <f>+G171</f>
        <v>46000</v>
      </c>
      <c r="H170" s="13">
        <f>+H171</f>
        <v>46000</v>
      </c>
      <c r="I170" s="13">
        <f>IF(G170&lt;&gt;0,H170/G170*100,"-")</f>
        <v>100</v>
      </c>
      <c r="J170" s="13">
        <f t="shared" si="2"/>
        <v>0</v>
      </c>
    </row>
    <row r="171" spans="1:10" x14ac:dyDescent="0.25">
      <c r="A171" s="14"/>
      <c r="B171" s="14"/>
      <c r="C171" s="14"/>
      <c r="D171" s="14"/>
      <c r="E171" s="15" t="s">
        <v>146</v>
      </c>
      <c r="F171" s="15" t="s">
        <v>147</v>
      </c>
      <c r="G171" s="16">
        <v>46000</v>
      </c>
      <c r="H171" s="16">
        <v>46000</v>
      </c>
      <c r="I171" s="16">
        <f>IF(G171&lt;&gt;0,H171/G171*100,"-")</f>
        <v>100</v>
      </c>
      <c r="J171" s="16">
        <f t="shared" si="2"/>
        <v>0</v>
      </c>
    </row>
    <row r="172" spans="1:10" x14ac:dyDescent="0.25">
      <c r="A172" s="11"/>
      <c r="B172" s="11"/>
      <c r="C172" s="11"/>
      <c r="D172" s="12" t="s">
        <v>148</v>
      </c>
      <c r="E172" s="11"/>
      <c r="F172" s="12" t="s">
        <v>149</v>
      </c>
      <c r="G172" s="13">
        <f>+G173</f>
        <v>54740</v>
      </c>
      <c r="H172" s="13">
        <f>+H173</f>
        <v>54740</v>
      </c>
      <c r="I172" s="13">
        <f>IF(G172&lt;&gt;0,H172/G172*100,"-")</f>
        <v>100</v>
      </c>
      <c r="J172" s="13">
        <f t="shared" si="2"/>
        <v>0</v>
      </c>
    </row>
    <row r="173" spans="1:10" x14ac:dyDescent="0.25">
      <c r="A173" s="14"/>
      <c r="B173" s="14"/>
      <c r="C173" s="14"/>
      <c r="D173" s="14"/>
      <c r="E173" s="15" t="s">
        <v>150</v>
      </c>
      <c r="F173" s="15" t="s">
        <v>151</v>
      </c>
      <c r="G173" s="16">
        <v>54740</v>
      </c>
      <c r="H173" s="16">
        <v>54740</v>
      </c>
      <c r="I173" s="16">
        <f>IF(G173&lt;&gt;0,H173/G173*100,"-")</f>
        <v>100</v>
      </c>
      <c r="J173" s="16">
        <f t="shared" si="2"/>
        <v>0</v>
      </c>
    </row>
    <row r="174" spans="1:10" x14ac:dyDescent="0.25">
      <c r="A174" s="5"/>
      <c r="B174" s="6" t="s">
        <v>152</v>
      </c>
      <c r="C174" s="5"/>
      <c r="D174" s="5"/>
      <c r="E174" s="5"/>
      <c r="F174" s="6" t="s">
        <v>153</v>
      </c>
      <c r="G174" s="7">
        <f>+G175</f>
        <v>7900</v>
      </c>
      <c r="H174" s="7">
        <f>+H175</f>
        <v>7900</v>
      </c>
      <c r="I174" s="7">
        <f>IF(G174&lt;&gt;0,H174/G174*100,"-")</f>
        <v>100</v>
      </c>
      <c r="J174" s="7">
        <f t="shared" si="2"/>
        <v>0</v>
      </c>
    </row>
    <row r="175" spans="1:10" x14ac:dyDescent="0.25">
      <c r="A175" s="8"/>
      <c r="B175" s="8"/>
      <c r="C175" s="9" t="s">
        <v>154</v>
      </c>
      <c r="D175" s="8"/>
      <c r="E175" s="8"/>
      <c r="F175" s="9" t="s">
        <v>155</v>
      </c>
      <c r="G175" s="10">
        <f>+G176</f>
        <v>7900</v>
      </c>
      <c r="H175" s="10">
        <f>+H176</f>
        <v>7900</v>
      </c>
      <c r="I175" s="10">
        <f>IF(G175&lt;&gt;0,H175/G175*100,"-")</f>
        <v>100</v>
      </c>
      <c r="J175" s="10">
        <f t="shared" si="2"/>
        <v>0</v>
      </c>
    </row>
    <row r="176" spans="1:10" x14ac:dyDescent="0.25">
      <c r="A176" s="11"/>
      <c r="B176" s="11"/>
      <c r="C176" s="11"/>
      <c r="D176" s="12" t="s">
        <v>14</v>
      </c>
      <c r="E176" s="11"/>
      <c r="F176" s="12"/>
      <c r="G176" s="13">
        <f>+G177+G178+G179</f>
        <v>7900</v>
      </c>
      <c r="H176" s="13">
        <f>+H177+H178+H179</f>
        <v>7900</v>
      </c>
      <c r="I176" s="13">
        <f>IF(G176&lt;&gt;0,H176/G176*100,"-")</f>
        <v>100</v>
      </c>
      <c r="J176" s="13">
        <f t="shared" si="2"/>
        <v>0</v>
      </c>
    </row>
    <row r="177" spans="1:10" x14ac:dyDescent="0.25">
      <c r="A177" s="14"/>
      <c r="B177" s="14"/>
      <c r="C177" s="14"/>
      <c r="D177" s="14"/>
      <c r="E177" s="15" t="s">
        <v>15</v>
      </c>
      <c r="F177" s="15" t="s">
        <v>16</v>
      </c>
      <c r="G177" s="16">
        <v>7164.6</v>
      </c>
      <c r="H177" s="16">
        <v>7164.6</v>
      </c>
      <c r="I177" s="16">
        <f>IF(G177&lt;&gt;0,H177/G177*100,"-")</f>
        <v>100</v>
      </c>
      <c r="J177" s="16">
        <f t="shared" si="2"/>
        <v>0</v>
      </c>
    </row>
    <row r="178" spans="1:10" x14ac:dyDescent="0.25">
      <c r="A178" s="14"/>
      <c r="B178" s="14"/>
      <c r="C178" s="14"/>
      <c r="D178" s="14"/>
      <c r="E178" s="15" t="s">
        <v>21</v>
      </c>
      <c r="F178" s="15" t="s">
        <v>22</v>
      </c>
      <c r="G178" s="16">
        <v>122</v>
      </c>
      <c r="H178" s="16">
        <v>122</v>
      </c>
      <c r="I178" s="16">
        <f>IF(G178&lt;&gt;0,H178/G178*100,"-")</f>
        <v>100</v>
      </c>
      <c r="J178" s="16">
        <f t="shared" si="2"/>
        <v>0</v>
      </c>
    </row>
    <row r="179" spans="1:10" x14ac:dyDescent="0.25">
      <c r="A179" s="14"/>
      <c r="B179" s="14"/>
      <c r="C179" s="14"/>
      <c r="D179" s="14"/>
      <c r="E179" s="15" t="s">
        <v>23</v>
      </c>
      <c r="F179" s="15" t="s">
        <v>24</v>
      </c>
      <c r="G179" s="16">
        <v>613.4</v>
      </c>
      <c r="H179" s="16">
        <v>613.4</v>
      </c>
      <c r="I179" s="16">
        <f>IF(G179&lt;&gt;0,H179/G179*100,"-")</f>
        <v>100</v>
      </c>
      <c r="J179" s="16">
        <f t="shared" si="2"/>
        <v>0</v>
      </c>
    </row>
    <row r="180" spans="1:10" x14ac:dyDescent="0.25">
      <c r="A180" s="5"/>
      <c r="B180" s="6" t="s">
        <v>156</v>
      </c>
      <c r="C180" s="5"/>
      <c r="D180" s="5"/>
      <c r="E180" s="5"/>
      <c r="F180" s="6" t="s">
        <v>157</v>
      </c>
      <c r="G180" s="7">
        <f>+G181</f>
        <v>40000</v>
      </c>
      <c r="H180" s="7">
        <f>+H181</f>
        <v>40000</v>
      </c>
      <c r="I180" s="7">
        <f>IF(G180&lt;&gt;0,H180/G180*100,"-")</f>
        <v>100</v>
      </c>
      <c r="J180" s="7">
        <f t="shared" si="2"/>
        <v>0</v>
      </c>
    </row>
    <row r="181" spans="1:10" x14ac:dyDescent="0.25">
      <c r="A181" s="8"/>
      <c r="B181" s="8"/>
      <c r="C181" s="9" t="s">
        <v>158</v>
      </c>
      <c r="D181" s="8"/>
      <c r="E181" s="8"/>
      <c r="F181" s="9" t="s">
        <v>159</v>
      </c>
      <c r="G181" s="10">
        <f>+G182</f>
        <v>40000</v>
      </c>
      <c r="H181" s="10">
        <f>+H182</f>
        <v>40000</v>
      </c>
      <c r="I181" s="10">
        <f>IF(G181&lt;&gt;0,H181/G181*100,"-")</f>
        <v>100</v>
      </c>
      <c r="J181" s="10">
        <f t="shared" si="2"/>
        <v>0</v>
      </c>
    </row>
    <row r="182" spans="1:10" x14ac:dyDescent="0.25">
      <c r="A182" s="11"/>
      <c r="B182" s="11"/>
      <c r="C182" s="11"/>
      <c r="D182" s="12" t="s">
        <v>14</v>
      </c>
      <c r="E182" s="11"/>
      <c r="F182" s="12"/>
      <c r="G182" s="13">
        <f>+G183+G184+G185</f>
        <v>40000</v>
      </c>
      <c r="H182" s="13">
        <f>+H183+H184+H185</f>
        <v>40000</v>
      </c>
      <c r="I182" s="13">
        <f>IF(G182&lt;&gt;0,H182/G182*100,"-")</f>
        <v>100</v>
      </c>
      <c r="J182" s="13">
        <f t="shared" si="2"/>
        <v>0</v>
      </c>
    </row>
    <row r="183" spans="1:10" x14ac:dyDescent="0.25">
      <c r="A183" s="14"/>
      <c r="B183" s="14"/>
      <c r="C183" s="14"/>
      <c r="D183" s="14"/>
      <c r="E183" s="15" t="s">
        <v>23</v>
      </c>
      <c r="F183" s="15" t="s">
        <v>24</v>
      </c>
      <c r="G183" s="16">
        <v>1700</v>
      </c>
      <c r="H183" s="16">
        <v>1700</v>
      </c>
      <c r="I183" s="16">
        <f>IF(G183&lt;&gt;0,H183/G183*100,"-")</f>
        <v>100</v>
      </c>
      <c r="J183" s="16">
        <f t="shared" si="2"/>
        <v>0</v>
      </c>
    </row>
    <row r="184" spans="1:10" x14ac:dyDescent="0.25">
      <c r="A184" s="14"/>
      <c r="B184" s="14"/>
      <c r="C184" s="14"/>
      <c r="D184" s="14"/>
      <c r="E184" s="15" t="s">
        <v>29</v>
      </c>
      <c r="F184" s="15" t="s">
        <v>30</v>
      </c>
      <c r="G184" s="16">
        <v>1800</v>
      </c>
      <c r="H184" s="16">
        <v>1800</v>
      </c>
      <c r="I184" s="16">
        <f>IF(G184&lt;&gt;0,H184/G184*100,"-")</f>
        <v>100</v>
      </c>
      <c r="J184" s="16">
        <f t="shared" si="2"/>
        <v>0</v>
      </c>
    </row>
    <row r="185" spans="1:10" x14ac:dyDescent="0.25">
      <c r="A185" s="14"/>
      <c r="B185" s="14"/>
      <c r="C185" s="14"/>
      <c r="D185" s="14"/>
      <c r="E185" s="15" t="s">
        <v>160</v>
      </c>
      <c r="F185" s="15" t="s">
        <v>161</v>
      </c>
      <c r="G185" s="16">
        <v>36500</v>
      </c>
      <c r="H185" s="16">
        <v>36500</v>
      </c>
      <c r="I185" s="16">
        <f>IF(G185&lt;&gt;0,H185/G185*100,"-")</f>
        <v>100</v>
      </c>
      <c r="J185" s="16">
        <f t="shared" si="2"/>
        <v>0</v>
      </c>
    </row>
    <row r="186" spans="1:10" x14ac:dyDescent="0.25">
      <c r="A186" s="5"/>
      <c r="B186" s="6" t="s">
        <v>162</v>
      </c>
      <c r="C186" s="5"/>
      <c r="D186" s="5"/>
      <c r="E186" s="5"/>
      <c r="F186" s="6" t="s">
        <v>163</v>
      </c>
      <c r="G186" s="7">
        <f>+G187+G193+G208+G214+G217+G220</f>
        <v>340178.77</v>
      </c>
      <c r="H186" s="7">
        <f>+H187+H193+H208+H214+H217+H220</f>
        <v>340178.77</v>
      </c>
      <c r="I186" s="7">
        <f>IF(G186&lt;&gt;0,H186/G186*100,"-")</f>
        <v>100</v>
      </c>
      <c r="J186" s="7">
        <f t="shared" si="2"/>
        <v>0</v>
      </c>
    </row>
    <row r="187" spans="1:10" x14ac:dyDescent="0.25">
      <c r="A187" s="8"/>
      <c r="B187" s="8"/>
      <c r="C187" s="9" t="s">
        <v>164</v>
      </c>
      <c r="D187" s="8"/>
      <c r="E187" s="8"/>
      <c r="F187" s="9" t="s">
        <v>165</v>
      </c>
      <c r="G187" s="10">
        <f>+G188+G190</f>
        <v>50000</v>
      </c>
      <c r="H187" s="10">
        <f>+H188+H190</f>
        <v>50000</v>
      </c>
      <c r="I187" s="10">
        <f>IF(G187&lt;&gt;0,H187/G187*100,"-")</f>
        <v>100</v>
      </c>
      <c r="J187" s="10">
        <f t="shared" si="2"/>
        <v>0</v>
      </c>
    </row>
    <row r="188" spans="1:10" x14ac:dyDescent="0.25">
      <c r="A188" s="11"/>
      <c r="B188" s="11"/>
      <c r="C188" s="11"/>
      <c r="D188" s="12" t="s">
        <v>14</v>
      </c>
      <c r="E188" s="11"/>
      <c r="F188" s="12"/>
      <c r="G188" s="13">
        <f>+G189</f>
        <v>2000</v>
      </c>
      <c r="H188" s="13">
        <f>+H189</f>
        <v>2000</v>
      </c>
      <c r="I188" s="13">
        <f>IF(G188&lt;&gt;0,H188/G188*100,"-")</f>
        <v>100</v>
      </c>
      <c r="J188" s="13">
        <f t="shared" si="2"/>
        <v>0</v>
      </c>
    </row>
    <row r="189" spans="1:10" x14ac:dyDescent="0.25">
      <c r="A189" s="14"/>
      <c r="B189" s="14"/>
      <c r="C189" s="14"/>
      <c r="D189" s="14"/>
      <c r="E189" s="15" t="s">
        <v>23</v>
      </c>
      <c r="F189" s="15" t="s">
        <v>24</v>
      </c>
      <c r="G189" s="16">
        <v>2000</v>
      </c>
      <c r="H189" s="16">
        <v>2000</v>
      </c>
      <c r="I189" s="16">
        <f>IF(G189&lt;&gt;0,H189/G189*100,"-")</f>
        <v>100</v>
      </c>
      <c r="J189" s="16">
        <f t="shared" si="2"/>
        <v>0</v>
      </c>
    </row>
    <row r="190" spans="1:10" x14ac:dyDescent="0.25">
      <c r="A190" s="11"/>
      <c r="B190" s="11"/>
      <c r="C190" s="11"/>
      <c r="D190" s="12" t="s">
        <v>166</v>
      </c>
      <c r="E190" s="11"/>
      <c r="F190" s="12" t="s">
        <v>165</v>
      </c>
      <c r="G190" s="13">
        <f>+G191+G192</f>
        <v>48000</v>
      </c>
      <c r="H190" s="13">
        <f>+H191+H192</f>
        <v>48000</v>
      </c>
      <c r="I190" s="13">
        <f>IF(G190&lt;&gt;0,H190/G190*100,"-")</f>
        <v>100</v>
      </c>
      <c r="J190" s="13">
        <f t="shared" si="2"/>
        <v>0</v>
      </c>
    </row>
    <row r="191" spans="1:10" x14ac:dyDescent="0.25">
      <c r="A191" s="14"/>
      <c r="B191" s="14"/>
      <c r="C191" s="14"/>
      <c r="D191" s="14"/>
      <c r="E191" s="15" t="s">
        <v>23</v>
      </c>
      <c r="F191" s="15" t="s">
        <v>24</v>
      </c>
      <c r="G191" s="16">
        <v>1000</v>
      </c>
      <c r="H191" s="16">
        <v>1000</v>
      </c>
      <c r="I191" s="16">
        <f>IF(G191&lt;&gt;0,H191/G191*100,"-")</f>
        <v>100</v>
      </c>
      <c r="J191" s="16">
        <f t="shared" si="2"/>
        <v>0</v>
      </c>
    </row>
    <row r="192" spans="1:10" x14ac:dyDescent="0.25">
      <c r="A192" s="14"/>
      <c r="B192" s="14"/>
      <c r="C192" s="14"/>
      <c r="D192" s="14"/>
      <c r="E192" s="15" t="s">
        <v>167</v>
      </c>
      <c r="F192" s="15" t="s">
        <v>168</v>
      </c>
      <c r="G192" s="16">
        <v>47000</v>
      </c>
      <c r="H192" s="16">
        <v>47000</v>
      </c>
      <c r="I192" s="16">
        <f>IF(G192&lt;&gt;0,H192/G192*100,"-")</f>
        <v>100</v>
      </c>
      <c r="J192" s="16">
        <f t="shared" si="2"/>
        <v>0</v>
      </c>
    </row>
    <row r="193" spans="1:10" x14ac:dyDescent="0.25">
      <c r="A193" s="8"/>
      <c r="B193" s="8"/>
      <c r="C193" s="9" t="s">
        <v>169</v>
      </c>
      <c r="D193" s="8"/>
      <c r="E193" s="8"/>
      <c r="F193" s="9" t="s">
        <v>170</v>
      </c>
      <c r="G193" s="10">
        <f>+G194+G197+G201</f>
        <v>159478.76999999999</v>
      </c>
      <c r="H193" s="10">
        <f>+H194+H197+H201</f>
        <v>159478.76999999999</v>
      </c>
      <c r="I193" s="10">
        <f>IF(G193&lt;&gt;0,H193/G193*100,"-")</f>
        <v>100</v>
      </c>
      <c r="J193" s="10">
        <f t="shared" si="2"/>
        <v>0</v>
      </c>
    </row>
    <row r="194" spans="1:10" x14ac:dyDescent="0.25">
      <c r="A194" s="11"/>
      <c r="B194" s="11"/>
      <c r="C194" s="11"/>
      <c r="D194" s="12" t="s">
        <v>14</v>
      </c>
      <c r="E194" s="11"/>
      <c r="F194" s="12"/>
      <c r="G194" s="13">
        <f>+G195+G196</f>
        <v>20000</v>
      </c>
      <c r="H194" s="13">
        <f>+H195+H196</f>
        <v>20000</v>
      </c>
      <c r="I194" s="13">
        <f>IF(G194&lt;&gt;0,H194/G194*100,"-")</f>
        <v>100</v>
      </c>
      <c r="J194" s="13">
        <f t="shared" si="2"/>
        <v>0</v>
      </c>
    </row>
    <row r="195" spans="1:10" x14ac:dyDescent="0.25">
      <c r="A195" s="14"/>
      <c r="B195" s="14"/>
      <c r="C195" s="14"/>
      <c r="D195" s="14"/>
      <c r="E195" s="15" t="s">
        <v>15</v>
      </c>
      <c r="F195" s="15" t="s">
        <v>16</v>
      </c>
      <c r="G195" s="16">
        <v>19750</v>
      </c>
      <c r="H195" s="16">
        <v>19750</v>
      </c>
      <c r="I195" s="16">
        <f>IF(G195&lt;&gt;0,H195/G195*100,"-")</f>
        <v>100</v>
      </c>
      <c r="J195" s="16">
        <f t="shared" si="2"/>
        <v>0</v>
      </c>
    </row>
    <row r="196" spans="1:10" x14ac:dyDescent="0.25">
      <c r="A196" s="14"/>
      <c r="B196" s="14"/>
      <c r="C196" s="14"/>
      <c r="D196" s="14"/>
      <c r="E196" s="15" t="s">
        <v>23</v>
      </c>
      <c r="F196" s="15" t="s">
        <v>24</v>
      </c>
      <c r="G196" s="16">
        <v>250</v>
      </c>
      <c r="H196" s="16">
        <v>250</v>
      </c>
      <c r="I196" s="16">
        <f>IF(G196&lt;&gt;0,H196/G196*100,"-")</f>
        <v>100</v>
      </c>
      <c r="J196" s="16">
        <f t="shared" si="2"/>
        <v>0</v>
      </c>
    </row>
    <row r="197" spans="1:10" x14ac:dyDescent="0.25">
      <c r="A197" s="11"/>
      <c r="B197" s="11"/>
      <c r="C197" s="11"/>
      <c r="D197" s="12" t="s">
        <v>171</v>
      </c>
      <c r="E197" s="11"/>
      <c r="F197" s="12" t="s">
        <v>172</v>
      </c>
      <c r="G197" s="13">
        <f>+G198+G199+G200</f>
        <v>39478.769999999997</v>
      </c>
      <c r="H197" s="13">
        <f>+H198+H199+H200</f>
        <v>39478.769999999997</v>
      </c>
      <c r="I197" s="13">
        <f>IF(G197&lt;&gt;0,H197/G197*100,"-")</f>
        <v>100</v>
      </c>
      <c r="J197" s="13">
        <f t="shared" si="2"/>
        <v>0</v>
      </c>
    </row>
    <row r="198" spans="1:10" x14ac:dyDescent="0.25">
      <c r="A198" s="14"/>
      <c r="B198" s="14"/>
      <c r="C198" s="14"/>
      <c r="D198" s="14"/>
      <c r="E198" s="15" t="s">
        <v>15</v>
      </c>
      <c r="F198" s="15" t="s">
        <v>16</v>
      </c>
      <c r="G198" s="16">
        <v>1936.14</v>
      </c>
      <c r="H198" s="16">
        <v>1936.14</v>
      </c>
      <c r="I198" s="16">
        <f>IF(G198&lt;&gt;0,H198/G198*100,"-")</f>
        <v>100</v>
      </c>
      <c r="J198" s="16">
        <f t="shared" ref="J198:J261" si="3">H198-G198</f>
        <v>0</v>
      </c>
    </row>
    <row r="199" spans="1:10" x14ac:dyDescent="0.25">
      <c r="A199" s="14"/>
      <c r="B199" s="14"/>
      <c r="C199" s="14"/>
      <c r="D199" s="14"/>
      <c r="E199" s="15" t="s">
        <v>74</v>
      </c>
      <c r="F199" s="15" t="s">
        <v>75</v>
      </c>
      <c r="G199" s="16">
        <v>35956.629999999997</v>
      </c>
      <c r="H199" s="16">
        <v>35956.629999999997</v>
      </c>
      <c r="I199" s="16">
        <f>IF(G199&lt;&gt;0,H199/G199*100,"-")</f>
        <v>100</v>
      </c>
      <c r="J199" s="16">
        <f t="shared" si="3"/>
        <v>0</v>
      </c>
    </row>
    <row r="200" spans="1:10" x14ac:dyDescent="0.25">
      <c r="A200" s="14"/>
      <c r="B200" s="14"/>
      <c r="C200" s="14"/>
      <c r="D200" s="14"/>
      <c r="E200" s="15" t="s">
        <v>76</v>
      </c>
      <c r="F200" s="15" t="s">
        <v>77</v>
      </c>
      <c r="G200" s="16">
        <v>1586</v>
      </c>
      <c r="H200" s="16">
        <v>1586</v>
      </c>
      <c r="I200" s="16">
        <f>IF(G200&lt;&gt;0,H200/G200*100,"-")</f>
        <v>100</v>
      </c>
      <c r="J200" s="16">
        <f t="shared" si="3"/>
        <v>0</v>
      </c>
    </row>
    <row r="201" spans="1:10" x14ac:dyDescent="0.25">
      <c r="A201" s="11"/>
      <c r="B201" s="11"/>
      <c r="C201" s="11"/>
      <c r="D201" s="12" t="s">
        <v>173</v>
      </c>
      <c r="E201" s="11"/>
      <c r="F201" s="12" t="s">
        <v>174</v>
      </c>
      <c r="G201" s="13">
        <f>+G202+G203+G204+G205+G206+G207</f>
        <v>100000</v>
      </c>
      <c r="H201" s="13">
        <f>+H202+H203+H204+H205+H206+H207</f>
        <v>100000</v>
      </c>
      <c r="I201" s="13">
        <f>IF(G201&lt;&gt;0,H201/G201*100,"-")</f>
        <v>100</v>
      </c>
      <c r="J201" s="13">
        <f t="shared" si="3"/>
        <v>0</v>
      </c>
    </row>
    <row r="202" spans="1:10" x14ac:dyDescent="0.25">
      <c r="A202" s="14"/>
      <c r="B202" s="14"/>
      <c r="C202" s="14"/>
      <c r="D202" s="14"/>
      <c r="E202" s="15" t="s">
        <v>15</v>
      </c>
      <c r="F202" s="15" t="s">
        <v>16</v>
      </c>
      <c r="G202" s="16">
        <v>610</v>
      </c>
      <c r="H202" s="16">
        <v>610</v>
      </c>
      <c r="I202" s="16">
        <f>IF(G202&lt;&gt;0,H202/G202*100,"-")</f>
        <v>100</v>
      </c>
      <c r="J202" s="16">
        <f t="shared" si="3"/>
        <v>0</v>
      </c>
    </row>
    <row r="203" spans="1:10" x14ac:dyDescent="0.25">
      <c r="A203" s="14"/>
      <c r="B203" s="14"/>
      <c r="C203" s="14"/>
      <c r="D203" s="14"/>
      <c r="E203" s="15" t="s">
        <v>150</v>
      </c>
      <c r="F203" s="15" t="s">
        <v>151</v>
      </c>
      <c r="G203" s="16">
        <v>35000</v>
      </c>
      <c r="H203" s="16">
        <v>35000</v>
      </c>
      <c r="I203" s="16">
        <f>IF(G203&lt;&gt;0,H203/G203*100,"-")</f>
        <v>100</v>
      </c>
      <c r="J203" s="16">
        <f t="shared" si="3"/>
        <v>0</v>
      </c>
    </row>
    <row r="204" spans="1:10" x14ac:dyDescent="0.25">
      <c r="A204" s="14"/>
      <c r="B204" s="14"/>
      <c r="C204" s="14"/>
      <c r="D204" s="14"/>
      <c r="E204" s="15" t="s">
        <v>25</v>
      </c>
      <c r="F204" s="15" t="s">
        <v>26</v>
      </c>
      <c r="G204" s="16">
        <v>1000</v>
      </c>
      <c r="H204" s="16">
        <v>1000</v>
      </c>
      <c r="I204" s="16">
        <f>IF(G204&lt;&gt;0,H204/G204*100,"-")</f>
        <v>100</v>
      </c>
      <c r="J204" s="16">
        <f t="shared" si="3"/>
        <v>0</v>
      </c>
    </row>
    <row r="205" spans="1:10" x14ac:dyDescent="0.25">
      <c r="A205" s="14"/>
      <c r="B205" s="14"/>
      <c r="C205" s="14"/>
      <c r="D205" s="14"/>
      <c r="E205" s="15" t="s">
        <v>96</v>
      </c>
      <c r="F205" s="15" t="s">
        <v>97</v>
      </c>
      <c r="G205" s="16">
        <v>46400</v>
      </c>
      <c r="H205" s="16">
        <v>46400</v>
      </c>
      <c r="I205" s="16">
        <f>IF(G205&lt;&gt;0,H205/G205*100,"-")</f>
        <v>100</v>
      </c>
      <c r="J205" s="16">
        <f t="shared" si="3"/>
        <v>0</v>
      </c>
    </row>
    <row r="206" spans="1:10" x14ac:dyDescent="0.25">
      <c r="A206" s="14"/>
      <c r="B206" s="14"/>
      <c r="C206" s="14"/>
      <c r="D206" s="14"/>
      <c r="E206" s="15" t="s">
        <v>112</v>
      </c>
      <c r="F206" s="15" t="s">
        <v>113</v>
      </c>
      <c r="G206" s="16">
        <v>14700</v>
      </c>
      <c r="H206" s="16">
        <v>14700</v>
      </c>
      <c r="I206" s="16">
        <f>IF(G206&lt;&gt;0,H206/G206*100,"-")</f>
        <v>100</v>
      </c>
      <c r="J206" s="16">
        <f t="shared" si="3"/>
        <v>0</v>
      </c>
    </row>
    <row r="207" spans="1:10" x14ac:dyDescent="0.25">
      <c r="A207" s="14"/>
      <c r="B207" s="14"/>
      <c r="C207" s="14"/>
      <c r="D207" s="14"/>
      <c r="E207" s="15" t="s">
        <v>76</v>
      </c>
      <c r="F207" s="15" t="s">
        <v>77</v>
      </c>
      <c r="G207" s="16">
        <v>2290</v>
      </c>
      <c r="H207" s="16">
        <v>2290</v>
      </c>
      <c r="I207" s="16">
        <f>IF(G207&lt;&gt;0,H207/G207*100,"-")</f>
        <v>100</v>
      </c>
      <c r="J207" s="16">
        <f t="shared" si="3"/>
        <v>0</v>
      </c>
    </row>
    <row r="208" spans="1:10" x14ac:dyDescent="0.25">
      <c r="A208" s="8"/>
      <c r="B208" s="8"/>
      <c r="C208" s="9" t="s">
        <v>175</v>
      </c>
      <c r="D208" s="8"/>
      <c r="E208" s="8"/>
      <c r="F208" s="9" t="s">
        <v>176</v>
      </c>
      <c r="G208" s="10">
        <f>+G209</f>
        <v>45000</v>
      </c>
      <c r="H208" s="10">
        <f>+H209</f>
        <v>45000</v>
      </c>
      <c r="I208" s="10">
        <f>IF(G208&lt;&gt;0,H208/G208*100,"-")</f>
        <v>100</v>
      </c>
      <c r="J208" s="10">
        <f t="shared" si="3"/>
        <v>0</v>
      </c>
    </row>
    <row r="209" spans="1:10" x14ac:dyDescent="0.25">
      <c r="A209" s="11"/>
      <c r="B209" s="11"/>
      <c r="C209" s="11"/>
      <c r="D209" s="12" t="s">
        <v>14</v>
      </c>
      <c r="E209" s="11"/>
      <c r="F209" s="12"/>
      <c r="G209" s="13">
        <f>+G210+G211+G212+G213</f>
        <v>45000</v>
      </c>
      <c r="H209" s="13">
        <f>+H210+H211+H212+H213</f>
        <v>45000</v>
      </c>
      <c r="I209" s="13">
        <f>IF(G209&lt;&gt;0,H209/G209*100,"-")</f>
        <v>100</v>
      </c>
      <c r="J209" s="13">
        <f t="shared" si="3"/>
        <v>0</v>
      </c>
    </row>
    <row r="210" spans="1:10" x14ac:dyDescent="0.25">
      <c r="A210" s="14"/>
      <c r="B210" s="14"/>
      <c r="C210" s="14"/>
      <c r="D210" s="14"/>
      <c r="E210" s="15" t="s">
        <v>15</v>
      </c>
      <c r="F210" s="15" t="s">
        <v>16</v>
      </c>
      <c r="G210" s="16">
        <v>20400</v>
      </c>
      <c r="H210" s="16">
        <v>20400</v>
      </c>
      <c r="I210" s="16">
        <f>IF(G210&lt;&gt;0,H210/G210*100,"-")</f>
        <v>100</v>
      </c>
      <c r="J210" s="16">
        <f t="shared" si="3"/>
        <v>0</v>
      </c>
    </row>
    <row r="211" spans="1:10" x14ac:dyDescent="0.25">
      <c r="A211" s="14"/>
      <c r="B211" s="14"/>
      <c r="C211" s="14"/>
      <c r="D211" s="14"/>
      <c r="E211" s="15" t="s">
        <v>19</v>
      </c>
      <c r="F211" s="15" t="s">
        <v>20</v>
      </c>
      <c r="G211" s="16">
        <v>500</v>
      </c>
      <c r="H211" s="16">
        <v>500</v>
      </c>
      <c r="I211" s="16">
        <f>IF(G211&lt;&gt;0,H211/G211*100,"-")</f>
        <v>100</v>
      </c>
      <c r="J211" s="16">
        <f t="shared" si="3"/>
        <v>0</v>
      </c>
    </row>
    <row r="212" spans="1:10" x14ac:dyDescent="0.25">
      <c r="A212" s="14"/>
      <c r="B212" s="14"/>
      <c r="C212" s="14"/>
      <c r="D212" s="14"/>
      <c r="E212" s="15" t="s">
        <v>21</v>
      </c>
      <c r="F212" s="15" t="s">
        <v>22</v>
      </c>
      <c r="G212" s="16">
        <v>21500</v>
      </c>
      <c r="H212" s="16">
        <v>21500</v>
      </c>
      <c r="I212" s="16">
        <f>IF(G212&lt;&gt;0,H212/G212*100,"-")</f>
        <v>100</v>
      </c>
      <c r="J212" s="16">
        <f t="shared" si="3"/>
        <v>0</v>
      </c>
    </row>
    <row r="213" spans="1:10" x14ac:dyDescent="0.25">
      <c r="A213" s="14"/>
      <c r="B213" s="14"/>
      <c r="C213" s="14"/>
      <c r="D213" s="14"/>
      <c r="E213" s="15" t="s">
        <v>23</v>
      </c>
      <c r="F213" s="15" t="s">
        <v>24</v>
      </c>
      <c r="G213" s="16">
        <v>2600</v>
      </c>
      <c r="H213" s="16">
        <v>2600</v>
      </c>
      <c r="I213" s="16">
        <f>IF(G213&lt;&gt;0,H213/G213*100,"-")</f>
        <v>100</v>
      </c>
      <c r="J213" s="16">
        <f t="shared" si="3"/>
        <v>0</v>
      </c>
    </row>
    <row r="214" spans="1:10" x14ac:dyDescent="0.25">
      <c r="A214" s="8"/>
      <c r="B214" s="8"/>
      <c r="C214" s="9" t="s">
        <v>177</v>
      </c>
      <c r="D214" s="8"/>
      <c r="E214" s="8"/>
      <c r="F214" s="9" t="s">
        <v>178</v>
      </c>
      <c r="G214" s="10">
        <f>+G215</f>
        <v>700</v>
      </c>
      <c r="H214" s="10">
        <f>+H215</f>
        <v>700</v>
      </c>
      <c r="I214" s="10">
        <f>IF(G214&lt;&gt;0,H214/G214*100,"-")</f>
        <v>100</v>
      </c>
      <c r="J214" s="10">
        <f t="shared" si="3"/>
        <v>0</v>
      </c>
    </row>
    <row r="215" spans="1:10" x14ac:dyDescent="0.25">
      <c r="A215" s="11"/>
      <c r="B215" s="11"/>
      <c r="C215" s="11"/>
      <c r="D215" s="12" t="s">
        <v>14</v>
      </c>
      <c r="E215" s="11"/>
      <c r="F215" s="12"/>
      <c r="G215" s="13">
        <f>+G216</f>
        <v>700</v>
      </c>
      <c r="H215" s="13">
        <f>+H216</f>
        <v>700</v>
      </c>
      <c r="I215" s="13">
        <f>IF(G215&lt;&gt;0,H215/G215*100,"-")</f>
        <v>100</v>
      </c>
      <c r="J215" s="13">
        <f t="shared" si="3"/>
        <v>0</v>
      </c>
    </row>
    <row r="216" spans="1:10" x14ac:dyDescent="0.25">
      <c r="A216" s="14"/>
      <c r="B216" s="14"/>
      <c r="C216" s="14"/>
      <c r="D216" s="14"/>
      <c r="E216" s="15" t="s">
        <v>29</v>
      </c>
      <c r="F216" s="15" t="s">
        <v>30</v>
      </c>
      <c r="G216" s="16">
        <v>700</v>
      </c>
      <c r="H216" s="16">
        <v>700</v>
      </c>
      <c r="I216" s="16">
        <f>IF(G216&lt;&gt;0,H216/G216*100,"-")</f>
        <v>100</v>
      </c>
      <c r="J216" s="16">
        <f t="shared" si="3"/>
        <v>0</v>
      </c>
    </row>
    <row r="217" spans="1:10" x14ac:dyDescent="0.25">
      <c r="A217" s="8"/>
      <c r="B217" s="8"/>
      <c r="C217" s="9" t="s">
        <v>179</v>
      </c>
      <c r="D217" s="8"/>
      <c r="E217" s="8"/>
      <c r="F217" s="9" t="s">
        <v>180</v>
      </c>
      <c r="G217" s="10">
        <f>+G218</f>
        <v>10000</v>
      </c>
      <c r="H217" s="10">
        <f>+H218</f>
        <v>10000</v>
      </c>
      <c r="I217" s="10">
        <f>IF(G217&lt;&gt;0,H217/G217*100,"-")</f>
        <v>100</v>
      </c>
      <c r="J217" s="10">
        <f t="shared" si="3"/>
        <v>0</v>
      </c>
    </row>
    <row r="218" spans="1:10" x14ac:dyDescent="0.25">
      <c r="A218" s="11"/>
      <c r="B218" s="11"/>
      <c r="C218" s="11"/>
      <c r="D218" s="12" t="s">
        <v>14</v>
      </c>
      <c r="E218" s="11"/>
      <c r="F218" s="12"/>
      <c r="G218" s="13">
        <f>+G219</f>
        <v>10000</v>
      </c>
      <c r="H218" s="13">
        <f>+H219</f>
        <v>10000</v>
      </c>
      <c r="I218" s="13">
        <f>IF(G218&lt;&gt;0,H218/G218*100,"-")</f>
        <v>100</v>
      </c>
      <c r="J218" s="13">
        <f t="shared" si="3"/>
        <v>0</v>
      </c>
    </row>
    <row r="219" spans="1:10" x14ac:dyDescent="0.25">
      <c r="A219" s="14"/>
      <c r="B219" s="14"/>
      <c r="C219" s="14"/>
      <c r="D219" s="14"/>
      <c r="E219" s="15" t="s">
        <v>15</v>
      </c>
      <c r="F219" s="15" t="s">
        <v>16</v>
      </c>
      <c r="G219" s="16">
        <v>10000</v>
      </c>
      <c r="H219" s="16">
        <v>10000</v>
      </c>
      <c r="I219" s="16">
        <f>IF(G219&lt;&gt;0,H219/G219*100,"-")</f>
        <v>100</v>
      </c>
      <c r="J219" s="16">
        <f t="shared" si="3"/>
        <v>0</v>
      </c>
    </row>
    <row r="220" spans="1:10" x14ac:dyDescent="0.25">
      <c r="A220" s="8"/>
      <c r="B220" s="8"/>
      <c r="C220" s="9" t="s">
        <v>181</v>
      </c>
      <c r="D220" s="8"/>
      <c r="E220" s="8"/>
      <c r="F220" s="9" t="s">
        <v>182</v>
      </c>
      <c r="G220" s="10">
        <f>+G221</f>
        <v>75000</v>
      </c>
      <c r="H220" s="10">
        <f>+H221</f>
        <v>75000</v>
      </c>
      <c r="I220" s="10">
        <f>IF(G220&lt;&gt;0,H220/G220*100,"-")</f>
        <v>100</v>
      </c>
      <c r="J220" s="10">
        <f t="shared" si="3"/>
        <v>0</v>
      </c>
    </row>
    <row r="221" spans="1:10" x14ac:dyDescent="0.25">
      <c r="A221" s="11"/>
      <c r="B221" s="11"/>
      <c r="C221" s="11"/>
      <c r="D221" s="12" t="s">
        <v>14</v>
      </c>
      <c r="E221" s="11"/>
      <c r="F221" s="12"/>
      <c r="G221" s="13">
        <f>+G222</f>
        <v>75000</v>
      </c>
      <c r="H221" s="13">
        <f>+H222</f>
        <v>75000</v>
      </c>
      <c r="I221" s="13">
        <f>IF(G221&lt;&gt;0,H221/G221*100,"-")</f>
        <v>100</v>
      </c>
      <c r="J221" s="13">
        <f t="shared" si="3"/>
        <v>0</v>
      </c>
    </row>
    <row r="222" spans="1:10" x14ac:dyDescent="0.25">
      <c r="A222" s="14"/>
      <c r="B222" s="14"/>
      <c r="C222" s="14"/>
      <c r="D222" s="14"/>
      <c r="E222" s="15" t="s">
        <v>21</v>
      </c>
      <c r="F222" s="15" t="s">
        <v>22</v>
      </c>
      <c r="G222" s="16">
        <v>75000</v>
      </c>
      <c r="H222" s="16">
        <v>75000</v>
      </c>
      <c r="I222" s="16">
        <f>IF(G222&lt;&gt;0,H222/G222*100,"-")</f>
        <v>100</v>
      </c>
      <c r="J222" s="16">
        <f t="shared" si="3"/>
        <v>0</v>
      </c>
    </row>
    <row r="223" spans="1:10" x14ac:dyDescent="0.25">
      <c r="A223" s="5"/>
      <c r="B223" s="6" t="s">
        <v>183</v>
      </c>
      <c r="C223" s="5"/>
      <c r="D223" s="5"/>
      <c r="E223" s="5"/>
      <c r="F223" s="6" t="s">
        <v>184</v>
      </c>
      <c r="G223" s="7">
        <f>+G224</f>
        <v>355301.02</v>
      </c>
      <c r="H223" s="7">
        <f>+H224</f>
        <v>375801.02</v>
      </c>
      <c r="I223" s="7">
        <f>IF(G223&lt;&gt;0,H223/G223*100,"-")</f>
        <v>105.76975545975071</v>
      </c>
      <c r="J223" s="7">
        <f t="shared" si="3"/>
        <v>20500</v>
      </c>
    </row>
    <row r="224" spans="1:10" x14ac:dyDescent="0.25">
      <c r="A224" s="8"/>
      <c r="B224" s="8"/>
      <c r="C224" s="9" t="s">
        <v>185</v>
      </c>
      <c r="D224" s="8"/>
      <c r="E224" s="8"/>
      <c r="F224" s="9" t="s">
        <v>186</v>
      </c>
      <c r="G224" s="10">
        <f>+G225+G229+G233</f>
        <v>355301.02</v>
      </c>
      <c r="H224" s="10">
        <f>+H225+H229+H233</f>
        <v>375801.02</v>
      </c>
      <c r="I224" s="10">
        <f>IF(G224&lt;&gt;0,H224/G224*100,"-")</f>
        <v>105.76975545975071</v>
      </c>
      <c r="J224" s="10">
        <f t="shared" si="3"/>
        <v>20500</v>
      </c>
    </row>
    <row r="225" spans="1:10" x14ac:dyDescent="0.25">
      <c r="A225" s="11"/>
      <c r="B225" s="11"/>
      <c r="C225" s="11"/>
      <c r="D225" s="12" t="s">
        <v>14</v>
      </c>
      <c r="E225" s="11"/>
      <c r="F225" s="12"/>
      <c r="G225" s="13">
        <f>+G226+G227+G228</f>
        <v>40000</v>
      </c>
      <c r="H225" s="13">
        <f>+H226+H227+H228</f>
        <v>40000</v>
      </c>
      <c r="I225" s="13">
        <f>IF(G225&lt;&gt;0,H225/G225*100,"-")</f>
        <v>100</v>
      </c>
      <c r="J225" s="13">
        <f t="shared" si="3"/>
        <v>0</v>
      </c>
    </row>
    <row r="226" spans="1:10" x14ac:dyDescent="0.25">
      <c r="A226" s="14"/>
      <c r="B226" s="14"/>
      <c r="C226" s="14"/>
      <c r="D226" s="14"/>
      <c r="E226" s="15" t="s">
        <v>15</v>
      </c>
      <c r="F226" s="15" t="s">
        <v>16</v>
      </c>
      <c r="G226" s="16">
        <v>9850</v>
      </c>
      <c r="H226" s="16">
        <v>9850</v>
      </c>
      <c r="I226" s="16">
        <f>IF(G226&lt;&gt;0,H226/G226*100,"-")</f>
        <v>100</v>
      </c>
      <c r="J226" s="16">
        <f t="shared" si="3"/>
        <v>0</v>
      </c>
    </row>
    <row r="227" spans="1:10" x14ac:dyDescent="0.25">
      <c r="A227" s="14"/>
      <c r="B227" s="14"/>
      <c r="C227" s="14"/>
      <c r="D227" s="14"/>
      <c r="E227" s="15" t="s">
        <v>74</v>
      </c>
      <c r="F227" s="15" t="s">
        <v>75</v>
      </c>
      <c r="G227" s="16">
        <v>30000</v>
      </c>
      <c r="H227" s="16">
        <v>30000</v>
      </c>
      <c r="I227" s="16">
        <f>IF(G227&lt;&gt;0,H227/G227*100,"-")</f>
        <v>100</v>
      </c>
      <c r="J227" s="16">
        <f t="shared" si="3"/>
        <v>0</v>
      </c>
    </row>
    <row r="228" spans="1:10" x14ac:dyDescent="0.25">
      <c r="A228" s="14"/>
      <c r="B228" s="14"/>
      <c r="C228" s="14"/>
      <c r="D228" s="14"/>
      <c r="E228" s="15" t="s">
        <v>76</v>
      </c>
      <c r="F228" s="15" t="s">
        <v>77</v>
      </c>
      <c r="G228" s="16">
        <v>150</v>
      </c>
      <c r="H228" s="16">
        <v>150</v>
      </c>
      <c r="I228" s="16">
        <f>IF(G228&lt;&gt;0,H228/G228*100,"-")</f>
        <v>100</v>
      </c>
      <c r="J228" s="16">
        <f t="shared" si="3"/>
        <v>0</v>
      </c>
    </row>
    <row r="229" spans="1:10" x14ac:dyDescent="0.25">
      <c r="A229" s="11"/>
      <c r="B229" s="11"/>
      <c r="C229" s="11"/>
      <c r="D229" s="12" t="s">
        <v>187</v>
      </c>
      <c r="E229" s="11"/>
      <c r="F229" s="12" t="s">
        <v>188</v>
      </c>
      <c r="G229" s="13">
        <f>+G230+G231+G232</f>
        <v>315301.02</v>
      </c>
      <c r="H229" s="13">
        <f>+H230+H231+H232</f>
        <v>315301.02</v>
      </c>
      <c r="I229" s="13">
        <f>IF(G229&lt;&gt;0,H229/G229*100,"-")</f>
        <v>100</v>
      </c>
      <c r="J229" s="13">
        <f t="shared" si="3"/>
        <v>0</v>
      </c>
    </row>
    <row r="230" spans="1:10" x14ac:dyDescent="0.25">
      <c r="A230" s="14"/>
      <c r="B230" s="14"/>
      <c r="C230" s="14"/>
      <c r="D230" s="14"/>
      <c r="E230" s="15" t="s">
        <v>15</v>
      </c>
      <c r="F230" s="15" t="s">
        <v>16</v>
      </c>
      <c r="G230" s="16">
        <v>2000</v>
      </c>
      <c r="H230" s="16">
        <v>2000</v>
      </c>
      <c r="I230" s="16">
        <f>IF(G230&lt;&gt;0,H230/G230*100,"-")</f>
        <v>100</v>
      </c>
      <c r="J230" s="16">
        <f t="shared" si="3"/>
        <v>0</v>
      </c>
    </row>
    <row r="231" spans="1:10" x14ac:dyDescent="0.25">
      <c r="A231" s="14"/>
      <c r="B231" s="14"/>
      <c r="C231" s="14"/>
      <c r="D231" s="14"/>
      <c r="E231" s="15" t="s">
        <v>74</v>
      </c>
      <c r="F231" s="15" t="s">
        <v>75</v>
      </c>
      <c r="G231" s="16">
        <v>305498.12</v>
      </c>
      <c r="H231" s="16">
        <v>305498.12</v>
      </c>
      <c r="I231" s="16">
        <f>IF(G231&lt;&gt;0,H231/G231*100,"-")</f>
        <v>100</v>
      </c>
      <c r="J231" s="16">
        <f t="shared" si="3"/>
        <v>0</v>
      </c>
    </row>
    <row r="232" spans="1:10" x14ac:dyDescent="0.25">
      <c r="A232" s="14"/>
      <c r="B232" s="14"/>
      <c r="C232" s="14"/>
      <c r="D232" s="14"/>
      <c r="E232" s="15" t="s">
        <v>76</v>
      </c>
      <c r="F232" s="15" t="s">
        <v>77</v>
      </c>
      <c r="G232" s="16">
        <v>7802.9</v>
      </c>
      <c r="H232" s="16">
        <v>7802.9</v>
      </c>
      <c r="I232" s="16">
        <f>IF(G232&lt;&gt;0,H232/G232*100,"-")</f>
        <v>100</v>
      </c>
      <c r="J232" s="16">
        <f t="shared" si="3"/>
        <v>0</v>
      </c>
    </row>
    <row r="233" spans="1:10" x14ac:dyDescent="0.25">
      <c r="A233" s="11"/>
      <c r="B233" s="11"/>
      <c r="C233" s="11"/>
      <c r="D233" s="12" t="s">
        <v>189</v>
      </c>
      <c r="E233" s="11"/>
      <c r="F233" s="12" t="s">
        <v>190</v>
      </c>
      <c r="G233" s="13">
        <f>+G234</f>
        <v>0</v>
      </c>
      <c r="H233" s="13">
        <f>+H234</f>
        <v>20500</v>
      </c>
      <c r="I233" s="13" t="str">
        <f>IF(G233&lt;&gt;0,H233/G233*100,"-")</f>
        <v>-</v>
      </c>
      <c r="J233" s="13">
        <f t="shared" si="3"/>
        <v>20500</v>
      </c>
    </row>
    <row r="234" spans="1:10" x14ac:dyDescent="0.25">
      <c r="A234" s="14"/>
      <c r="B234" s="14"/>
      <c r="C234" s="14"/>
      <c r="D234" s="14"/>
      <c r="E234" s="15" t="s">
        <v>76</v>
      </c>
      <c r="F234" s="15" t="s">
        <v>77</v>
      </c>
      <c r="G234" s="16">
        <v>0</v>
      </c>
      <c r="H234" s="16">
        <v>20500</v>
      </c>
      <c r="I234" s="16" t="str">
        <f>IF(G234&lt;&gt;0,H234/G234*100,"-")</f>
        <v>-</v>
      </c>
      <c r="J234" s="16">
        <f t="shared" si="3"/>
        <v>20500</v>
      </c>
    </row>
    <row r="235" spans="1:10" x14ac:dyDescent="0.25">
      <c r="A235" s="5"/>
      <c r="B235" s="6" t="s">
        <v>191</v>
      </c>
      <c r="C235" s="5"/>
      <c r="D235" s="5"/>
      <c r="E235" s="5"/>
      <c r="F235" s="6" t="s">
        <v>192</v>
      </c>
      <c r="G235" s="7">
        <f>+G236+G240+G253+G257+G278+G283</f>
        <v>3283157.88</v>
      </c>
      <c r="H235" s="7">
        <f>+H236+H240+H253+H257+H278+H283</f>
        <v>4534157.88</v>
      </c>
      <c r="I235" s="7">
        <f>IF(G235&lt;&gt;0,H235/G235*100,"-")</f>
        <v>138.10355900399159</v>
      </c>
      <c r="J235" s="7">
        <f t="shared" si="3"/>
        <v>1251000</v>
      </c>
    </row>
    <row r="236" spans="1:10" x14ac:dyDescent="0.25">
      <c r="A236" s="8"/>
      <c r="B236" s="8"/>
      <c r="C236" s="9" t="s">
        <v>193</v>
      </c>
      <c r="D236" s="8"/>
      <c r="E236" s="8"/>
      <c r="F236" s="9" t="s">
        <v>194</v>
      </c>
      <c r="G236" s="10">
        <f>+G237</f>
        <v>12000</v>
      </c>
      <c r="H236" s="10">
        <f>+H237</f>
        <v>12000</v>
      </c>
      <c r="I236" s="10">
        <f>IF(G236&lt;&gt;0,H236/G236*100,"-")</f>
        <v>100</v>
      </c>
      <c r="J236" s="10">
        <f t="shared" si="3"/>
        <v>0</v>
      </c>
    </row>
    <row r="237" spans="1:10" x14ac:dyDescent="0.25">
      <c r="A237" s="11"/>
      <c r="B237" s="11"/>
      <c r="C237" s="11"/>
      <c r="D237" s="12" t="s">
        <v>14</v>
      </c>
      <c r="E237" s="11"/>
      <c r="F237" s="12"/>
      <c r="G237" s="13">
        <f>+G238+G239</f>
        <v>12000</v>
      </c>
      <c r="H237" s="13">
        <f>+H238+H239</f>
        <v>12000</v>
      </c>
      <c r="I237" s="13">
        <f>IF(G237&lt;&gt;0,H237/G237*100,"-")</f>
        <v>100</v>
      </c>
      <c r="J237" s="13">
        <f t="shared" si="3"/>
        <v>0</v>
      </c>
    </row>
    <row r="238" spans="1:10" x14ac:dyDescent="0.25">
      <c r="A238" s="14"/>
      <c r="B238" s="14"/>
      <c r="C238" s="14"/>
      <c r="D238" s="14"/>
      <c r="E238" s="15" t="s">
        <v>15</v>
      </c>
      <c r="F238" s="15" t="s">
        <v>16</v>
      </c>
      <c r="G238" s="16">
        <v>7000</v>
      </c>
      <c r="H238" s="16">
        <v>7000</v>
      </c>
      <c r="I238" s="16">
        <f>IF(G238&lt;&gt;0,H238/G238*100,"-")</f>
        <v>100</v>
      </c>
      <c r="J238" s="16">
        <f t="shared" si="3"/>
        <v>0</v>
      </c>
    </row>
    <row r="239" spans="1:10" x14ac:dyDescent="0.25">
      <c r="A239" s="14"/>
      <c r="B239" s="14"/>
      <c r="C239" s="14"/>
      <c r="D239" s="14"/>
      <c r="E239" s="15" t="s">
        <v>21</v>
      </c>
      <c r="F239" s="15" t="s">
        <v>22</v>
      </c>
      <c r="G239" s="16">
        <v>5000</v>
      </c>
      <c r="H239" s="16">
        <v>5000</v>
      </c>
      <c r="I239" s="16">
        <f>IF(G239&lt;&gt;0,H239/G239*100,"-")</f>
        <v>100</v>
      </c>
      <c r="J239" s="16">
        <f t="shared" si="3"/>
        <v>0</v>
      </c>
    </row>
    <row r="240" spans="1:10" x14ac:dyDescent="0.25">
      <c r="A240" s="8"/>
      <c r="B240" s="8"/>
      <c r="C240" s="9" t="s">
        <v>195</v>
      </c>
      <c r="D240" s="8"/>
      <c r="E240" s="8"/>
      <c r="F240" s="9" t="s">
        <v>196</v>
      </c>
      <c r="G240" s="10">
        <f>+G241+G245+G248</f>
        <v>259966.81</v>
      </c>
      <c r="H240" s="10">
        <f>+H241+H245+H248</f>
        <v>259966.81</v>
      </c>
      <c r="I240" s="10">
        <f>IF(G240&lt;&gt;0,H240/G240*100,"-")</f>
        <v>100</v>
      </c>
      <c r="J240" s="10">
        <f t="shared" si="3"/>
        <v>0</v>
      </c>
    </row>
    <row r="241" spans="1:10" x14ac:dyDescent="0.25">
      <c r="A241" s="11"/>
      <c r="B241" s="11"/>
      <c r="C241" s="11"/>
      <c r="D241" s="12" t="s">
        <v>14</v>
      </c>
      <c r="E241" s="11"/>
      <c r="F241" s="12"/>
      <c r="G241" s="13">
        <f>+G242+G243+G244</f>
        <v>115000</v>
      </c>
      <c r="H241" s="13">
        <f>+H242+H243+H244</f>
        <v>115000</v>
      </c>
      <c r="I241" s="13">
        <f>IF(G241&lt;&gt;0,H241/G241*100,"-")</f>
        <v>100</v>
      </c>
      <c r="J241" s="13">
        <f t="shared" si="3"/>
        <v>0</v>
      </c>
    </row>
    <row r="242" spans="1:10" x14ac:dyDescent="0.25">
      <c r="A242" s="14"/>
      <c r="B242" s="14"/>
      <c r="C242" s="14"/>
      <c r="D242" s="14"/>
      <c r="E242" s="15" t="s">
        <v>15</v>
      </c>
      <c r="F242" s="15" t="s">
        <v>16</v>
      </c>
      <c r="G242" s="16">
        <v>1300</v>
      </c>
      <c r="H242" s="16">
        <v>1300</v>
      </c>
      <c r="I242" s="16">
        <f>IF(G242&lt;&gt;0,H242/G242*100,"-")</f>
        <v>100</v>
      </c>
      <c r="J242" s="16">
        <f t="shared" si="3"/>
        <v>0</v>
      </c>
    </row>
    <row r="243" spans="1:10" x14ac:dyDescent="0.25">
      <c r="A243" s="14"/>
      <c r="B243" s="14"/>
      <c r="C243" s="14"/>
      <c r="D243" s="14"/>
      <c r="E243" s="15" t="s">
        <v>17</v>
      </c>
      <c r="F243" s="15" t="s">
        <v>18</v>
      </c>
      <c r="G243" s="16">
        <v>102200</v>
      </c>
      <c r="H243" s="16">
        <v>102200</v>
      </c>
      <c r="I243" s="16">
        <f>IF(G243&lt;&gt;0,H243/G243*100,"-")</f>
        <v>100</v>
      </c>
      <c r="J243" s="16">
        <f t="shared" si="3"/>
        <v>0</v>
      </c>
    </row>
    <row r="244" spans="1:10" x14ac:dyDescent="0.25">
      <c r="A244" s="14"/>
      <c r="B244" s="14"/>
      <c r="C244" s="14"/>
      <c r="D244" s="14"/>
      <c r="E244" s="15" t="s">
        <v>21</v>
      </c>
      <c r="F244" s="15" t="s">
        <v>22</v>
      </c>
      <c r="G244" s="16">
        <v>11500</v>
      </c>
      <c r="H244" s="16">
        <v>11500</v>
      </c>
      <c r="I244" s="16">
        <f>IF(G244&lt;&gt;0,H244/G244*100,"-")</f>
        <v>100</v>
      </c>
      <c r="J244" s="16">
        <f t="shared" si="3"/>
        <v>0</v>
      </c>
    </row>
    <row r="245" spans="1:10" x14ac:dyDescent="0.25">
      <c r="A245" s="11"/>
      <c r="B245" s="11"/>
      <c r="C245" s="11"/>
      <c r="D245" s="12" t="s">
        <v>197</v>
      </c>
      <c r="E245" s="11"/>
      <c r="F245" s="12" t="s">
        <v>198</v>
      </c>
      <c r="G245" s="13">
        <f>+G246+G247</f>
        <v>60000</v>
      </c>
      <c r="H245" s="13">
        <f>+H246+H247</f>
        <v>60000</v>
      </c>
      <c r="I245" s="13">
        <f>IF(G245&lt;&gt;0,H245/G245*100,"-")</f>
        <v>100</v>
      </c>
      <c r="J245" s="13">
        <f t="shared" si="3"/>
        <v>0</v>
      </c>
    </row>
    <row r="246" spans="1:10" x14ac:dyDescent="0.25">
      <c r="A246" s="14"/>
      <c r="B246" s="14"/>
      <c r="C246" s="14"/>
      <c r="D246" s="14"/>
      <c r="E246" s="15" t="s">
        <v>74</v>
      </c>
      <c r="F246" s="15" t="s">
        <v>75</v>
      </c>
      <c r="G246" s="16">
        <v>55000</v>
      </c>
      <c r="H246" s="16">
        <v>55000</v>
      </c>
      <c r="I246" s="16">
        <f>IF(G246&lt;&gt;0,H246/G246*100,"-")</f>
        <v>100</v>
      </c>
      <c r="J246" s="16">
        <f t="shared" si="3"/>
        <v>0</v>
      </c>
    </row>
    <row r="247" spans="1:10" x14ac:dyDescent="0.25">
      <c r="A247" s="14"/>
      <c r="B247" s="14"/>
      <c r="C247" s="14"/>
      <c r="D247" s="14"/>
      <c r="E247" s="15" t="s">
        <v>76</v>
      </c>
      <c r="F247" s="15" t="s">
        <v>77</v>
      </c>
      <c r="G247" s="16">
        <v>5000</v>
      </c>
      <c r="H247" s="16">
        <v>5000</v>
      </c>
      <c r="I247" s="16">
        <f>IF(G247&lt;&gt;0,H247/G247*100,"-")</f>
        <v>100</v>
      </c>
      <c r="J247" s="16">
        <f t="shared" si="3"/>
        <v>0</v>
      </c>
    </row>
    <row r="248" spans="1:10" x14ac:dyDescent="0.25">
      <c r="A248" s="11"/>
      <c r="B248" s="11"/>
      <c r="C248" s="11"/>
      <c r="D248" s="12" t="s">
        <v>199</v>
      </c>
      <c r="E248" s="11"/>
      <c r="F248" s="12" t="s">
        <v>200</v>
      </c>
      <c r="G248" s="13">
        <f>+G249+G250+G251+G252</f>
        <v>84966.81</v>
      </c>
      <c r="H248" s="13">
        <f>+H249+H250+H251+H252</f>
        <v>84966.81</v>
      </c>
      <c r="I248" s="13">
        <f>IF(G248&lt;&gt;0,H248/G248*100,"-")</f>
        <v>100</v>
      </c>
      <c r="J248" s="13">
        <f t="shared" si="3"/>
        <v>0</v>
      </c>
    </row>
    <row r="249" spans="1:10" x14ac:dyDescent="0.25">
      <c r="A249" s="14"/>
      <c r="B249" s="14"/>
      <c r="C249" s="14"/>
      <c r="D249" s="14"/>
      <c r="E249" s="15" t="s">
        <v>15</v>
      </c>
      <c r="F249" s="15" t="s">
        <v>16</v>
      </c>
      <c r="G249" s="16">
        <v>8979.2000000000007</v>
      </c>
      <c r="H249" s="16">
        <v>8979.2000000000007</v>
      </c>
      <c r="I249" s="16">
        <f>IF(G249&lt;&gt;0,H249/G249*100,"-")</f>
        <v>100</v>
      </c>
      <c r="J249" s="16">
        <f t="shared" si="3"/>
        <v>0</v>
      </c>
    </row>
    <row r="250" spans="1:10" x14ac:dyDescent="0.25">
      <c r="A250" s="14"/>
      <c r="B250" s="14"/>
      <c r="C250" s="14"/>
      <c r="D250" s="14"/>
      <c r="E250" s="15" t="s">
        <v>96</v>
      </c>
      <c r="F250" s="15" t="s">
        <v>97</v>
      </c>
      <c r="G250" s="16">
        <v>33791.61</v>
      </c>
      <c r="H250" s="16">
        <v>33791.61</v>
      </c>
      <c r="I250" s="16">
        <f>IF(G250&lt;&gt;0,H250/G250*100,"-")</f>
        <v>100</v>
      </c>
      <c r="J250" s="16">
        <f t="shared" si="3"/>
        <v>0</v>
      </c>
    </row>
    <row r="251" spans="1:10" x14ac:dyDescent="0.25">
      <c r="A251" s="14"/>
      <c r="B251" s="14"/>
      <c r="C251" s="14"/>
      <c r="D251" s="14"/>
      <c r="E251" s="15" t="s">
        <v>74</v>
      </c>
      <c r="F251" s="15" t="s">
        <v>75</v>
      </c>
      <c r="G251" s="16">
        <v>40000</v>
      </c>
      <c r="H251" s="16">
        <v>40000</v>
      </c>
      <c r="I251" s="16">
        <f>IF(G251&lt;&gt;0,H251/G251*100,"-")</f>
        <v>100</v>
      </c>
      <c r="J251" s="16">
        <f t="shared" si="3"/>
        <v>0</v>
      </c>
    </row>
    <row r="252" spans="1:10" x14ac:dyDescent="0.25">
      <c r="A252" s="14"/>
      <c r="B252" s="14"/>
      <c r="C252" s="14"/>
      <c r="D252" s="14"/>
      <c r="E252" s="15" t="s">
        <v>76</v>
      </c>
      <c r="F252" s="15" t="s">
        <v>77</v>
      </c>
      <c r="G252" s="16">
        <v>2196</v>
      </c>
      <c r="H252" s="16">
        <v>2196</v>
      </c>
      <c r="I252" s="16">
        <f>IF(G252&lt;&gt;0,H252/G252*100,"-")</f>
        <v>100</v>
      </c>
      <c r="J252" s="16">
        <f t="shared" si="3"/>
        <v>0</v>
      </c>
    </row>
    <row r="253" spans="1:10" x14ac:dyDescent="0.25">
      <c r="A253" s="8"/>
      <c r="B253" s="8"/>
      <c r="C253" s="9" t="s">
        <v>201</v>
      </c>
      <c r="D253" s="8"/>
      <c r="E253" s="8"/>
      <c r="F253" s="9" t="s">
        <v>202</v>
      </c>
      <c r="G253" s="10">
        <f>+G254</f>
        <v>708000</v>
      </c>
      <c r="H253" s="10">
        <f>+H254</f>
        <v>708000</v>
      </c>
      <c r="I253" s="10">
        <f>IF(G253&lt;&gt;0,H253/G253*100,"-")</f>
        <v>100</v>
      </c>
      <c r="J253" s="10">
        <f t="shared" si="3"/>
        <v>0</v>
      </c>
    </row>
    <row r="254" spans="1:10" x14ac:dyDescent="0.25">
      <c r="A254" s="11"/>
      <c r="B254" s="11"/>
      <c r="C254" s="11"/>
      <c r="D254" s="12" t="s">
        <v>203</v>
      </c>
      <c r="E254" s="11"/>
      <c r="F254" s="12" t="s">
        <v>202</v>
      </c>
      <c r="G254" s="13">
        <f>+G255+G256</f>
        <v>708000</v>
      </c>
      <c r="H254" s="13">
        <f>+H255+H256</f>
        <v>708000</v>
      </c>
      <c r="I254" s="13">
        <f>IF(G254&lt;&gt;0,H254/G254*100,"-")</f>
        <v>100</v>
      </c>
      <c r="J254" s="13">
        <f t="shared" si="3"/>
        <v>0</v>
      </c>
    </row>
    <row r="255" spans="1:10" x14ac:dyDescent="0.25">
      <c r="A255" s="14"/>
      <c r="B255" s="14"/>
      <c r="C255" s="14"/>
      <c r="D255" s="14"/>
      <c r="E255" s="15" t="s">
        <v>15</v>
      </c>
      <c r="F255" s="15" t="s">
        <v>16</v>
      </c>
      <c r="G255" s="16">
        <v>3840</v>
      </c>
      <c r="H255" s="16">
        <v>3840</v>
      </c>
      <c r="I255" s="16">
        <f>IF(G255&lt;&gt;0,H255/G255*100,"-")</f>
        <v>100</v>
      </c>
      <c r="J255" s="16">
        <f t="shared" si="3"/>
        <v>0</v>
      </c>
    </row>
    <row r="256" spans="1:10" x14ac:dyDescent="0.25">
      <c r="A256" s="14"/>
      <c r="B256" s="14"/>
      <c r="C256" s="14"/>
      <c r="D256" s="14"/>
      <c r="E256" s="15" t="s">
        <v>21</v>
      </c>
      <c r="F256" s="15" t="s">
        <v>22</v>
      </c>
      <c r="G256" s="16">
        <v>704160</v>
      </c>
      <c r="H256" s="16">
        <v>704160</v>
      </c>
      <c r="I256" s="16">
        <f>IF(G256&lt;&gt;0,H256/G256*100,"-")</f>
        <v>100</v>
      </c>
      <c r="J256" s="16">
        <f t="shared" si="3"/>
        <v>0</v>
      </c>
    </row>
    <row r="257" spans="1:10" x14ac:dyDescent="0.25">
      <c r="A257" s="8"/>
      <c r="B257" s="8"/>
      <c r="C257" s="9" t="s">
        <v>204</v>
      </c>
      <c r="D257" s="8"/>
      <c r="E257" s="8"/>
      <c r="F257" s="9" t="s">
        <v>205</v>
      </c>
      <c r="G257" s="10">
        <f>+G258+G263+G265+G267+G270+G275</f>
        <v>933091.07000000007</v>
      </c>
      <c r="H257" s="10">
        <f>+H258+H263+H265+H267+H270+H275</f>
        <v>933091.07000000007</v>
      </c>
      <c r="I257" s="10">
        <f>IF(G257&lt;&gt;0,H257/G257*100,"-")</f>
        <v>100</v>
      </c>
      <c r="J257" s="10">
        <f t="shared" si="3"/>
        <v>0</v>
      </c>
    </row>
    <row r="258" spans="1:10" x14ac:dyDescent="0.25">
      <c r="A258" s="11"/>
      <c r="B258" s="11"/>
      <c r="C258" s="11"/>
      <c r="D258" s="12" t="s">
        <v>206</v>
      </c>
      <c r="E258" s="11"/>
      <c r="F258" s="12" t="s">
        <v>207</v>
      </c>
      <c r="G258" s="13">
        <f>+G259+G260+G261+G262</f>
        <v>200000</v>
      </c>
      <c r="H258" s="13">
        <f>+H259+H260+H261+H262</f>
        <v>200000</v>
      </c>
      <c r="I258" s="13">
        <f>IF(G258&lt;&gt;0,H258/G258*100,"-")</f>
        <v>100</v>
      </c>
      <c r="J258" s="13">
        <f t="shared" si="3"/>
        <v>0</v>
      </c>
    </row>
    <row r="259" spans="1:10" x14ac:dyDescent="0.25">
      <c r="A259" s="14"/>
      <c r="B259" s="14"/>
      <c r="C259" s="14"/>
      <c r="D259" s="14"/>
      <c r="E259" s="15" t="s">
        <v>19</v>
      </c>
      <c r="F259" s="15" t="s">
        <v>20</v>
      </c>
      <c r="G259" s="16">
        <v>110</v>
      </c>
      <c r="H259" s="16">
        <v>110</v>
      </c>
      <c r="I259" s="16">
        <f>IF(G259&lt;&gt;0,H259/G259*100,"-")</f>
        <v>100</v>
      </c>
      <c r="J259" s="16">
        <f t="shared" si="3"/>
        <v>0</v>
      </c>
    </row>
    <row r="260" spans="1:10" x14ac:dyDescent="0.25">
      <c r="A260" s="14"/>
      <c r="B260" s="14"/>
      <c r="C260" s="14"/>
      <c r="D260" s="14"/>
      <c r="E260" s="15" t="s">
        <v>96</v>
      </c>
      <c r="F260" s="15" t="s">
        <v>97</v>
      </c>
      <c r="G260" s="16">
        <v>20000</v>
      </c>
      <c r="H260" s="16">
        <v>20000</v>
      </c>
      <c r="I260" s="16">
        <f>IF(G260&lt;&gt;0,H260/G260*100,"-")</f>
        <v>100</v>
      </c>
      <c r="J260" s="16">
        <f t="shared" si="3"/>
        <v>0</v>
      </c>
    </row>
    <row r="261" spans="1:10" x14ac:dyDescent="0.25">
      <c r="A261" s="14"/>
      <c r="B261" s="14"/>
      <c r="C261" s="14"/>
      <c r="D261" s="14"/>
      <c r="E261" s="15" t="s">
        <v>74</v>
      </c>
      <c r="F261" s="15" t="s">
        <v>75</v>
      </c>
      <c r="G261" s="16">
        <v>169890</v>
      </c>
      <c r="H261" s="16">
        <v>169890</v>
      </c>
      <c r="I261" s="16">
        <f>IF(G261&lt;&gt;0,H261/G261*100,"-")</f>
        <v>100</v>
      </c>
      <c r="J261" s="16">
        <f t="shared" si="3"/>
        <v>0</v>
      </c>
    </row>
    <row r="262" spans="1:10" x14ac:dyDescent="0.25">
      <c r="A262" s="14"/>
      <c r="B262" s="14"/>
      <c r="C262" s="14"/>
      <c r="D262" s="14"/>
      <c r="E262" s="15" t="s">
        <v>76</v>
      </c>
      <c r="F262" s="15" t="s">
        <v>77</v>
      </c>
      <c r="G262" s="16">
        <v>10000</v>
      </c>
      <c r="H262" s="16">
        <v>10000</v>
      </c>
      <c r="I262" s="16">
        <f>IF(G262&lt;&gt;0,H262/G262*100,"-")</f>
        <v>100</v>
      </c>
      <c r="J262" s="16">
        <f t="shared" ref="J262:J325" si="4">H262-G262</f>
        <v>0</v>
      </c>
    </row>
    <row r="263" spans="1:10" x14ac:dyDescent="0.25">
      <c r="A263" s="11"/>
      <c r="B263" s="11"/>
      <c r="C263" s="11"/>
      <c r="D263" s="12" t="s">
        <v>208</v>
      </c>
      <c r="E263" s="11"/>
      <c r="F263" s="12" t="s">
        <v>209</v>
      </c>
      <c r="G263" s="13">
        <f>+G264</f>
        <v>140000</v>
      </c>
      <c r="H263" s="13">
        <f>+H264</f>
        <v>140000</v>
      </c>
      <c r="I263" s="13">
        <f>IF(G263&lt;&gt;0,H263/G263*100,"-")</f>
        <v>100</v>
      </c>
      <c r="J263" s="13">
        <f t="shared" si="4"/>
        <v>0</v>
      </c>
    </row>
    <row r="264" spans="1:10" x14ac:dyDescent="0.25">
      <c r="A264" s="14"/>
      <c r="B264" s="14"/>
      <c r="C264" s="14"/>
      <c r="D264" s="14"/>
      <c r="E264" s="15" t="s">
        <v>96</v>
      </c>
      <c r="F264" s="15" t="s">
        <v>97</v>
      </c>
      <c r="G264" s="16">
        <v>140000</v>
      </c>
      <c r="H264" s="16">
        <v>140000</v>
      </c>
      <c r="I264" s="16">
        <f>IF(G264&lt;&gt;0,H264/G264*100,"-")</f>
        <v>100</v>
      </c>
      <c r="J264" s="16">
        <f t="shared" si="4"/>
        <v>0</v>
      </c>
    </row>
    <row r="265" spans="1:10" x14ac:dyDescent="0.25">
      <c r="A265" s="11"/>
      <c r="B265" s="11"/>
      <c r="C265" s="11"/>
      <c r="D265" s="12" t="s">
        <v>210</v>
      </c>
      <c r="E265" s="11"/>
      <c r="F265" s="12" t="s">
        <v>211</v>
      </c>
      <c r="G265" s="13">
        <f>+G266</f>
        <v>25000</v>
      </c>
      <c r="H265" s="13">
        <f>+H266</f>
        <v>25000</v>
      </c>
      <c r="I265" s="13">
        <f>IF(G265&lt;&gt;0,H265/G265*100,"-")</f>
        <v>100</v>
      </c>
      <c r="J265" s="13">
        <f t="shared" si="4"/>
        <v>0</v>
      </c>
    </row>
    <row r="266" spans="1:10" x14ac:dyDescent="0.25">
      <c r="A266" s="14"/>
      <c r="B266" s="14"/>
      <c r="C266" s="14"/>
      <c r="D266" s="14"/>
      <c r="E266" s="15" t="s">
        <v>76</v>
      </c>
      <c r="F266" s="15" t="s">
        <v>77</v>
      </c>
      <c r="G266" s="16">
        <v>25000</v>
      </c>
      <c r="H266" s="16">
        <v>25000</v>
      </c>
      <c r="I266" s="16">
        <f>IF(G266&lt;&gt;0,H266/G266*100,"-")</f>
        <v>100</v>
      </c>
      <c r="J266" s="16">
        <f t="shared" si="4"/>
        <v>0</v>
      </c>
    </row>
    <row r="267" spans="1:10" x14ac:dyDescent="0.25">
      <c r="A267" s="11"/>
      <c r="B267" s="11"/>
      <c r="C267" s="11"/>
      <c r="D267" s="12" t="s">
        <v>212</v>
      </c>
      <c r="E267" s="11"/>
      <c r="F267" s="12" t="s">
        <v>213</v>
      </c>
      <c r="G267" s="13">
        <f>+G268+G269</f>
        <v>50000</v>
      </c>
      <c r="H267" s="13">
        <f>+H268+H269</f>
        <v>50000</v>
      </c>
      <c r="I267" s="13">
        <f>IF(G267&lt;&gt;0,H267/G267*100,"-")</f>
        <v>100</v>
      </c>
      <c r="J267" s="13">
        <f t="shared" si="4"/>
        <v>0</v>
      </c>
    </row>
    <row r="268" spans="1:10" x14ac:dyDescent="0.25">
      <c r="A268" s="14"/>
      <c r="B268" s="14"/>
      <c r="C268" s="14"/>
      <c r="D268" s="14"/>
      <c r="E268" s="15" t="s">
        <v>96</v>
      </c>
      <c r="F268" s="15" t="s">
        <v>97</v>
      </c>
      <c r="G268" s="16">
        <v>48200</v>
      </c>
      <c r="H268" s="16">
        <v>48200</v>
      </c>
      <c r="I268" s="16">
        <f>IF(G268&lt;&gt;0,H268/G268*100,"-")</f>
        <v>100</v>
      </c>
      <c r="J268" s="16">
        <f t="shared" si="4"/>
        <v>0</v>
      </c>
    </row>
    <row r="269" spans="1:10" x14ac:dyDescent="0.25">
      <c r="A269" s="14"/>
      <c r="B269" s="14"/>
      <c r="C269" s="14"/>
      <c r="D269" s="14"/>
      <c r="E269" s="15" t="s">
        <v>76</v>
      </c>
      <c r="F269" s="15" t="s">
        <v>77</v>
      </c>
      <c r="G269" s="16">
        <v>1800</v>
      </c>
      <c r="H269" s="16">
        <v>1800</v>
      </c>
      <c r="I269" s="16">
        <f>IF(G269&lt;&gt;0,H269/G269*100,"-")</f>
        <v>100</v>
      </c>
      <c r="J269" s="16">
        <f t="shared" si="4"/>
        <v>0</v>
      </c>
    </row>
    <row r="270" spans="1:10" x14ac:dyDescent="0.25">
      <c r="A270" s="11"/>
      <c r="B270" s="11"/>
      <c r="C270" s="11"/>
      <c r="D270" s="12" t="s">
        <v>214</v>
      </c>
      <c r="E270" s="11"/>
      <c r="F270" s="12" t="s">
        <v>215</v>
      </c>
      <c r="G270" s="13">
        <f>+G271+G272+G273+G274</f>
        <v>138091.07</v>
      </c>
      <c r="H270" s="13">
        <f>+H271+H272+H273+H274</f>
        <v>138091.07</v>
      </c>
      <c r="I270" s="13">
        <f>IF(G270&lt;&gt;0,H270/G270*100,"-")</f>
        <v>100</v>
      </c>
      <c r="J270" s="13">
        <f t="shared" si="4"/>
        <v>0</v>
      </c>
    </row>
    <row r="271" spans="1:10" x14ac:dyDescent="0.25">
      <c r="A271" s="14"/>
      <c r="B271" s="14"/>
      <c r="C271" s="14"/>
      <c r="D271" s="14"/>
      <c r="E271" s="15" t="s">
        <v>21</v>
      </c>
      <c r="F271" s="15" t="s">
        <v>22</v>
      </c>
      <c r="G271" s="16">
        <v>3778.4</v>
      </c>
      <c r="H271" s="16">
        <v>3778.4</v>
      </c>
      <c r="I271" s="16">
        <f>IF(G271&lt;&gt;0,H271/G271*100,"-")</f>
        <v>100</v>
      </c>
      <c r="J271" s="16">
        <f t="shared" si="4"/>
        <v>0</v>
      </c>
    </row>
    <row r="272" spans="1:10" x14ac:dyDescent="0.25">
      <c r="A272" s="14"/>
      <c r="B272" s="14"/>
      <c r="C272" s="14"/>
      <c r="D272" s="14"/>
      <c r="E272" s="15" t="s">
        <v>70</v>
      </c>
      <c r="F272" s="15" t="s">
        <v>71</v>
      </c>
      <c r="G272" s="16">
        <v>2000</v>
      </c>
      <c r="H272" s="16">
        <v>2000</v>
      </c>
      <c r="I272" s="16">
        <f>IF(G272&lt;&gt;0,H272/G272*100,"-")</f>
        <v>100</v>
      </c>
      <c r="J272" s="16">
        <f t="shared" si="4"/>
        <v>0</v>
      </c>
    </row>
    <row r="273" spans="1:10" x14ac:dyDescent="0.25">
      <c r="A273" s="14"/>
      <c r="B273" s="14"/>
      <c r="C273" s="14"/>
      <c r="D273" s="14"/>
      <c r="E273" s="15" t="s">
        <v>96</v>
      </c>
      <c r="F273" s="15" t="s">
        <v>97</v>
      </c>
      <c r="G273" s="16">
        <v>105677.25</v>
      </c>
      <c r="H273" s="16">
        <v>105677.25</v>
      </c>
      <c r="I273" s="16">
        <f>IF(G273&lt;&gt;0,H273/G273*100,"-")</f>
        <v>100</v>
      </c>
      <c r="J273" s="16">
        <f t="shared" si="4"/>
        <v>0</v>
      </c>
    </row>
    <row r="274" spans="1:10" x14ac:dyDescent="0.25">
      <c r="A274" s="14"/>
      <c r="B274" s="14"/>
      <c r="C274" s="14"/>
      <c r="D274" s="14"/>
      <c r="E274" s="15" t="s">
        <v>76</v>
      </c>
      <c r="F274" s="15" t="s">
        <v>77</v>
      </c>
      <c r="G274" s="16">
        <v>26635.42</v>
      </c>
      <c r="H274" s="16">
        <v>26635.42</v>
      </c>
      <c r="I274" s="16">
        <f>IF(G274&lt;&gt;0,H274/G274*100,"-")</f>
        <v>100</v>
      </c>
      <c r="J274" s="16">
        <f t="shared" si="4"/>
        <v>0</v>
      </c>
    </row>
    <row r="275" spans="1:10" x14ac:dyDescent="0.25">
      <c r="A275" s="11"/>
      <c r="B275" s="11"/>
      <c r="C275" s="11"/>
      <c r="D275" s="12" t="s">
        <v>216</v>
      </c>
      <c r="E275" s="11"/>
      <c r="F275" s="12" t="s">
        <v>217</v>
      </c>
      <c r="G275" s="13">
        <f>+G276+G277</f>
        <v>380000</v>
      </c>
      <c r="H275" s="13">
        <f>+H276+H277</f>
        <v>380000</v>
      </c>
      <c r="I275" s="13">
        <f>IF(G275&lt;&gt;0,H275/G275*100,"-")</f>
        <v>100</v>
      </c>
      <c r="J275" s="13">
        <f t="shared" si="4"/>
        <v>0</v>
      </c>
    </row>
    <row r="276" spans="1:10" x14ac:dyDescent="0.25">
      <c r="A276" s="14"/>
      <c r="B276" s="14"/>
      <c r="C276" s="14"/>
      <c r="D276" s="14"/>
      <c r="E276" s="15" t="s">
        <v>74</v>
      </c>
      <c r="F276" s="15" t="s">
        <v>75</v>
      </c>
      <c r="G276" s="16">
        <v>363450</v>
      </c>
      <c r="H276" s="16">
        <v>363450</v>
      </c>
      <c r="I276" s="16">
        <f>IF(G276&lt;&gt;0,H276/G276*100,"-")</f>
        <v>100</v>
      </c>
      <c r="J276" s="16">
        <f t="shared" si="4"/>
        <v>0</v>
      </c>
    </row>
    <row r="277" spans="1:10" x14ac:dyDescent="0.25">
      <c r="A277" s="14"/>
      <c r="B277" s="14"/>
      <c r="C277" s="14"/>
      <c r="D277" s="14"/>
      <c r="E277" s="15" t="s">
        <v>76</v>
      </c>
      <c r="F277" s="15" t="s">
        <v>77</v>
      </c>
      <c r="G277" s="16">
        <v>16550</v>
      </c>
      <c r="H277" s="16">
        <v>16550</v>
      </c>
      <c r="I277" s="16">
        <f>IF(G277&lt;&gt;0,H277/G277*100,"-")</f>
        <v>100</v>
      </c>
      <c r="J277" s="16">
        <f t="shared" si="4"/>
        <v>0</v>
      </c>
    </row>
    <row r="278" spans="1:10" x14ac:dyDescent="0.25">
      <c r="A278" s="8"/>
      <c r="B278" s="8"/>
      <c r="C278" s="9" t="s">
        <v>218</v>
      </c>
      <c r="D278" s="8"/>
      <c r="E278" s="8"/>
      <c r="F278" s="9" t="s">
        <v>219</v>
      </c>
      <c r="G278" s="10">
        <f>+G279</f>
        <v>14100</v>
      </c>
      <c r="H278" s="10">
        <f>+H279</f>
        <v>14100</v>
      </c>
      <c r="I278" s="10">
        <f>IF(G278&lt;&gt;0,H278/G278*100,"-")</f>
        <v>100</v>
      </c>
      <c r="J278" s="10">
        <f t="shared" si="4"/>
        <v>0</v>
      </c>
    </row>
    <row r="279" spans="1:10" x14ac:dyDescent="0.25">
      <c r="A279" s="11"/>
      <c r="B279" s="11"/>
      <c r="C279" s="11"/>
      <c r="D279" s="12" t="s">
        <v>14</v>
      </c>
      <c r="E279" s="11"/>
      <c r="F279" s="12"/>
      <c r="G279" s="13">
        <f>+G280+G281+G282</f>
        <v>14100</v>
      </c>
      <c r="H279" s="13">
        <f>+H280+H281+H282</f>
        <v>14100</v>
      </c>
      <c r="I279" s="13">
        <f>IF(G279&lt;&gt;0,H279/G279*100,"-")</f>
        <v>100</v>
      </c>
      <c r="J279" s="13">
        <f t="shared" si="4"/>
        <v>0</v>
      </c>
    </row>
    <row r="280" spans="1:10" x14ac:dyDescent="0.25">
      <c r="A280" s="14"/>
      <c r="B280" s="14"/>
      <c r="C280" s="14"/>
      <c r="D280" s="14"/>
      <c r="E280" s="15" t="s">
        <v>15</v>
      </c>
      <c r="F280" s="15" t="s">
        <v>16</v>
      </c>
      <c r="G280" s="16">
        <v>8850</v>
      </c>
      <c r="H280" s="16">
        <v>8850</v>
      </c>
      <c r="I280" s="16">
        <f>IF(G280&lt;&gt;0,H280/G280*100,"-")</f>
        <v>100</v>
      </c>
      <c r="J280" s="16">
        <f t="shared" si="4"/>
        <v>0</v>
      </c>
    </row>
    <row r="281" spans="1:10" x14ac:dyDescent="0.25">
      <c r="A281" s="14"/>
      <c r="B281" s="14"/>
      <c r="C281" s="14"/>
      <c r="D281" s="14"/>
      <c r="E281" s="15" t="s">
        <v>17</v>
      </c>
      <c r="F281" s="15" t="s">
        <v>18</v>
      </c>
      <c r="G281" s="16">
        <v>2000</v>
      </c>
      <c r="H281" s="16">
        <v>2000</v>
      </c>
      <c r="I281" s="16">
        <f>IF(G281&lt;&gt;0,H281/G281*100,"-")</f>
        <v>100</v>
      </c>
      <c r="J281" s="16">
        <f t="shared" si="4"/>
        <v>0</v>
      </c>
    </row>
    <row r="282" spans="1:10" x14ac:dyDescent="0.25">
      <c r="A282" s="14"/>
      <c r="B282" s="14"/>
      <c r="C282" s="14"/>
      <c r="D282" s="14"/>
      <c r="E282" s="15" t="s">
        <v>21</v>
      </c>
      <c r="F282" s="15" t="s">
        <v>22</v>
      </c>
      <c r="G282" s="16">
        <v>3250</v>
      </c>
      <c r="H282" s="16">
        <v>3250</v>
      </c>
      <c r="I282" s="16">
        <f>IF(G282&lt;&gt;0,H282/G282*100,"-")</f>
        <v>100</v>
      </c>
      <c r="J282" s="16">
        <f t="shared" si="4"/>
        <v>0</v>
      </c>
    </row>
    <row r="283" spans="1:10" x14ac:dyDescent="0.25">
      <c r="A283" s="8"/>
      <c r="B283" s="8"/>
      <c r="C283" s="9" t="s">
        <v>220</v>
      </c>
      <c r="D283" s="8"/>
      <c r="E283" s="8"/>
      <c r="F283" s="9" t="s">
        <v>221</v>
      </c>
      <c r="G283" s="10">
        <f>+G284+G288</f>
        <v>1356000</v>
      </c>
      <c r="H283" s="10">
        <f>+H284+H288</f>
        <v>2607000</v>
      </c>
      <c r="I283" s="10">
        <f>IF(G283&lt;&gt;0,H283/G283*100,"-")</f>
        <v>192.25663716814159</v>
      </c>
      <c r="J283" s="10">
        <f t="shared" si="4"/>
        <v>1251000</v>
      </c>
    </row>
    <row r="284" spans="1:10" x14ac:dyDescent="0.25">
      <c r="A284" s="11"/>
      <c r="B284" s="11"/>
      <c r="C284" s="11"/>
      <c r="D284" s="12" t="s">
        <v>14</v>
      </c>
      <c r="E284" s="11"/>
      <c r="F284" s="12"/>
      <c r="G284" s="13">
        <f>+G285+G286+G287</f>
        <v>6000</v>
      </c>
      <c r="H284" s="13">
        <f>+H285+H286+H287</f>
        <v>46000</v>
      </c>
      <c r="I284" s="13">
        <f>IF(G284&lt;&gt;0,H284/G284*100,"-")</f>
        <v>766.66666666666674</v>
      </c>
      <c r="J284" s="13">
        <f t="shared" si="4"/>
        <v>40000</v>
      </c>
    </row>
    <row r="285" spans="1:10" x14ac:dyDescent="0.25">
      <c r="A285" s="14"/>
      <c r="B285" s="14"/>
      <c r="C285" s="14"/>
      <c r="D285" s="14"/>
      <c r="E285" s="15" t="s">
        <v>15</v>
      </c>
      <c r="F285" s="15" t="s">
        <v>16</v>
      </c>
      <c r="G285" s="16">
        <v>6000</v>
      </c>
      <c r="H285" s="16">
        <v>6000</v>
      </c>
      <c r="I285" s="16">
        <f>IF(G285&lt;&gt;0,H285/G285*100,"-")</f>
        <v>100</v>
      </c>
      <c r="J285" s="16">
        <f t="shared" si="4"/>
        <v>0</v>
      </c>
    </row>
    <row r="286" spans="1:10" x14ac:dyDescent="0.25">
      <c r="A286" s="14"/>
      <c r="B286" s="14"/>
      <c r="C286" s="14"/>
      <c r="D286" s="14"/>
      <c r="E286" s="15" t="s">
        <v>74</v>
      </c>
      <c r="F286" s="15" t="s">
        <v>75</v>
      </c>
      <c r="G286" s="16">
        <v>0</v>
      </c>
      <c r="H286" s="16">
        <v>40000</v>
      </c>
      <c r="I286" s="16" t="str">
        <f>IF(G286&lt;&gt;0,H286/G286*100,"-")</f>
        <v>-</v>
      </c>
      <c r="J286" s="16">
        <f t="shared" si="4"/>
        <v>40000</v>
      </c>
    </row>
    <row r="287" spans="1:10" x14ac:dyDescent="0.25">
      <c r="A287" s="14"/>
      <c r="B287" s="14"/>
      <c r="C287" s="14"/>
      <c r="D287" s="14"/>
      <c r="E287" s="15" t="s">
        <v>76</v>
      </c>
      <c r="F287" s="15" t="s">
        <v>77</v>
      </c>
      <c r="G287" s="16">
        <v>0</v>
      </c>
      <c r="H287" s="16">
        <v>0</v>
      </c>
      <c r="I287" s="16" t="str">
        <f>IF(G287&lt;&gt;0,H287/G287*100,"-")</f>
        <v>-</v>
      </c>
      <c r="J287" s="16">
        <f t="shared" si="4"/>
        <v>0</v>
      </c>
    </row>
    <row r="288" spans="1:10" x14ac:dyDescent="0.25">
      <c r="A288" s="11"/>
      <c r="B288" s="11"/>
      <c r="C288" s="11"/>
      <c r="D288" s="12" t="s">
        <v>222</v>
      </c>
      <c r="E288" s="11"/>
      <c r="F288" s="12" t="s">
        <v>223</v>
      </c>
      <c r="G288" s="13">
        <f>+G289+G290</f>
        <v>1350000</v>
      </c>
      <c r="H288" s="13">
        <f>+H289+H290</f>
        <v>2561000</v>
      </c>
      <c r="I288" s="13">
        <f>IF(G288&lt;&gt;0,H288/G288*100,"-")</f>
        <v>189.7037037037037</v>
      </c>
      <c r="J288" s="13">
        <f t="shared" si="4"/>
        <v>1211000</v>
      </c>
    </row>
    <row r="289" spans="1:10" x14ac:dyDescent="0.25">
      <c r="A289" s="14"/>
      <c r="B289" s="14"/>
      <c r="C289" s="14"/>
      <c r="D289" s="14"/>
      <c r="E289" s="15" t="s">
        <v>74</v>
      </c>
      <c r="F289" s="15" t="s">
        <v>75</v>
      </c>
      <c r="G289" s="16">
        <v>1269000</v>
      </c>
      <c r="H289" s="16">
        <v>2440000</v>
      </c>
      <c r="I289" s="16">
        <f>IF(G289&lt;&gt;0,H289/G289*100,"-")</f>
        <v>192.27738376674549</v>
      </c>
      <c r="J289" s="16">
        <f t="shared" si="4"/>
        <v>1171000</v>
      </c>
    </row>
    <row r="290" spans="1:10" x14ac:dyDescent="0.25">
      <c r="A290" s="14"/>
      <c r="B290" s="14"/>
      <c r="C290" s="14"/>
      <c r="D290" s="14"/>
      <c r="E290" s="15" t="s">
        <v>76</v>
      </c>
      <c r="F290" s="15" t="s">
        <v>77</v>
      </c>
      <c r="G290" s="16">
        <v>81000</v>
      </c>
      <c r="H290" s="16">
        <v>121000</v>
      </c>
      <c r="I290" s="16">
        <f>IF(G290&lt;&gt;0,H290/G290*100,"-")</f>
        <v>149.38271604938271</v>
      </c>
      <c r="J290" s="16">
        <f t="shared" si="4"/>
        <v>40000</v>
      </c>
    </row>
    <row r="291" spans="1:10" x14ac:dyDescent="0.25">
      <c r="A291" s="5"/>
      <c r="B291" s="6" t="s">
        <v>224</v>
      </c>
      <c r="C291" s="5"/>
      <c r="D291" s="5"/>
      <c r="E291" s="5"/>
      <c r="F291" s="6" t="s">
        <v>225</v>
      </c>
      <c r="G291" s="7">
        <f>+G292+G299+G311+G315+G333+G341+G353+G363+G368+G371</f>
        <v>1183460</v>
      </c>
      <c r="H291" s="7">
        <f>+H292+H299+H311+H315+H333+H341+H353+H363+H368+H371</f>
        <v>1203460</v>
      </c>
      <c r="I291" s="7">
        <f>IF(G291&lt;&gt;0,H291/G291*100,"-")</f>
        <v>101.68995994794923</v>
      </c>
      <c r="J291" s="7">
        <f t="shared" si="4"/>
        <v>20000</v>
      </c>
    </row>
    <row r="292" spans="1:10" x14ac:dyDescent="0.25">
      <c r="A292" s="8"/>
      <c r="B292" s="8"/>
      <c r="C292" s="9" t="s">
        <v>226</v>
      </c>
      <c r="D292" s="8"/>
      <c r="E292" s="8"/>
      <c r="F292" s="9" t="s">
        <v>227</v>
      </c>
      <c r="G292" s="10">
        <f>+G293</f>
        <v>124750</v>
      </c>
      <c r="H292" s="10">
        <f>+H293</f>
        <v>124750</v>
      </c>
      <c r="I292" s="10">
        <f>IF(G292&lt;&gt;0,H292/G292*100,"-")</f>
        <v>100</v>
      </c>
      <c r="J292" s="10">
        <f t="shared" si="4"/>
        <v>0</v>
      </c>
    </row>
    <row r="293" spans="1:10" x14ac:dyDescent="0.25">
      <c r="A293" s="11"/>
      <c r="B293" s="11"/>
      <c r="C293" s="11"/>
      <c r="D293" s="12" t="s">
        <v>14</v>
      </c>
      <c r="E293" s="11"/>
      <c r="F293" s="12"/>
      <c r="G293" s="13">
        <f>+G294+G295+G296+G297+G298</f>
        <v>124750</v>
      </c>
      <c r="H293" s="13">
        <f>+H294+H295+H296+H297+H298</f>
        <v>124750</v>
      </c>
      <c r="I293" s="13">
        <f>IF(G293&lt;&gt;0,H293/G293*100,"-")</f>
        <v>100</v>
      </c>
      <c r="J293" s="13">
        <f t="shared" si="4"/>
        <v>0</v>
      </c>
    </row>
    <row r="294" spans="1:10" x14ac:dyDescent="0.25">
      <c r="A294" s="14"/>
      <c r="B294" s="14"/>
      <c r="C294" s="14"/>
      <c r="D294" s="14"/>
      <c r="E294" s="15" t="s">
        <v>15</v>
      </c>
      <c r="F294" s="15" t="s">
        <v>16</v>
      </c>
      <c r="G294" s="16">
        <v>115360</v>
      </c>
      <c r="H294" s="16">
        <v>115360</v>
      </c>
      <c r="I294" s="16">
        <f>IF(G294&lt;&gt;0,H294/G294*100,"-")</f>
        <v>100</v>
      </c>
      <c r="J294" s="16">
        <f t="shared" si="4"/>
        <v>0</v>
      </c>
    </row>
    <row r="295" spans="1:10" x14ac:dyDescent="0.25">
      <c r="A295" s="14"/>
      <c r="B295" s="14"/>
      <c r="C295" s="14"/>
      <c r="D295" s="14"/>
      <c r="E295" s="15" t="s">
        <v>19</v>
      </c>
      <c r="F295" s="15" t="s">
        <v>20</v>
      </c>
      <c r="G295" s="16">
        <v>1100</v>
      </c>
      <c r="H295" s="16">
        <v>1100</v>
      </c>
      <c r="I295" s="16">
        <f>IF(G295&lt;&gt;0,H295/G295*100,"-")</f>
        <v>100</v>
      </c>
      <c r="J295" s="16">
        <f t="shared" si="4"/>
        <v>0</v>
      </c>
    </row>
    <row r="296" spans="1:10" x14ac:dyDescent="0.25">
      <c r="A296" s="14"/>
      <c r="B296" s="14"/>
      <c r="C296" s="14"/>
      <c r="D296" s="14"/>
      <c r="E296" s="15" t="s">
        <v>21</v>
      </c>
      <c r="F296" s="15" t="s">
        <v>22</v>
      </c>
      <c r="G296" s="16">
        <v>340</v>
      </c>
      <c r="H296" s="16">
        <v>340</v>
      </c>
      <c r="I296" s="16">
        <f>IF(G296&lt;&gt;0,H296/G296*100,"-")</f>
        <v>100</v>
      </c>
      <c r="J296" s="16">
        <f t="shared" si="4"/>
        <v>0</v>
      </c>
    </row>
    <row r="297" spans="1:10" x14ac:dyDescent="0.25">
      <c r="A297" s="14"/>
      <c r="B297" s="14"/>
      <c r="C297" s="14"/>
      <c r="D297" s="14"/>
      <c r="E297" s="15" t="s">
        <v>23</v>
      </c>
      <c r="F297" s="15" t="s">
        <v>24</v>
      </c>
      <c r="G297" s="16">
        <v>5950</v>
      </c>
      <c r="H297" s="16">
        <v>5950</v>
      </c>
      <c r="I297" s="16">
        <f>IF(G297&lt;&gt;0,H297/G297*100,"-")</f>
        <v>100</v>
      </c>
      <c r="J297" s="16">
        <f t="shared" si="4"/>
        <v>0</v>
      </c>
    </row>
    <row r="298" spans="1:10" x14ac:dyDescent="0.25">
      <c r="A298" s="14"/>
      <c r="B298" s="14"/>
      <c r="C298" s="14"/>
      <c r="D298" s="14"/>
      <c r="E298" s="15" t="s">
        <v>29</v>
      </c>
      <c r="F298" s="15" t="s">
        <v>30</v>
      </c>
      <c r="G298" s="16">
        <v>2000</v>
      </c>
      <c r="H298" s="16">
        <v>2000</v>
      </c>
      <c r="I298" s="16">
        <f>IF(G298&lt;&gt;0,H298/G298*100,"-")</f>
        <v>100</v>
      </c>
      <c r="J298" s="16">
        <f t="shared" si="4"/>
        <v>0</v>
      </c>
    </row>
    <row r="299" spans="1:10" x14ac:dyDescent="0.25">
      <c r="A299" s="8"/>
      <c r="B299" s="8"/>
      <c r="C299" s="9" t="s">
        <v>228</v>
      </c>
      <c r="D299" s="8"/>
      <c r="E299" s="8"/>
      <c r="F299" s="9" t="s">
        <v>229</v>
      </c>
      <c r="G299" s="10">
        <f>+G300</f>
        <v>136910</v>
      </c>
      <c r="H299" s="10">
        <f>+H300</f>
        <v>136910</v>
      </c>
      <c r="I299" s="10">
        <f>IF(G299&lt;&gt;0,H299/G299*100,"-")</f>
        <v>100</v>
      </c>
      <c r="J299" s="10">
        <f t="shared" si="4"/>
        <v>0</v>
      </c>
    </row>
    <row r="300" spans="1:10" x14ac:dyDescent="0.25">
      <c r="A300" s="11"/>
      <c r="B300" s="11"/>
      <c r="C300" s="11"/>
      <c r="D300" s="12" t="s">
        <v>14</v>
      </c>
      <c r="E300" s="11"/>
      <c r="F300" s="12"/>
      <c r="G300" s="13">
        <f>+G301+G302+G303+G304+G305+G306+G307+G308+G309+G310</f>
        <v>136910</v>
      </c>
      <c r="H300" s="13">
        <f>+H301+H302+H303+H304+H305+H306+H307+H308+H309+H310</f>
        <v>136910</v>
      </c>
      <c r="I300" s="13">
        <f>IF(G300&lt;&gt;0,H300/G300*100,"-")</f>
        <v>100</v>
      </c>
      <c r="J300" s="13">
        <f t="shared" si="4"/>
        <v>0</v>
      </c>
    </row>
    <row r="301" spans="1:10" x14ac:dyDescent="0.25">
      <c r="A301" s="14"/>
      <c r="B301" s="14"/>
      <c r="C301" s="14"/>
      <c r="D301" s="14"/>
      <c r="E301" s="15" t="s">
        <v>15</v>
      </c>
      <c r="F301" s="15" t="s">
        <v>16</v>
      </c>
      <c r="G301" s="16">
        <v>70710</v>
      </c>
      <c r="H301" s="16">
        <v>70710</v>
      </c>
      <c r="I301" s="16">
        <f>IF(G301&lt;&gt;0,H301/G301*100,"-")</f>
        <v>100</v>
      </c>
      <c r="J301" s="16">
        <f t="shared" si="4"/>
        <v>0</v>
      </c>
    </row>
    <row r="302" spans="1:10" x14ac:dyDescent="0.25">
      <c r="A302" s="14"/>
      <c r="B302" s="14"/>
      <c r="C302" s="14"/>
      <c r="D302" s="14"/>
      <c r="E302" s="15" t="s">
        <v>82</v>
      </c>
      <c r="F302" s="15" t="s">
        <v>83</v>
      </c>
      <c r="G302" s="16">
        <v>500</v>
      </c>
      <c r="H302" s="16">
        <v>500</v>
      </c>
      <c r="I302" s="16">
        <f>IF(G302&lt;&gt;0,H302/G302*100,"-")</f>
        <v>100</v>
      </c>
      <c r="J302" s="16">
        <f t="shared" si="4"/>
        <v>0</v>
      </c>
    </row>
    <row r="303" spans="1:10" x14ac:dyDescent="0.25">
      <c r="A303" s="14"/>
      <c r="B303" s="14"/>
      <c r="C303" s="14"/>
      <c r="D303" s="14"/>
      <c r="E303" s="15" t="s">
        <v>17</v>
      </c>
      <c r="F303" s="15" t="s">
        <v>18</v>
      </c>
      <c r="G303" s="16">
        <v>2500</v>
      </c>
      <c r="H303" s="16">
        <v>2500</v>
      </c>
      <c r="I303" s="16">
        <f>IF(G303&lt;&gt;0,H303/G303*100,"-")</f>
        <v>100</v>
      </c>
      <c r="J303" s="16">
        <f t="shared" si="4"/>
        <v>0</v>
      </c>
    </row>
    <row r="304" spans="1:10" x14ac:dyDescent="0.25">
      <c r="A304" s="14"/>
      <c r="B304" s="14"/>
      <c r="C304" s="14"/>
      <c r="D304" s="14"/>
      <c r="E304" s="15" t="s">
        <v>19</v>
      </c>
      <c r="F304" s="15" t="s">
        <v>20</v>
      </c>
      <c r="G304" s="16">
        <v>1500</v>
      </c>
      <c r="H304" s="16">
        <v>1500</v>
      </c>
      <c r="I304" s="16">
        <f>IF(G304&lt;&gt;0,H304/G304*100,"-")</f>
        <v>100</v>
      </c>
      <c r="J304" s="16">
        <f t="shared" si="4"/>
        <v>0</v>
      </c>
    </row>
    <row r="305" spans="1:10" x14ac:dyDescent="0.25">
      <c r="A305" s="14"/>
      <c r="B305" s="14"/>
      <c r="C305" s="14"/>
      <c r="D305" s="14"/>
      <c r="E305" s="15" t="s">
        <v>21</v>
      </c>
      <c r="F305" s="15" t="s">
        <v>22</v>
      </c>
      <c r="G305" s="16">
        <v>1500</v>
      </c>
      <c r="H305" s="16">
        <v>1500</v>
      </c>
      <c r="I305" s="16">
        <f>IF(G305&lt;&gt;0,H305/G305*100,"-")</f>
        <v>100</v>
      </c>
      <c r="J305" s="16">
        <f t="shared" si="4"/>
        <v>0</v>
      </c>
    </row>
    <row r="306" spans="1:10" x14ac:dyDescent="0.25">
      <c r="A306" s="14"/>
      <c r="B306" s="14"/>
      <c r="C306" s="14"/>
      <c r="D306" s="14"/>
      <c r="E306" s="15" t="s">
        <v>70</v>
      </c>
      <c r="F306" s="15" t="s">
        <v>71</v>
      </c>
      <c r="G306" s="16">
        <v>2700</v>
      </c>
      <c r="H306" s="16">
        <v>2700</v>
      </c>
      <c r="I306" s="16">
        <f>IF(G306&lt;&gt;0,H306/G306*100,"-")</f>
        <v>100</v>
      </c>
      <c r="J306" s="16">
        <f t="shared" si="4"/>
        <v>0</v>
      </c>
    </row>
    <row r="307" spans="1:10" x14ac:dyDescent="0.25">
      <c r="A307" s="14"/>
      <c r="B307" s="14"/>
      <c r="C307" s="14"/>
      <c r="D307" s="14"/>
      <c r="E307" s="15" t="s">
        <v>23</v>
      </c>
      <c r="F307" s="15" t="s">
        <v>24</v>
      </c>
      <c r="G307" s="16">
        <v>20900</v>
      </c>
      <c r="H307" s="16">
        <v>20900</v>
      </c>
      <c r="I307" s="16">
        <f>IF(G307&lt;&gt;0,H307/G307*100,"-")</f>
        <v>100</v>
      </c>
      <c r="J307" s="16">
        <f t="shared" si="4"/>
        <v>0</v>
      </c>
    </row>
    <row r="308" spans="1:10" x14ac:dyDescent="0.25">
      <c r="A308" s="14"/>
      <c r="B308" s="14"/>
      <c r="C308" s="14"/>
      <c r="D308" s="14"/>
      <c r="E308" s="15" t="s">
        <v>29</v>
      </c>
      <c r="F308" s="15" t="s">
        <v>30</v>
      </c>
      <c r="G308" s="16">
        <v>31600</v>
      </c>
      <c r="H308" s="16">
        <v>31600</v>
      </c>
      <c r="I308" s="16">
        <f>IF(G308&lt;&gt;0,H308/G308*100,"-")</f>
        <v>100</v>
      </c>
      <c r="J308" s="16">
        <f t="shared" si="4"/>
        <v>0</v>
      </c>
    </row>
    <row r="309" spans="1:10" x14ac:dyDescent="0.25">
      <c r="A309" s="14"/>
      <c r="B309" s="14"/>
      <c r="C309" s="14"/>
      <c r="D309" s="14"/>
      <c r="E309" s="15" t="s">
        <v>160</v>
      </c>
      <c r="F309" s="15" t="s">
        <v>161</v>
      </c>
      <c r="G309" s="16">
        <v>3000</v>
      </c>
      <c r="H309" s="16">
        <v>3000</v>
      </c>
      <c r="I309" s="16">
        <f>IF(G309&lt;&gt;0,H309/G309*100,"-")</f>
        <v>100</v>
      </c>
      <c r="J309" s="16">
        <f t="shared" si="4"/>
        <v>0</v>
      </c>
    </row>
    <row r="310" spans="1:10" x14ac:dyDescent="0.25">
      <c r="A310" s="14"/>
      <c r="B310" s="14"/>
      <c r="C310" s="14"/>
      <c r="D310" s="14"/>
      <c r="E310" s="15" t="s">
        <v>25</v>
      </c>
      <c r="F310" s="15" t="s">
        <v>26</v>
      </c>
      <c r="G310" s="16">
        <v>2000</v>
      </c>
      <c r="H310" s="16">
        <v>2000</v>
      </c>
      <c r="I310" s="16">
        <f>IF(G310&lt;&gt;0,H310/G310*100,"-")</f>
        <v>100</v>
      </c>
      <c r="J310" s="16">
        <f t="shared" si="4"/>
        <v>0</v>
      </c>
    </row>
    <row r="311" spans="1:10" x14ac:dyDescent="0.25">
      <c r="A311" s="8"/>
      <c r="B311" s="8"/>
      <c r="C311" s="9" t="s">
        <v>230</v>
      </c>
      <c r="D311" s="8"/>
      <c r="E311" s="8"/>
      <c r="F311" s="9" t="s">
        <v>231</v>
      </c>
      <c r="G311" s="10">
        <f>+G312</f>
        <v>6000</v>
      </c>
      <c r="H311" s="10">
        <f>+H312</f>
        <v>6000</v>
      </c>
      <c r="I311" s="10">
        <f>IF(G311&lt;&gt;0,H311/G311*100,"-")</f>
        <v>100</v>
      </c>
      <c r="J311" s="10">
        <f t="shared" si="4"/>
        <v>0</v>
      </c>
    </row>
    <row r="312" spans="1:10" x14ac:dyDescent="0.25">
      <c r="A312" s="11"/>
      <c r="B312" s="11"/>
      <c r="C312" s="11"/>
      <c r="D312" s="12" t="s">
        <v>14</v>
      </c>
      <c r="E312" s="11"/>
      <c r="F312" s="12"/>
      <c r="G312" s="13">
        <f>+G313+G314</f>
        <v>6000</v>
      </c>
      <c r="H312" s="13">
        <f>+H313+H314</f>
        <v>6000</v>
      </c>
      <c r="I312" s="13">
        <f>IF(G312&lt;&gt;0,H312/G312*100,"-")</f>
        <v>100</v>
      </c>
      <c r="J312" s="13">
        <f t="shared" si="4"/>
        <v>0</v>
      </c>
    </row>
    <row r="313" spans="1:10" x14ac:dyDescent="0.25">
      <c r="A313" s="14"/>
      <c r="B313" s="14"/>
      <c r="C313" s="14"/>
      <c r="D313" s="14"/>
      <c r="E313" s="15" t="s">
        <v>15</v>
      </c>
      <c r="F313" s="15" t="s">
        <v>16</v>
      </c>
      <c r="G313" s="16">
        <v>5000</v>
      </c>
      <c r="H313" s="16">
        <v>5000</v>
      </c>
      <c r="I313" s="16">
        <f>IF(G313&lt;&gt;0,H313/G313*100,"-")</f>
        <v>100</v>
      </c>
      <c r="J313" s="16">
        <f t="shared" si="4"/>
        <v>0</v>
      </c>
    </row>
    <row r="314" spans="1:10" x14ac:dyDescent="0.25">
      <c r="A314" s="14"/>
      <c r="B314" s="14"/>
      <c r="C314" s="14"/>
      <c r="D314" s="14"/>
      <c r="E314" s="15" t="s">
        <v>23</v>
      </c>
      <c r="F314" s="15" t="s">
        <v>24</v>
      </c>
      <c r="G314" s="16">
        <v>1000</v>
      </c>
      <c r="H314" s="16">
        <v>1000</v>
      </c>
      <c r="I314" s="16">
        <f>IF(G314&lt;&gt;0,H314/G314*100,"-")</f>
        <v>100</v>
      </c>
      <c r="J314" s="16">
        <f t="shared" si="4"/>
        <v>0</v>
      </c>
    </row>
    <row r="315" spans="1:10" x14ac:dyDescent="0.25">
      <c r="A315" s="8"/>
      <c r="B315" s="8"/>
      <c r="C315" s="9" t="s">
        <v>232</v>
      </c>
      <c r="D315" s="8"/>
      <c r="E315" s="8"/>
      <c r="F315" s="9" t="s">
        <v>233</v>
      </c>
      <c r="G315" s="10">
        <f>+G316+G325</f>
        <v>110000</v>
      </c>
      <c r="H315" s="10">
        <f>+H316+H325</f>
        <v>110000</v>
      </c>
      <c r="I315" s="10">
        <f>IF(G315&lt;&gt;0,H315/G315*100,"-")</f>
        <v>100</v>
      </c>
      <c r="J315" s="10">
        <f t="shared" si="4"/>
        <v>0</v>
      </c>
    </row>
    <row r="316" spans="1:10" x14ac:dyDescent="0.25">
      <c r="A316" s="11"/>
      <c r="B316" s="11"/>
      <c r="C316" s="11"/>
      <c r="D316" s="12" t="s">
        <v>14</v>
      </c>
      <c r="E316" s="11"/>
      <c r="F316" s="12"/>
      <c r="G316" s="13">
        <f>+G317+G318+G319+G320+G321+G322+G323+G324</f>
        <v>75000</v>
      </c>
      <c r="H316" s="13">
        <f>+H317+H318+H319+H320+H321+H322+H323+H324</f>
        <v>75000</v>
      </c>
      <c r="I316" s="13">
        <f>IF(G316&lt;&gt;0,H316/G316*100,"-")</f>
        <v>100</v>
      </c>
      <c r="J316" s="13">
        <f t="shared" si="4"/>
        <v>0</v>
      </c>
    </row>
    <row r="317" spans="1:10" x14ac:dyDescent="0.25">
      <c r="A317" s="14"/>
      <c r="B317" s="14"/>
      <c r="C317" s="14"/>
      <c r="D317" s="14"/>
      <c r="E317" s="15" t="s">
        <v>15</v>
      </c>
      <c r="F317" s="15" t="s">
        <v>16</v>
      </c>
      <c r="G317" s="16">
        <v>34950</v>
      </c>
      <c r="H317" s="16">
        <v>34950</v>
      </c>
      <c r="I317" s="16">
        <f>IF(G317&lt;&gt;0,H317/G317*100,"-")</f>
        <v>100</v>
      </c>
      <c r="J317" s="16">
        <f t="shared" si="4"/>
        <v>0</v>
      </c>
    </row>
    <row r="318" spans="1:10" x14ac:dyDescent="0.25">
      <c r="A318" s="14"/>
      <c r="B318" s="14"/>
      <c r="C318" s="14"/>
      <c r="D318" s="14"/>
      <c r="E318" s="15" t="s">
        <v>17</v>
      </c>
      <c r="F318" s="15" t="s">
        <v>18</v>
      </c>
      <c r="G318" s="16">
        <v>1050</v>
      </c>
      <c r="H318" s="16">
        <v>1050</v>
      </c>
      <c r="I318" s="16">
        <f>IF(G318&lt;&gt;0,H318/G318*100,"-")</f>
        <v>100</v>
      </c>
      <c r="J318" s="16">
        <f t="shared" si="4"/>
        <v>0</v>
      </c>
    </row>
    <row r="319" spans="1:10" x14ac:dyDescent="0.25">
      <c r="A319" s="14"/>
      <c r="B319" s="14"/>
      <c r="C319" s="14"/>
      <c r="D319" s="14"/>
      <c r="E319" s="15" t="s">
        <v>21</v>
      </c>
      <c r="F319" s="15" t="s">
        <v>22</v>
      </c>
      <c r="G319" s="16">
        <v>16100</v>
      </c>
      <c r="H319" s="16">
        <v>16100</v>
      </c>
      <c r="I319" s="16">
        <f>IF(G319&lt;&gt;0,H319/G319*100,"-")</f>
        <v>100</v>
      </c>
      <c r="J319" s="16">
        <f t="shared" si="4"/>
        <v>0</v>
      </c>
    </row>
    <row r="320" spans="1:10" x14ac:dyDescent="0.25">
      <c r="A320" s="14"/>
      <c r="B320" s="14"/>
      <c r="C320" s="14"/>
      <c r="D320" s="14"/>
      <c r="E320" s="15" t="s">
        <v>70</v>
      </c>
      <c r="F320" s="15" t="s">
        <v>71</v>
      </c>
      <c r="G320" s="16">
        <v>1000</v>
      </c>
      <c r="H320" s="16">
        <v>1000</v>
      </c>
      <c r="I320" s="16">
        <f>IF(G320&lt;&gt;0,H320/G320*100,"-")</f>
        <v>100</v>
      </c>
      <c r="J320" s="16">
        <f t="shared" si="4"/>
        <v>0</v>
      </c>
    </row>
    <row r="321" spans="1:10" x14ac:dyDescent="0.25">
      <c r="A321" s="14"/>
      <c r="B321" s="14"/>
      <c r="C321" s="14"/>
      <c r="D321" s="14"/>
      <c r="E321" s="15" t="s">
        <v>23</v>
      </c>
      <c r="F321" s="15" t="s">
        <v>24</v>
      </c>
      <c r="G321" s="16">
        <v>900</v>
      </c>
      <c r="H321" s="16">
        <v>900</v>
      </c>
      <c r="I321" s="16">
        <f>IF(G321&lt;&gt;0,H321/G321*100,"-")</f>
        <v>100</v>
      </c>
      <c r="J321" s="16">
        <f t="shared" si="4"/>
        <v>0</v>
      </c>
    </row>
    <row r="322" spans="1:10" x14ac:dyDescent="0.25">
      <c r="A322" s="14"/>
      <c r="B322" s="14"/>
      <c r="C322" s="14"/>
      <c r="D322" s="14"/>
      <c r="E322" s="15" t="s">
        <v>29</v>
      </c>
      <c r="F322" s="15" t="s">
        <v>30</v>
      </c>
      <c r="G322" s="16">
        <v>500</v>
      </c>
      <c r="H322" s="16">
        <v>500</v>
      </c>
      <c r="I322" s="16">
        <f>IF(G322&lt;&gt;0,H322/G322*100,"-")</f>
        <v>100</v>
      </c>
      <c r="J322" s="16">
        <f t="shared" si="4"/>
        <v>0</v>
      </c>
    </row>
    <row r="323" spans="1:10" x14ac:dyDescent="0.25">
      <c r="A323" s="14"/>
      <c r="B323" s="14"/>
      <c r="C323" s="14"/>
      <c r="D323" s="14"/>
      <c r="E323" s="15" t="s">
        <v>96</v>
      </c>
      <c r="F323" s="15" t="s">
        <v>97</v>
      </c>
      <c r="G323" s="16">
        <v>15500</v>
      </c>
      <c r="H323" s="16">
        <v>15500</v>
      </c>
      <c r="I323" s="16">
        <f>IF(G323&lt;&gt;0,H323/G323*100,"-")</f>
        <v>100</v>
      </c>
      <c r="J323" s="16">
        <f t="shared" si="4"/>
        <v>0</v>
      </c>
    </row>
    <row r="324" spans="1:10" x14ac:dyDescent="0.25">
      <c r="A324" s="14"/>
      <c r="B324" s="14"/>
      <c r="C324" s="14"/>
      <c r="D324" s="14"/>
      <c r="E324" s="15" t="s">
        <v>76</v>
      </c>
      <c r="F324" s="15" t="s">
        <v>77</v>
      </c>
      <c r="G324" s="16">
        <v>5000</v>
      </c>
      <c r="H324" s="16">
        <v>5000</v>
      </c>
      <c r="I324" s="16">
        <f>IF(G324&lt;&gt;0,H324/G324*100,"-")</f>
        <v>100</v>
      </c>
      <c r="J324" s="16">
        <f t="shared" si="4"/>
        <v>0</v>
      </c>
    </row>
    <row r="325" spans="1:10" x14ac:dyDescent="0.25">
      <c r="A325" s="11"/>
      <c r="B325" s="11"/>
      <c r="C325" s="11"/>
      <c r="D325" s="12" t="s">
        <v>234</v>
      </c>
      <c r="E325" s="11"/>
      <c r="F325" s="12" t="s">
        <v>235</v>
      </c>
      <c r="G325" s="13">
        <f>+G326+G327+G328+G329+G330+G331+G332</f>
        <v>35000</v>
      </c>
      <c r="H325" s="13">
        <f>+H326+H327+H328+H329+H330+H331+H332</f>
        <v>35000</v>
      </c>
      <c r="I325" s="13">
        <f>IF(G325&lt;&gt;0,H325/G325*100,"-")</f>
        <v>100</v>
      </c>
      <c r="J325" s="13">
        <f t="shared" si="4"/>
        <v>0</v>
      </c>
    </row>
    <row r="326" spans="1:10" x14ac:dyDescent="0.25">
      <c r="A326" s="14"/>
      <c r="B326" s="14"/>
      <c r="C326" s="14"/>
      <c r="D326" s="14"/>
      <c r="E326" s="15" t="s">
        <v>15</v>
      </c>
      <c r="F326" s="15" t="s">
        <v>16</v>
      </c>
      <c r="G326" s="16">
        <v>4000</v>
      </c>
      <c r="H326" s="16">
        <v>4000</v>
      </c>
      <c r="I326" s="16">
        <f>IF(G326&lt;&gt;0,H326/G326*100,"-")</f>
        <v>100</v>
      </c>
      <c r="J326" s="16">
        <f t="shared" ref="J326:J389" si="5">H326-G326</f>
        <v>0</v>
      </c>
    </row>
    <row r="327" spans="1:10" x14ac:dyDescent="0.25">
      <c r="A327" s="14"/>
      <c r="B327" s="14"/>
      <c r="C327" s="14"/>
      <c r="D327" s="14"/>
      <c r="E327" s="15" t="s">
        <v>21</v>
      </c>
      <c r="F327" s="15" t="s">
        <v>22</v>
      </c>
      <c r="G327" s="16">
        <v>3700</v>
      </c>
      <c r="H327" s="16">
        <v>3700</v>
      </c>
      <c r="I327" s="16">
        <f>IF(G327&lt;&gt;0,H327/G327*100,"-")</f>
        <v>100</v>
      </c>
      <c r="J327" s="16">
        <f t="shared" si="5"/>
        <v>0</v>
      </c>
    </row>
    <row r="328" spans="1:10" x14ac:dyDescent="0.25">
      <c r="A328" s="14"/>
      <c r="B328" s="14"/>
      <c r="C328" s="14"/>
      <c r="D328" s="14"/>
      <c r="E328" s="15" t="s">
        <v>70</v>
      </c>
      <c r="F328" s="15" t="s">
        <v>71</v>
      </c>
      <c r="G328" s="16">
        <v>6500</v>
      </c>
      <c r="H328" s="16">
        <v>6500</v>
      </c>
      <c r="I328" s="16">
        <f>IF(G328&lt;&gt;0,H328/G328*100,"-")</f>
        <v>100</v>
      </c>
      <c r="J328" s="16">
        <f t="shared" si="5"/>
        <v>0</v>
      </c>
    </row>
    <row r="329" spans="1:10" x14ac:dyDescent="0.25">
      <c r="A329" s="14"/>
      <c r="B329" s="14"/>
      <c r="C329" s="14"/>
      <c r="D329" s="14"/>
      <c r="E329" s="15" t="s">
        <v>29</v>
      </c>
      <c r="F329" s="15" t="s">
        <v>30</v>
      </c>
      <c r="G329" s="16">
        <v>1800</v>
      </c>
      <c r="H329" s="16">
        <v>1800</v>
      </c>
      <c r="I329" s="16">
        <f>IF(G329&lt;&gt;0,H329/G329*100,"-")</f>
        <v>100</v>
      </c>
      <c r="J329" s="16">
        <f t="shared" si="5"/>
        <v>0</v>
      </c>
    </row>
    <row r="330" spans="1:10" x14ac:dyDescent="0.25">
      <c r="A330" s="14"/>
      <c r="B330" s="14"/>
      <c r="C330" s="14"/>
      <c r="D330" s="14"/>
      <c r="E330" s="15" t="s">
        <v>25</v>
      </c>
      <c r="F330" s="15" t="s">
        <v>26</v>
      </c>
      <c r="G330" s="16">
        <v>10000</v>
      </c>
      <c r="H330" s="16">
        <v>10000</v>
      </c>
      <c r="I330" s="16">
        <f>IF(G330&lt;&gt;0,H330/G330*100,"-")</f>
        <v>100</v>
      </c>
      <c r="J330" s="16">
        <f t="shared" si="5"/>
        <v>0</v>
      </c>
    </row>
    <row r="331" spans="1:10" x14ac:dyDescent="0.25">
      <c r="A331" s="14"/>
      <c r="B331" s="14"/>
      <c r="C331" s="14"/>
      <c r="D331" s="14"/>
      <c r="E331" s="15" t="s">
        <v>74</v>
      </c>
      <c r="F331" s="15" t="s">
        <v>75</v>
      </c>
      <c r="G331" s="16">
        <v>5000</v>
      </c>
      <c r="H331" s="16">
        <v>5000</v>
      </c>
      <c r="I331" s="16">
        <f>IF(G331&lt;&gt;0,H331/G331*100,"-")</f>
        <v>100</v>
      </c>
      <c r="J331" s="16">
        <f t="shared" si="5"/>
        <v>0</v>
      </c>
    </row>
    <row r="332" spans="1:10" x14ac:dyDescent="0.25">
      <c r="A332" s="14"/>
      <c r="B332" s="14"/>
      <c r="C332" s="14"/>
      <c r="D332" s="14"/>
      <c r="E332" s="15" t="s">
        <v>76</v>
      </c>
      <c r="F332" s="15" t="s">
        <v>77</v>
      </c>
      <c r="G332" s="16">
        <v>4000</v>
      </c>
      <c r="H332" s="16">
        <v>4000</v>
      </c>
      <c r="I332" s="16">
        <f>IF(G332&lt;&gt;0,H332/G332*100,"-")</f>
        <v>100</v>
      </c>
      <c r="J332" s="16">
        <f t="shared" si="5"/>
        <v>0</v>
      </c>
    </row>
    <row r="333" spans="1:10" x14ac:dyDescent="0.25">
      <c r="A333" s="8"/>
      <c r="B333" s="8"/>
      <c r="C333" s="9" t="s">
        <v>236</v>
      </c>
      <c r="D333" s="8"/>
      <c r="E333" s="8"/>
      <c r="F333" s="9" t="s">
        <v>237</v>
      </c>
      <c r="G333" s="10">
        <f>+G334</f>
        <v>41800</v>
      </c>
      <c r="H333" s="10">
        <f>+H334</f>
        <v>41800</v>
      </c>
      <c r="I333" s="10">
        <f>IF(G333&lt;&gt;0,H333/G333*100,"-")</f>
        <v>100</v>
      </c>
      <c r="J333" s="10">
        <f t="shared" si="5"/>
        <v>0</v>
      </c>
    </row>
    <row r="334" spans="1:10" x14ac:dyDescent="0.25">
      <c r="A334" s="11"/>
      <c r="B334" s="11"/>
      <c r="C334" s="11"/>
      <c r="D334" s="12" t="s">
        <v>14</v>
      </c>
      <c r="E334" s="11"/>
      <c r="F334" s="12"/>
      <c r="G334" s="13">
        <f>+G335+G336+G337+G338+G339+G340</f>
        <v>41800</v>
      </c>
      <c r="H334" s="13">
        <f>+H335+H336+H337+H338+H339+H340</f>
        <v>41800</v>
      </c>
      <c r="I334" s="13">
        <f>IF(G334&lt;&gt;0,H334/G334*100,"-")</f>
        <v>100</v>
      </c>
      <c r="J334" s="13">
        <f t="shared" si="5"/>
        <v>0</v>
      </c>
    </row>
    <row r="335" spans="1:10" x14ac:dyDescent="0.25">
      <c r="A335" s="14"/>
      <c r="B335" s="14"/>
      <c r="C335" s="14"/>
      <c r="D335" s="14"/>
      <c r="E335" s="15" t="s">
        <v>15</v>
      </c>
      <c r="F335" s="15" t="s">
        <v>16</v>
      </c>
      <c r="G335" s="16">
        <v>11050</v>
      </c>
      <c r="H335" s="16">
        <v>11050</v>
      </c>
      <c r="I335" s="16">
        <f>IF(G335&lt;&gt;0,H335/G335*100,"-")</f>
        <v>100</v>
      </c>
      <c r="J335" s="16">
        <f t="shared" si="5"/>
        <v>0</v>
      </c>
    </row>
    <row r="336" spans="1:10" x14ac:dyDescent="0.25">
      <c r="A336" s="14"/>
      <c r="B336" s="14"/>
      <c r="C336" s="14"/>
      <c r="D336" s="14"/>
      <c r="E336" s="15" t="s">
        <v>19</v>
      </c>
      <c r="F336" s="15" t="s">
        <v>20</v>
      </c>
      <c r="G336" s="16">
        <v>1500</v>
      </c>
      <c r="H336" s="16">
        <v>1500</v>
      </c>
      <c r="I336" s="16">
        <f>IF(G336&lt;&gt;0,H336/G336*100,"-")</f>
        <v>100</v>
      </c>
      <c r="J336" s="16">
        <f t="shared" si="5"/>
        <v>0</v>
      </c>
    </row>
    <row r="337" spans="1:10" x14ac:dyDescent="0.25">
      <c r="A337" s="14"/>
      <c r="B337" s="14"/>
      <c r="C337" s="14"/>
      <c r="D337" s="14"/>
      <c r="E337" s="15" t="s">
        <v>21</v>
      </c>
      <c r="F337" s="15" t="s">
        <v>22</v>
      </c>
      <c r="G337" s="16">
        <v>7000</v>
      </c>
      <c r="H337" s="16">
        <v>7000</v>
      </c>
      <c r="I337" s="16">
        <f>IF(G337&lt;&gt;0,H337/G337*100,"-")</f>
        <v>100</v>
      </c>
      <c r="J337" s="16">
        <f t="shared" si="5"/>
        <v>0</v>
      </c>
    </row>
    <row r="338" spans="1:10" x14ac:dyDescent="0.25">
      <c r="A338" s="14"/>
      <c r="B338" s="14"/>
      <c r="C338" s="14"/>
      <c r="D338" s="14"/>
      <c r="E338" s="15" t="s">
        <v>70</v>
      </c>
      <c r="F338" s="15" t="s">
        <v>71</v>
      </c>
      <c r="G338" s="16">
        <v>50</v>
      </c>
      <c r="H338" s="16">
        <v>50</v>
      </c>
      <c r="I338" s="16">
        <f>IF(G338&lt;&gt;0,H338/G338*100,"-")</f>
        <v>100</v>
      </c>
      <c r="J338" s="16">
        <f t="shared" si="5"/>
        <v>0</v>
      </c>
    </row>
    <row r="339" spans="1:10" x14ac:dyDescent="0.25">
      <c r="A339" s="14"/>
      <c r="B339" s="14"/>
      <c r="C339" s="14"/>
      <c r="D339" s="14"/>
      <c r="E339" s="15" t="s">
        <v>23</v>
      </c>
      <c r="F339" s="15" t="s">
        <v>24</v>
      </c>
      <c r="G339" s="16">
        <v>20700</v>
      </c>
      <c r="H339" s="16">
        <v>20700</v>
      </c>
      <c r="I339" s="16">
        <f>IF(G339&lt;&gt;0,H339/G339*100,"-")</f>
        <v>100</v>
      </c>
      <c r="J339" s="16">
        <f t="shared" si="5"/>
        <v>0</v>
      </c>
    </row>
    <row r="340" spans="1:10" x14ac:dyDescent="0.25">
      <c r="A340" s="14"/>
      <c r="B340" s="14"/>
      <c r="C340" s="14"/>
      <c r="D340" s="14"/>
      <c r="E340" s="15" t="s">
        <v>25</v>
      </c>
      <c r="F340" s="15" t="s">
        <v>26</v>
      </c>
      <c r="G340" s="16">
        <v>1500</v>
      </c>
      <c r="H340" s="16">
        <v>1500</v>
      </c>
      <c r="I340" s="16">
        <f>IF(G340&lt;&gt;0,H340/G340*100,"-")</f>
        <v>100</v>
      </c>
      <c r="J340" s="16">
        <f t="shared" si="5"/>
        <v>0</v>
      </c>
    </row>
    <row r="341" spans="1:10" x14ac:dyDescent="0.25">
      <c r="A341" s="8"/>
      <c r="B341" s="8"/>
      <c r="C341" s="9" t="s">
        <v>238</v>
      </c>
      <c r="D341" s="8"/>
      <c r="E341" s="8"/>
      <c r="F341" s="9" t="s">
        <v>239</v>
      </c>
      <c r="G341" s="10">
        <f>+G342+G345+G347+G350</f>
        <v>570000</v>
      </c>
      <c r="H341" s="10">
        <f>+H342+H345+H347+H350</f>
        <v>590000</v>
      </c>
      <c r="I341" s="10">
        <f>IF(G341&lt;&gt;0,H341/G341*100,"-")</f>
        <v>103.50877192982458</v>
      </c>
      <c r="J341" s="10">
        <f t="shared" si="5"/>
        <v>20000</v>
      </c>
    </row>
    <row r="342" spans="1:10" x14ac:dyDescent="0.25">
      <c r="A342" s="11"/>
      <c r="B342" s="11"/>
      <c r="C342" s="11"/>
      <c r="D342" s="12" t="s">
        <v>14</v>
      </c>
      <c r="E342" s="11"/>
      <c r="F342" s="12"/>
      <c r="G342" s="13">
        <f>+G343+G344</f>
        <v>45000</v>
      </c>
      <c r="H342" s="13">
        <f>+H343+H344</f>
        <v>45000</v>
      </c>
      <c r="I342" s="13">
        <f>IF(G342&lt;&gt;0,H342/G342*100,"-")</f>
        <v>100</v>
      </c>
      <c r="J342" s="13">
        <f t="shared" si="5"/>
        <v>0</v>
      </c>
    </row>
    <row r="343" spans="1:10" x14ac:dyDescent="0.25">
      <c r="A343" s="14"/>
      <c r="B343" s="14"/>
      <c r="C343" s="14"/>
      <c r="D343" s="14"/>
      <c r="E343" s="15" t="s">
        <v>15</v>
      </c>
      <c r="F343" s="15" t="s">
        <v>16</v>
      </c>
      <c r="G343" s="16">
        <v>33200</v>
      </c>
      <c r="H343" s="16">
        <v>33200</v>
      </c>
      <c r="I343" s="16">
        <f>IF(G343&lt;&gt;0,H343/G343*100,"-")</f>
        <v>100</v>
      </c>
      <c r="J343" s="16">
        <f t="shared" si="5"/>
        <v>0</v>
      </c>
    </row>
    <row r="344" spans="1:10" x14ac:dyDescent="0.25">
      <c r="A344" s="14"/>
      <c r="B344" s="14"/>
      <c r="C344" s="14"/>
      <c r="D344" s="14"/>
      <c r="E344" s="15" t="s">
        <v>23</v>
      </c>
      <c r="F344" s="15" t="s">
        <v>24</v>
      </c>
      <c r="G344" s="16">
        <v>11800</v>
      </c>
      <c r="H344" s="16">
        <v>11800</v>
      </c>
      <c r="I344" s="16">
        <f>IF(G344&lt;&gt;0,H344/G344*100,"-")</f>
        <v>100</v>
      </c>
      <c r="J344" s="16">
        <f t="shared" si="5"/>
        <v>0</v>
      </c>
    </row>
    <row r="345" spans="1:10" x14ac:dyDescent="0.25">
      <c r="A345" s="11"/>
      <c r="B345" s="11"/>
      <c r="C345" s="11"/>
      <c r="D345" s="12" t="s">
        <v>240</v>
      </c>
      <c r="E345" s="11"/>
      <c r="F345" s="12" t="s">
        <v>241</v>
      </c>
      <c r="G345" s="13">
        <f>+G346</f>
        <v>135000</v>
      </c>
      <c r="H345" s="13">
        <f>+H346</f>
        <v>155000</v>
      </c>
      <c r="I345" s="13">
        <f>IF(G345&lt;&gt;0,H345/G345*100,"-")</f>
        <v>114.81481481481481</v>
      </c>
      <c r="J345" s="13">
        <f t="shared" si="5"/>
        <v>20000</v>
      </c>
    </row>
    <row r="346" spans="1:10" x14ac:dyDescent="0.25">
      <c r="A346" s="14"/>
      <c r="B346" s="14"/>
      <c r="C346" s="14"/>
      <c r="D346" s="14"/>
      <c r="E346" s="15" t="s">
        <v>167</v>
      </c>
      <c r="F346" s="15" t="s">
        <v>168</v>
      </c>
      <c r="G346" s="16">
        <v>135000</v>
      </c>
      <c r="H346" s="16">
        <v>155000</v>
      </c>
      <c r="I346" s="16">
        <f>IF(G346&lt;&gt;0,H346/G346*100,"-")</f>
        <v>114.81481481481481</v>
      </c>
      <c r="J346" s="16">
        <f t="shared" si="5"/>
        <v>20000</v>
      </c>
    </row>
    <row r="347" spans="1:10" x14ac:dyDescent="0.25">
      <c r="A347" s="11"/>
      <c r="B347" s="11"/>
      <c r="C347" s="11"/>
      <c r="D347" s="12" t="s">
        <v>242</v>
      </c>
      <c r="E347" s="11"/>
      <c r="F347" s="12" t="s">
        <v>243</v>
      </c>
      <c r="G347" s="13">
        <f>+G348+G349</f>
        <v>20000</v>
      </c>
      <c r="H347" s="13">
        <f>+H348+H349</f>
        <v>20000</v>
      </c>
      <c r="I347" s="13">
        <f>IF(G347&lt;&gt;0,H347/G347*100,"-")</f>
        <v>100</v>
      </c>
      <c r="J347" s="13">
        <f t="shared" si="5"/>
        <v>0</v>
      </c>
    </row>
    <row r="348" spans="1:10" x14ac:dyDescent="0.25">
      <c r="A348" s="14"/>
      <c r="B348" s="14"/>
      <c r="C348" s="14"/>
      <c r="D348" s="14"/>
      <c r="E348" s="15" t="s">
        <v>15</v>
      </c>
      <c r="F348" s="15" t="s">
        <v>16</v>
      </c>
      <c r="G348" s="16">
        <v>100</v>
      </c>
      <c r="H348" s="16">
        <v>100</v>
      </c>
      <c r="I348" s="16">
        <f>IF(G348&lt;&gt;0,H348/G348*100,"-")</f>
        <v>100</v>
      </c>
      <c r="J348" s="16">
        <f t="shared" si="5"/>
        <v>0</v>
      </c>
    </row>
    <row r="349" spans="1:10" x14ac:dyDescent="0.25">
      <c r="A349" s="14"/>
      <c r="B349" s="14"/>
      <c r="C349" s="14"/>
      <c r="D349" s="14"/>
      <c r="E349" s="15" t="s">
        <v>74</v>
      </c>
      <c r="F349" s="15" t="s">
        <v>75</v>
      </c>
      <c r="G349" s="16">
        <v>19900</v>
      </c>
      <c r="H349" s="16">
        <v>19900</v>
      </c>
      <c r="I349" s="16">
        <f>IF(G349&lt;&gt;0,H349/G349*100,"-")</f>
        <v>100</v>
      </c>
      <c r="J349" s="16">
        <f t="shared" si="5"/>
        <v>0</v>
      </c>
    </row>
    <row r="350" spans="1:10" x14ac:dyDescent="0.25">
      <c r="A350" s="11"/>
      <c r="B350" s="11"/>
      <c r="C350" s="11"/>
      <c r="D350" s="12" t="s">
        <v>244</v>
      </c>
      <c r="E350" s="11"/>
      <c r="F350" s="12" t="s">
        <v>245</v>
      </c>
      <c r="G350" s="13">
        <f>+G351+G352</f>
        <v>370000</v>
      </c>
      <c r="H350" s="13">
        <f>+H351+H352</f>
        <v>370000</v>
      </c>
      <c r="I350" s="13">
        <f>IF(G350&lt;&gt;0,H350/G350*100,"-")</f>
        <v>100</v>
      </c>
      <c r="J350" s="13">
        <f t="shared" si="5"/>
        <v>0</v>
      </c>
    </row>
    <row r="351" spans="1:10" x14ac:dyDescent="0.25">
      <c r="A351" s="14"/>
      <c r="B351" s="14"/>
      <c r="C351" s="14"/>
      <c r="D351" s="14"/>
      <c r="E351" s="15" t="s">
        <v>15</v>
      </c>
      <c r="F351" s="15" t="s">
        <v>16</v>
      </c>
      <c r="G351" s="16">
        <v>6100</v>
      </c>
      <c r="H351" s="16">
        <v>6100</v>
      </c>
      <c r="I351" s="16">
        <f>IF(G351&lt;&gt;0,H351/G351*100,"-")</f>
        <v>100</v>
      </c>
      <c r="J351" s="16">
        <f t="shared" si="5"/>
        <v>0</v>
      </c>
    </row>
    <row r="352" spans="1:10" x14ac:dyDescent="0.25">
      <c r="A352" s="14"/>
      <c r="B352" s="14"/>
      <c r="C352" s="14"/>
      <c r="D352" s="14"/>
      <c r="E352" s="15" t="s">
        <v>96</v>
      </c>
      <c r="F352" s="15" t="s">
        <v>97</v>
      </c>
      <c r="G352" s="16">
        <v>363900</v>
      </c>
      <c r="H352" s="16">
        <v>363900</v>
      </c>
      <c r="I352" s="16">
        <f>IF(G352&lt;&gt;0,H352/G352*100,"-")</f>
        <v>100</v>
      </c>
      <c r="J352" s="16">
        <f t="shared" si="5"/>
        <v>0</v>
      </c>
    </row>
    <row r="353" spans="1:10" x14ac:dyDescent="0.25">
      <c r="A353" s="8"/>
      <c r="B353" s="8"/>
      <c r="C353" s="9" t="s">
        <v>246</v>
      </c>
      <c r="D353" s="8"/>
      <c r="E353" s="8"/>
      <c r="F353" s="9" t="s">
        <v>247</v>
      </c>
      <c r="G353" s="10">
        <f>+G354</f>
        <v>66000</v>
      </c>
      <c r="H353" s="10">
        <f>+H354</f>
        <v>66000</v>
      </c>
      <c r="I353" s="10">
        <f>IF(G353&lt;&gt;0,H353/G353*100,"-")</f>
        <v>100</v>
      </c>
      <c r="J353" s="10">
        <f t="shared" si="5"/>
        <v>0</v>
      </c>
    </row>
    <row r="354" spans="1:10" x14ac:dyDescent="0.25">
      <c r="A354" s="11"/>
      <c r="B354" s="11"/>
      <c r="C354" s="11"/>
      <c r="D354" s="12" t="s">
        <v>14</v>
      </c>
      <c r="E354" s="11"/>
      <c r="F354" s="12"/>
      <c r="G354" s="13">
        <f>+G355+G356+G357+G358+G359+G360+G361+G362</f>
        <v>66000</v>
      </c>
      <c r="H354" s="13">
        <f>+H355+H356+H357+H358+H359+H360+H361+H362</f>
        <v>66000</v>
      </c>
      <c r="I354" s="13">
        <f>IF(G354&lt;&gt;0,H354/G354*100,"-")</f>
        <v>100</v>
      </c>
      <c r="J354" s="13">
        <f t="shared" si="5"/>
        <v>0</v>
      </c>
    </row>
    <row r="355" spans="1:10" x14ac:dyDescent="0.25">
      <c r="A355" s="14"/>
      <c r="B355" s="14"/>
      <c r="C355" s="14"/>
      <c r="D355" s="14"/>
      <c r="E355" s="15" t="s">
        <v>15</v>
      </c>
      <c r="F355" s="15" t="s">
        <v>16</v>
      </c>
      <c r="G355" s="16">
        <v>16000</v>
      </c>
      <c r="H355" s="16">
        <v>16000</v>
      </c>
      <c r="I355" s="16">
        <f>IF(G355&lt;&gt;0,H355/G355*100,"-")</f>
        <v>100</v>
      </c>
      <c r="J355" s="16">
        <f t="shared" si="5"/>
        <v>0</v>
      </c>
    </row>
    <row r="356" spans="1:10" x14ac:dyDescent="0.25">
      <c r="A356" s="14"/>
      <c r="B356" s="14"/>
      <c r="C356" s="14"/>
      <c r="D356" s="14"/>
      <c r="E356" s="15" t="s">
        <v>82</v>
      </c>
      <c r="F356" s="15" t="s">
        <v>83</v>
      </c>
      <c r="G356" s="16">
        <v>150</v>
      </c>
      <c r="H356" s="16">
        <v>150</v>
      </c>
      <c r="I356" s="16">
        <f>IF(G356&lt;&gt;0,H356/G356*100,"-")</f>
        <v>100</v>
      </c>
      <c r="J356" s="16">
        <f t="shared" si="5"/>
        <v>0</v>
      </c>
    </row>
    <row r="357" spans="1:10" x14ac:dyDescent="0.25">
      <c r="A357" s="14"/>
      <c r="B357" s="14"/>
      <c r="C357" s="14"/>
      <c r="D357" s="14"/>
      <c r="E357" s="15" t="s">
        <v>17</v>
      </c>
      <c r="F357" s="15" t="s">
        <v>18</v>
      </c>
      <c r="G357" s="16">
        <v>8500</v>
      </c>
      <c r="H357" s="16">
        <v>8500</v>
      </c>
      <c r="I357" s="16">
        <f>IF(G357&lt;&gt;0,H357/G357*100,"-")</f>
        <v>100</v>
      </c>
      <c r="J357" s="16">
        <f t="shared" si="5"/>
        <v>0</v>
      </c>
    </row>
    <row r="358" spans="1:10" x14ac:dyDescent="0.25">
      <c r="A358" s="14"/>
      <c r="B358" s="14"/>
      <c r="C358" s="14"/>
      <c r="D358" s="14"/>
      <c r="E358" s="15" t="s">
        <v>21</v>
      </c>
      <c r="F358" s="15" t="s">
        <v>22</v>
      </c>
      <c r="G358" s="16">
        <v>24160</v>
      </c>
      <c r="H358" s="16">
        <v>24160</v>
      </c>
      <c r="I358" s="16">
        <f>IF(G358&lt;&gt;0,H358/G358*100,"-")</f>
        <v>100</v>
      </c>
      <c r="J358" s="16">
        <f t="shared" si="5"/>
        <v>0</v>
      </c>
    </row>
    <row r="359" spans="1:10" x14ac:dyDescent="0.25">
      <c r="A359" s="14"/>
      <c r="B359" s="14"/>
      <c r="C359" s="14"/>
      <c r="D359" s="14"/>
      <c r="E359" s="15" t="s">
        <v>70</v>
      </c>
      <c r="F359" s="15" t="s">
        <v>71</v>
      </c>
      <c r="G359" s="16">
        <v>2600</v>
      </c>
      <c r="H359" s="16">
        <v>2600</v>
      </c>
      <c r="I359" s="16">
        <f>IF(G359&lt;&gt;0,H359/G359*100,"-")</f>
        <v>100</v>
      </c>
      <c r="J359" s="16">
        <f t="shared" si="5"/>
        <v>0</v>
      </c>
    </row>
    <row r="360" spans="1:10" x14ac:dyDescent="0.25">
      <c r="A360" s="14"/>
      <c r="B360" s="14"/>
      <c r="C360" s="14"/>
      <c r="D360" s="14"/>
      <c r="E360" s="15" t="s">
        <v>23</v>
      </c>
      <c r="F360" s="15" t="s">
        <v>24</v>
      </c>
      <c r="G360" s="16">
        <v>2490</v>
      </c>
      <c r="H360" s="16">
        <v>2490</v>
      </c>
      <c r="I360" s="16">
        <f>IF(G360&lt;&gt;0,H360/G360*100,"-")</f>
        <v>100</v>
      </c>
      <c r="J360" s="16">
        <f t="shared" si="5"/>
        <v>0</v>
      </c>
    </row>
    <row r="361" spans="1:10" x14ac:dyDescent="0.25">
      <c r="A361" s="14"/>
      <c r="B361" s="14"/>
      <c r="C361" s="14"/>
      <c r="D361" s="14"/>
      <c r="E361" s="15" t="s">
        <v>25</v>
      </c>
      <c r="F361" s="15" t="s">
        <v>26</v>
      </c>
      <c r="G361" s="16">
        <v>6400</v>
      </c>
      <c r="H361" s="16">
        <v>6400</v>
      </c>
      <c r="I361" s="16">
        <f>IF(G361&lt;&gt;0,H361/G361*100,"-")</f>
        <v>100</v>
      </c>
      <c r="J361" s="16">
        <f t="shared" si="5"/>
        <v>0</v>
      </c>
    </row>
    <row r="362" spans="1:10" x14ac:dyDescent="0.25">
      <c r="A362" s="14"/>
      <c r="B362" s="14"/>
      <c r="C362" s="14"/>
      <c r="D362" s="14"/>
      <c r="E362" s="15" t="s">
        <v>74</v>
      </c>
      <c r="F362" s="15" t="s">
        <v>75</v>
      </c>
      <c r="G362" s="16">
        <v>5700</v>
      </c>
      <c r="H362" s="16">
        <v>5700</v>
      </c>
      <c r="I362" s="16">
        <f>IF(G362&lt;&gt;0,H362/G362*100,"-")</f>
        <v>100</v>
      </c>
      <c r="J362" s="16">
        <f t="shared" si="5"/>
        <v>0</v>
      </c>
    </row>
    <row r="363" spans="1:10" x14ac:dyDescent="0.25">
      <c r="A363" s="8"/>
      <c r="B363" s="8"/>
      <c r="C363" s="9" t="s">
        <v>248</v>
      </c>
      <c r="D363" s="8"/>
      <c r="E363" s="8"/>
      <c r="F363" s="9" t="s">
        <v>249</v>
      </c>
      <c r="G363" s="10">
        <f>+G364+G366</f>
        <v>5000</v>
      </c>
      <c r="H363" s="10">
        <f>+H364+H366</f>
        <v>5000</v>
      </c>
      <c r="I363" s="10">
        <f>IF(G363&lt;&gt;0,H363/G363*100,"-")</f>
        <v>100</v>
      </c>
      <c r="J363" s="10">
        <f t="shared" si="5"/>
        <v>0</v>
      </c>
    </row>
    <row r="364" spans="1:10" x14ac:dyDescent="0.25">
      <c r="A364" s="11"/>
      <c r="B364" s="11"/>
      <c r="C364" s="11"/>
      <c r="D364" s="12" t="s">
        <v>14</v>
      </c>
      <c r="E364" s="11"/>
      <c r="F364" s="12"/>
      <c r="G364" s="13">
        <f>+G365</f>
        <v>3000</v>
      </c>
      <c r="H364" s="13">
        <f>+H365</f>
        <v>3000</v>
      </c>
      <c r="I364" s="13">
        <f>IF(G364&lt;&gt;0,H364/G364*100,"-")</f>
        <v>100</v>
      </c>
      <c r="J364" s="13">
        <f t="shared" si="5"/>
        <v>0</v>
      </c>
    </row>
    <row r="365" spans="1:10" x14ac:dyDescent="0.25">
      <c r="A365" s="14"/>
      <c r="B365" s="14"/>
      <c r="C365" s="14"/>
      <c r="D365" s="14"/>
      <c r="E365" s="15" t="s">
        <v>15</v>
      </c>
      <c r="F365" s="15" t="s">
        <v>16</v>
      </c>
      <c r="G365" s="16">
        <v>3000</v>
      </c>
      <c r="H365" s="16">
        <v>3000</v>
      </c>
      <c r="I365" s="16">
        <f>IF(G365&lt;&gt;0,H365/G365*100,"-")</f>
        <v>100</v>
      </c>
      <c r="J365" s="16">
        <f t="shared" si="5"/>
        <v>0</v>
      </c>
    </row>
    <row r="366" spans="1:10" x14ac:dyDescent="0.25">
      <c r="A366" s="11"/>
      <c r="B366" s="11"/>
      <c r="C366" s="11"/>
      <c r="D366" s="12" t="s">
        <v>250</v>
      </c>
      <c r="E366" s="11"/>
      <c r="F366" s="12" t="s">
        <v>249</v>
      </c>
      <c r="G366" s="13">
        <f>+G367</f>
        <v>2000</v>
      </c>
      <c r="H366" s="13">
        <f>+H367</f>
        <v>2000</v>
      </c>
      <c r="I366" s="13">
        <f>IF(G366&lt;&gt;0,H366/G366*100,"-")</f>
        <v>100</v>
      </c>
      <c r="J366" s="13">
        <f t="shared" si="5"/>
        <v>0</v>
      </c>
    </row>
    <row r="367" spans="1:10" x14ac:dyDescent="0.25">
      <c r="A367" s="14"/>
      <c r="B367" s="14"/>
      <c r="C367" s="14"/>
      <c r="D367" s="14"/>
      <c r="E367" s="15" t="s">
        <v>15</v>
      </c>
      <c r="F367" s="15" t="s">
        <v>16</v>
      </c>
      <c r="G367" s="16">
        <v>2000</v>
      </c>
      <c r="H367" s="16">
        <v>2000</v>
      </c>
      <c r="I367" s="16">
        <f>IF(G367&lt;&gt;0,H367/G367*100,"-")</f>
        <v>100</v>
      </c>
      <c r="J367" s="16">
        <f t="shared" si="5"/>
        <v>0</v>
      </c>
    </row>
    <row r="368" spans="1:10" x14ac:dyDescent="0.25">
      <c r="A368" s="8"/>
      <c r="B368" s="8"/>
      <c r="C368" s="9" t="s">
        <v>251</v>
      </c>
      <c r="D368" s="8"/>
      <c r="E368" s="8"/>
      <c r="F368" s="9" t="s">
        <v>252</v>
      </c>
      <c r="G368" s="10">
        <f>+G369</f>
        <v>50000</v>
      </c>
      <c r="H368" s="10">
        <f>+H369</f>
        <v>50000</v>
      </c>
      <c r="I368" s="10">
        <f>IF(G368&lt;&gt;0,H368/G368*100,"-")</f>
        <v>100</v>
      </c>
      <c r="J368" s="10">
        <f t="shared" si="5"/>
        <v>0</v>
      </c>
    </row>
    <row r="369" spans="1:10" x14ac:dyDescent="0.25">
      <c r="A369" s="11"/>
      <c r="B369" s="11"/>
      <c r="C369" s="11"/>
      <c r="D369" s="12" t="s">
        <v>14</v>
      </c>
      <c r="E369" s="11"/>
      <c r="F369" s="12"/>
      <c r="G369" s="13">
        <f>+G370</f>
        <v>50000</v>
      </c>
      <c r="H369" s="13">
        <f>+H370</f>
        <v>50000</v>
      </c>
      <c r="I369" s="13">
        <f>IF(G369&lt;&gt;0,H369/G369*100,"-")</f>
        <v>100</v>
      </c>
      <c r="J369" s="13">
        <f t="shared" si="5"/>
        <v>0</v>
      </c>
    </row>
    <row r="370" spans="1:10" x14ac:dyDescent="0.25">
      <c r="A370" s="14"/>
      <c r="B370" s="14"/>
      <c r="C370" s="14"/>
      <c r="D370" s="14"/>
      <c r="E370" s="15" t="s">
        <v>21</v>
      </c>
      <c r="F370" s="15" t="s">
        <v>22</v>
      </c>
      <c r="G370" s="16">
        <v>50000</v>
      </c>
      <c r="H370" s="16">
        <v>50000</v>
      </c>
      <c r="I370" s="16">
        <f>IF(G370&lt;&gt;0,H370/G370*100,"-")</f>
        <v>100</v>
      </c>
      <c r="J370" s="16">
        <f t="shared" si="5"/>
        <v>0</v>
      </c>
    </row>
    <row r="371" spans="1:10" x14ac:dyDescent="0.25">
      <c r="A371" s="8"/>
      <c r="B371" s="8"/>
      <c r="C371" s="9" t="s">
        <v>253</v>
      </c>
      <c r="D371" s="8"/>
      <c r="E371" s="8"/>
      <c r="F371" s="9" t="s">
        <v>254</v>
      </c>
      <c r="G371" s="10">
        <f>+G372</f>
        <v>73000</v>
      </c>
      <c r="H371" s="10">
        <f>+H372</f>
        <v>73000</v>
      </c>
      <c r="I371" s="10">
        <f>IF(G371&lt;&gt;0,H371/G371*100,"-")</f>
        <v>100</v>
      </c>
      <c r="J371" s="10">
        <f t="shared" si="5"/>
        <v>0</v>
      </c>
    </row>
    <row r="372" spans="1:10" x14ac:dyDescent="0.25">
      <c r="A372" s="11"/>
      <c r="B372" s="11"/>
      <c r="C372" s="11"/>
      <c r="D372" s="12" t="s">
        <v>14</v>
      </c>
      <c r="E372" s="11"/>
      <c r="F372" s="12"/>
      <c r="G372" s="13">
        <f>+G373+G374+G375</f>
        <v>73000</v>
      </c>
      <c r="H372" s="13">
        <f>+H373+H374+H375</f>
        <v>73000</v>
      </c>
      <c r="I372" s="13">
        <f>IF(G372&lt;&gt;0,H372/G372*100,"-")</f>
        <v>100</v>
      </c>
      <c r="J372" s="13">
        <f t="shared" si="5"/>
        <v>0</v>
      </c>
    </row>
    <row r="373" spans="1:10" x14ac:dyDescent="0.25">
      <c r="A373" s="14"/>
      <c r="B373" s="14"/>
      <c r="C373" s="14"/>
      <c r="D373" s="14"/>
      <c r="E373" s="15" t="s">
        <v>15</v>
      </c>
      <c r="F373" s="15" t="s">
        <v>16</v>
      </c>
      <c r="G373" s="16">
        <v>3500</v>
      </c>
      <c r="H373" s="16">
        <v>3500</v>
      </c>
      <c r="I373" s="16">
        <f>IF(G373&lt;&gt;0,H373/G373*100,"-")</f>
        <v>100</v>
      </c>
      <c r="J373" s="16">
        <f t="shared" si="5"/>
        <v>0</v>
      </c>
    </row>
    <row r="374" spans="1:10" x14ac:dyDescent="0.25">
      <c r="A374" s="14"/>
      <c r="B374" s="14"/>
      <c r="C374" s="14"/>
      <c r="D374" s="14"/>
      <c r="E374" s="15" t="s">
        <v>23</v>
      </c>
      <c r="F374" s="15" t="s">
        <v>24</v>
      </c>
      <c r="G374" s="16">
        <v>1600</v>
      </c>
      <c r="H374" s="16">
        <v>1600</v>
      </c>
      <c r="I374" s="16">
        <f>IF(G374&lt;&gt;0,H374/G374*100,"-")</f>
        <v>100</v>
      </c>
      <c r="J374" s="16">
        <f t="shared" si="5"/>
        <v>0</v>
      </c>
    </row>
    <row r="375" spans="1:10" x14ac:dyDescent="0.25">
      <c r="A375" s="14"/>
      <c r="B375" s="14"/>
      <c r="C375" s="14"/>
      <c r="D375" s="14"/>
      <c r="E375" s="15" t="s">
        <v>167</v>
      </c>
      <c r="F375" s="15" t="s">
        <v>168</v>
      </c>
      <c r="G375" s="16">
        <v>67900</v>
      </c>
      <c r="H375" s="16">
        <v>67900</v>
      </c>
      <c r="I375" s="16">
        <f>IF(G375&lt;&gt;0,H375/G375*100,"-")</f>
        <v>100</v>
      </c>
      <c r="J375" s="16">
        <f t="shared" si="5"/>
        <v>0</v>
      </c>
    </row>
    <row r="376" spans="1:10" x14ac:dyDescent="0.25">
      <c r="A376" s="5"/>
      <c r="B376" s="6" t="s">
        <v>255</v>
      </c>
      <c r="C376" s="5"/>
      <c r="D376" s="5"/>
      <c r="E376" s="5"/>
      <c r="F376" s="6" t="s">
        <v>256</v>
      </c>
      <c r="G376" s="7">
        <f>+G377+G388+G392+G395+G398+G401</f>
        <v>1048214.48</v>
      </c>
      <c r="H376" s="7">
        <f>+H377+H388+H392+H395+H398+H401</f>
        <v>1048214.48</v>
      </c>
      <c r="I376" s="7">
        <f>IF(G376&lt;&gt;0,H376/G376*100,"-")</f>
        <v>100</v>
      </c>
      <c r="J376" s="7">
        <f t="shared" si="5"/>
        <v>0</v>
      </c>
    </row>
    <row r="377" spans="1:10" x14ac:dyDescent="0.25">
      <c r="A377" s="8"/>
      <c r="B377" s="8"/>
      <c r="C377" s="9" t="s">
        <v>257</v>
      </c>
      <c r="D377" s="8"/>
      <c r="E377" s="8"/>
      <c r="F377" s="9" t="s">
        <v>258</v>
      </c>
      <c r="G377" s="10">
        <f>+G378+G381</f>
        <v>798558.67</v>
      </c>
      <c r="H377" s="10">
        <f>+H378+H381</f>
        <v>798558.67</v>
      </c>
      <c r="I377" s="10">
        <f>IF(G377&lt;&gt;0,H377/G377*100,"-")</f>
        <v>100</v>
      </c>
      <c r="J377" s="10">
        <f t="shared" si="5"/>
        <v>0</v>
      </c>
    </row>
    <row r="378" spans="1:10" x14ac:dyDescent="0.25">
      <c r="A378" s="11"/>
      <c r="B378" s="11"/>
      <c r="C378" s="11"/>
      <c r="D378" s="12" t="s">
        <v>259</v>
      </c>
      <c r="E378" s="11"/>
      <c r="F378" s="12" t="s">
        <v>260</v>
      </c>
      <c r="G378" s="13">
        <f>+G379+G380</f>
        <v>14000</v>
      </c>
      <c r="H378" s="13">
        <f>+H379+H380</f>
        <v>14000</v>
      </c>
      <c r="I378" s="13">
        <f>IF(G378&lt;&gt;0,H378/G378*100,"-")</f>
        <v>100</v>
      </c>
      <c r="J378" s="13">
        <f t="shared" si="5"/>
        <v>0</v>
      </c>
    </row>
    <row r="379" spans="1:10" x14ac:dyDescent="0.25">
      <c r="A379" s="14"/>
      <c r="B379" s="14"/>
      <c r="C379" s="14"/>
      <c r="D379" s="14"/>
      <c r="E379" s="15" t="s">
        <v>21</v>
      </c>
      <c r="F379" s="15" t="s">
        <v>22</v>
      </c>
      <c r="G379" s="16">
        <v>3100</v>
      </c>
      <c r="H379" s="16">
        <v>3100</v>
      </c>
      <c r="I379" s="16">
        <f>IF(G379&lt;&gt;0,H379/G379*100,"-")</f>
        <v>100</v>
      </c>
      <c r="J379" s="16">
        <f t="shared" si="5"/>
        <v>0</v>
      </c>
    </row>
    <row r="380" spans="1:10" x14ac:dyDescent="0.25">
      <c r="A380" s="14"/>
      <c r="B380" s="14"/>
      <c r="C380" s="14"/>
      <c r="D380" s="14"/>
      <c r="E380" s="15" t="s">
        <v>74</v>
      </c>
      <c r="F380" s="15" t="s">
        <v>75</v>
      </c>
      <c r="G380" s="16">
        <v>10900</v>
      </c>
      <c r="H380" s="16">
        <v>10900</v>
      </c>
      <c r="I380" s="16">
        <f>IF(G380&lt;&gt;0,H380/G380*100,"-")</f>
        <v>100</v>
      </c>
      <c r="J380" s="16">
        <f t="shared" si="5"/>
        <v>0</v>
      </c>
    </row>
    <row r="381" spans="1:10" x14ac:dyDescent="0.25">
      <c r="A381" s="11"/>
      <c r="B381" s="11"/>
      <c r="C381" s="11"/>
      <c r="D381" s="12" t="s">
        <v>214</v>
      </c>
      <c r="E381" s="11"/>
      <c r="F381" s="12" t="s">
        <v>215</v>
      </c>
      <c r="G381" s="13">
        <f>+G382+G383+G384+G385+G386+G387</f>
        <v>784558.67</v>
      </c>
      <c r="H381" s="13">
        <f>+H382+H383+H384+H385+H386+H387</f>
        <v>784558.67</v>
      </c>
      <c r="I381" s="13">
        <f>IF(G381&lt;&gt;0,H381/G381*100,"-")</f>
        <v>100</v>
      </c>
      <c r="J381" s="13">
        <f t="shared" si="5"/>
        <v>0</v>
      </c>
    </row>
    <row r="382" spans="1:10" x14ac:dyDescent="0.25">
      <c r="A382" s="14"/>
      <c r="B382" s="14"/>
      <c r="C382" s="14"/>
      <c r="D382" s="14"/>
      <c r="E382" s="15" t="s">
        <v>15</v>
      </c>
      <c r="F382" s="15" t="s">
        <v>16</v>
      </c>
      <c r="G382" s="16">
        <v>5000</v>
      </c>
      <c r="H382" s="16">
        <v>5000</v>
      </c>
      <c r="I382" s="16">
        <f>IF(G382&lt;&gt;0,H382/G382*100,"-")</f>
        <v>100</v>
      </c>
      <c r="J382" s="16">
        <f t="shared" si="5"/>
        <v>0</v>
      </c>
    </row>
    <row r="383" spans="1:10" x14ac:dyDescent="0.25">
      <c r="A383" s="14"/>
      <c r="B383" s="14"/>
      <c r="C383" s="14"/>
      <c r="D383" s="14"/>
      <c r="E383" s="15" t="s">
        <v>21</v>
      </c>
      <c r="F383" s="15" t="s">
        <v>22</v>
      </c>
      <c r="G383" s="16">
        <v>6037.86</v>
      </c>
      <c r="H383" s="16">
        <v>6037.86</v>
      </c>
      <c r="I383" s="16">
        <f>IF(G383&lt;&gt;0,H383/G383*100,"-")</f>
        <v>100</v>
      </c>
      <c r="J383" s="16">
        <f t="shared" si="5"/>
        <v>0</v>
      </c>
    </row>
    <row r="384" spans="1:10" x14ac:dyDescent="0.25">
      <c r="A384" s="14"/>
      <c r="B384" s="14"/>
      <c r="C384" s="14"/>
      <c r="D384" s="14"/>
      <c r="E384" s="15" t="s">
        <v>70</v>
      </c>
      <c r="F384" s="15" t="s">
        <v>71</v>
      </c>
      <c r="G384" s="16">
        <v>4400</v>
      </c>
      <c r="H384" s="16">
        <v>4400</v>
      </c>
      <c r="I384" s="16">
        <f>IF(G384&lt;&gt;0,H384/G384*100,"-")</f>
        <v>100</v>
      </c>
      <c r="J384" s="16">
        <f t="shared" si="5"/>
        <v>0</v>
      </c>
    </row>
    <row r="385" spans="1:10" x14ac:dyDescent="0.25">
      <c r="A385" s="14"/>
      <c r="B385" s="14"/>
      <c r="C385" s="14"/>
      <c r="D385" s="14"/>
      <c r="E385" s="15" t="s">
        <v>23</v>
      </c>
      <c r="F385" s="15" t="s">
        <v>24</v>
      </c>
      <c r="G385" s="16">
        <v>2400</v>
      </c>
      <c r="H385" s="16">
        <v>2400</v>
      </c>
      <c r="I385" s="16">
        <f>IF(G385&lt;&gt;0,H385/G385*100,"-")</f>
        <v>100</v>
      </c>
      <c r="J385" s="16">
        <f t="shared" si="5"/>
        <v>0</v>
      </c>
    </row>
    <row r="386" spans="1:10" x14ac:dyDescent="0.25">
      <c r="A386" s="14"/>
      <c r="B386" s="14"/>
      <c r="C386" s="14"/>
      <c r="D386" s="14"/>
      <c r="E386" s="15" t="s">
        <v>96</v>
      </c>
      <c r="F386" s="15" t="s">
        <v>97</v>
      </c>
      <c r="G386" s="16">
        <v>730206.93</v>
      </c>
      <c r="H386" s="16">
        <v>730206.93</v>
      </c>
      <c r="I386" s="16">
        <f>IF(G386&lt;&gt;0,H386/G386*100,"-")</f>
        <v>100</v>
      </c>
      <c r="J386" s="16">
        <f t="shared" si="5"/>
        <v>0</v>
      </c>
    </row>
    <row r="387" spans="1:10" x14ac:dyDescent="0.25">
      <c r="A387" s="14"/>
      <c r="B387" s="14"/>
      <c r="C387" s="14"/>
      <c r="D387" s="14"/>
      <c r="E387" s="15" t="s">
        <v>76</v>
      </c>
      <c r="F387" s="15" t="s">
        <v>77</v>
      </c>
      <c r="G387" s="16">
        <v>36513.879999999997</v>
      </c>
      <c r="H387" s="16">
        <v>36513.879999999997</v>
      </c>
      <c r="I387" s="16">
        <f>IF(G387&lt;&gt;0,H387/G387*100,"-")</f>
        <v>100</v>
      </c>
      <c r="J387" s="16">
        <f t="shared" si="5"/>
        <v>0</v>
      </c>
    </row>
    <row r="388" spans="1:10" x14ac:dyDescent="0.25">
      <c r="A388" s="8"/>
      <c r="B388" s="8"/>
      <c r="C388" s="9" t="s">
        <v>261</v>
      </c>
      <c r="D388" s="8"/>
      <c r="E388" s="8"/>
      <c r="F388" s="9" t="s">
        <v>262</v>
      </c>
      <c r="G388" s="10">
        <f>+G389</f>
        <v>61055.81</v>
      </c>
      <c r="H388" s="10">
        <f>+H389</f>
        <v>61055.81</v>
      </c>
      <c r="I388" s="10">
        <f>IF(G388&lt;&gt;0,H388/G388*100,"-")</f>
        <v>100</v>
      </c>
      <c r="J388" s="10">
        <f t="shared" si="5"/>
        <v>0</v>
      </c>
    </row>
    <row r="389" spans="1:10" x14ac:dyDescent="0.25">
      <c r="A389" s="11"/>
      <c r="B389" s="11"/>
      <c r="C389" s="11"/>
      <c r="D389" s="12" t="s">
        <v>263</v>
      </c>
      <c r="E389" s="11"/>
      <c r="F389" s="12" t="s">
        <v>264</v>
      </c>
      <c r="G389" s="13">
        <f>+G390+G391</f>
        <v>61055.81</v>
      </c>
      <c r="H389" s="13">
        <f>+H390+H391</f>
        <v>61055.81</v>
      </c>
      <c r="I389" s="13">
        <f>IF(G389&lt;&gt;0,H389/G389*100,"-")</f>
        <v>100</v>
      </c>
      <c r="J389" s="13">
        <f t="shared" si="5"/>
        <v>0</v>
      </c>
    </row>
    <row r="390" spans="1:10" x14ac:dyDescent="0.25">
      <c r="A390" s="14"/>
      <c r="B390" s="14"/>
      <c r="C390" s="14"/>
      <c r="D390" s="14"/>
      <c r="E390" s="15" t="s">
        <v>74</v>
      </c>
      <c r="F390" s="15" t="s">
        <v>75</v>
      </c>
      <c r="G390" s="16">
        <v>59945.61</v>
      </c>
      <c r="H390" s="16">
        <v>59945.61</v>
      </c>
      <c r="I390" s="16">
        <f>IF(G390&lt;&gt;0,H390/G390*100,"-")</f>
        <v>100</v>
      </c>
      <c r="J390" s="16">
        <f t="shared" ref="J390:J453" si="6">H390-G390</f>
        <v>0</v>
      </c>
    </row>
    <row r="391" spans="1:10" x14ac:dyDescent="0.25">
      <c r="A391" s="14"/>
      <c r="B391" s="14"/>
      <c r="C391" s="14"/>
      <c r="D391" s="14"/>
      <c r="E391" s="15" t="s">
        <v>76</v>
      </c>
      <c r="F391" s="15" t="s">
        <v>77</v>
      </c>
      <c r="G391" s="16">
        <v>1110.2</v>
      </c>
      <c r="H391" s="16">
        <v>1110.2</v>
      </c>
      <c r="I391" s="16">
        <f>IF(G391&lt;&gt;0,H391/G391*100,"-")</f>
        <v>100</v>
      </c>
      <c r="J391" s="16">
        <f t="shared" si="6"/>
        <v>0</v>
      </c>
    </row>
    <row r="392" spans="1:10" x14ac:dyDescent="0.25">
      <c r="A392" s="8"/>
      <c r="B392" s="8"/>
      <c r="C392" s="9" t="s">
        <v>265</v>
      </c>
      <c r="D392" s="8"/>
      <c r="E392" s="8"/>
      <c r="F392" s="9" t="s">
        <v>266</v>
      </c>
      <c r="G392" s="10">
        <f>+G393</f>
        <v>17000</v>
      </c>
      <c r="H392" s="10">
        <f>+H393</f>
        <v>17000</v>
      </c>
      <c r="I392" s="10">
        <f>IF(G392&lt;&gt;0,H392/G392*100,"-")</f>
        <v>100</v>
      </c>
      <c r="J392" s="10">
        <f t="shared" si="6"/>
        <v>0</v>
      </c>
    </row>
    <row r="393" spans="1:10" x14ac:dyDescent="0.25">
      <c r="A393" s="11"/>
      <c r="B393" s="11"/>
      <c r="C393" s="11"/>
      <c r="D393" s="12" t="s">
        <v>14</v>
      </c>
      <c r="E393" s="11"/>
      <c r="F393" s="12"/>
      <c r="G393" s="13">
        <f>+G394</f>
        <v>17000</v>
      </c>
      <c r="H393" s="13">
        <f>+H394</f>
        <v>17000</v>
      </c>
      <c r="I393" s="13">
        <f>IF(G393&lt;&gt;0,H393/G393*100,"-")</f>
        <v>100</v>
      </c>
      <c r="J393" s="13">
        <f t="shared" si="6"/>
        <v>0</v>
      </c>
    </row>
    <row r="394" spans="1:10" x14ac:dyDescent="0.25">
      <c r="A394" s="14"/>
      <c r="B394" s="14"/>
      <c r="C394" s="14"/>
      <c r="D394" s="14"/>
      <c r="E394" s="15" t="s">
        <v>82</v>
      </c>
      <c r="F394" s="15" t="s">
        <v>83</v>
      </c>
      <c r="G394" s="16">
        <v>17000</v>
      </c>
      <c r="H394" s="16">
        <v>17000</v>
      </c>
      <c r="I394" s="16">
        <f>IF(G394&lt;&gt;0,H394/G394*100,"-")</f>
        <v>100</v>
      </c>
      <c r="J394" s="16">
        <f t="shared" si="6"/>
        <v>0</v>
      </c>
    </row>
    <row r="395" spans="1:10" x14ac:dyDescent="0.25">
      <c r="A395" s="8"/>
      <c r="B395" s="8"/>
      <c r="C395" s="9" t="s">
        <v>267</v>
      </c>
      <c r="D395" s="8"/>
      <c r="E395" s="8"/>
      <c r="F395" s="9" t="s">
        <v>268</v>
      </c>
      <c r="G395" s="10">
        <f>+G396</f>
        <v>15600</v>
      </c>
      <c r="H395" s="10">
        <f>+H396</f>
        <v>15600</v>
      </c>
      <c r="I395" s="10">
        <f>IF(G395&lt;&gt;0,H395/G395*100,"-")</f>
        <v>100</v>
      </c>
      <c r="J395" s="10">
        <f t="shared" si="6"/>
        <v>0</v>
      </c>
    </row>
    <row r="396" spans="1:10" x14ac:dyDescent="0.25">
      <c r="A396" s="11"/>
      <c r="B396" s="11"/>
      <c r="C396" s="11"/>
      <c r="D396" s="12" t="s">
        <v>14</v>
      </c>
      <c r="E396" s="11"/>
      <c r="F396" s="12"/>
      <c r="G396" s="13">
        <f>+G397</f>
        <v>15600</v>
      </c>
      <c r="H396" s="13">
        <f>+H397</f>
        <v>15600</v>
      </c>
      <c r="I396" s="13">
        <f>IF(G396&lt;&gt;0,H396/G396*100,"-")</f>
        <v>100</v>
      </c>
      <c r="J396" s="13">
        <f t="shared" si="6"/>
        <v>0</v>
      </c>
    </row>
    <row r="397" spans="1:10" x14ac:dyDescent="0.25">
      <c r="A397" s="14"/>
      <c r="B397" s="14"/>
      <c r="C397" s="14"/>
      <c r="D397" s="14"/>
      <c r="E397" s="15" t="s">
        <v>110</v>
      </c>
      <c r="F397" s="15" t="s">
        <v>111</v>
      </c>
      <c r="G397" s="16">
        <v>15600</v>
      </c>
      <c r="H397" s="16">
        <v>15600</v>
      </c>
      <c r="I397" s="16">
        <f>IF(G397&lt;&gt;0,H397/G397*100,"-")</f>
        <v>100</v>
      </c>
      <c r="J397" s="16">
        <f t="shared" si="6"/>
        <v>0</v>
      </c>
    </row>
    <row r="398" spans="1:10" x14ac:dyDescent="0.25">
      <c r="A398" s="8"/>
      <c r="B398" s="8"/>
      <c r="C398" s="9" t="s">
        <v>269</v>
      </c>
      <c r="D398" s="8"/>
      <c r="E398" s="8"/>
      <c r="F398" s="9" t="s">
        <v>270</v>
      </c>
      <c r="G398" s="10">
        <f>+G399</f>
        <v>50000</v>
      </c>
      <c r="H398" s="10">
        <f>+H399</f>
        <v>50000</v>
      </c>
      <c r="I398" s="10">
        <f>IF(G398&lt;&gt;0,H398/G398*100,"-")</f>
        <v>100</v>
      </c>
      <c r="J398" s="10">
        <f t="shared" si="6"/>
        <v>0</v>
      </c>
    </row>
    <row r="399" spans="1:10" x14ac:dyDescent="0.25">
      <c r="A399" s="11"/>
      <c r="B399" s="11"/>
      <c r="C399" s="11"/>
      <c r="D399" s="12" t="s">
        <v>14</v>
      </c>
      <c r="E399" s="11"/>
      <c r="F399" s="12"/>
      <c r="G399" s="13">
        <f>+G400</f>
        <v>50000</v>
      </c>
      <c r="H399" s="13">
        <f>+H400</f>
        <v>50000</v>
      </c>
      <c r="I399" s="13">
        <f>IF(G399&lt;&gt;0,H399/G399*100,"-")</f>
        <v>100</v>
      </c>
      <c r="J399" s="13">
        <f t="shared" si="6"/>
        <v>0</v>
      </c>
    </row>
    <row r="400" spans="1:10" x14ac:dyDescent="0.25">
      <c r="A400" s="14"/>
      <c r="B400" s="14"/>
      <c r="C400" s="14"/>
      <c r="D400" s="14"/>
      <c r="E400" s="15" t="s">
        <v>271</v>
      </c>
      <c r="F400" s="15" t="s">
        <v>272</v>
      </c>
      <c r="G400" s="16">
        <v>50000</v>
      </c>
      <c r="H400" s="16">
        <v>50000</v>
      </c>
      <c r="I400" s="16">
        <f>IF(G400&lt;&gt;0,H400/G400*100,"-")</f>
        <v>100</v>
      </c>
      <c r="J400" s="16">
        <f t="shared" si="6"/>
        <v>0</v>
      </c>
    </row>
    <row r="401" spans="1:10" x14ac:dyDescent="0.25">
      <c r="A401" s="8"/>
      <c r="B401" s="8"/>
      <c r="C401" s="9" t="s">
        <v>273</v>
      </c>
      <c r="D401" s="8"/>
      <c r="E401" s="8"/>
      <c r="F401" s="9" t="s">
        <v>274</v>
      </c>
      <c r="G401" s="10">
        <f>+G402+G404</f>
        <v>106000</v>
      </c>
      <c r="H401" s="10">
        <f>+H402+H404</f>
        <v>106000</v>
      </c>
      <c r="I401" s="10">
        <f>IF(G401&lt;&gt;0,H401/G401*100,"-")</f>
        <v>100</v>
      </c>
      <c r="J401" s="10">
        <f t="shared" si="6"/>
        <v>0</v>
      </c>
    </row>
    <row r="402" spans="1:10" x14ac:dyDescent="0.25">
      <c r="A402" s="11"/>
      <c r="B402" s="11"/>
      <c r="C402" s="11"/>
      <c r="D402" s="12" t="s">
        <v>14</v>
      </c>
      <c r="E402" s="11"/>
      <c r="F402" s="12"/>
      <c r="G402" s="13">
        <f>+G403</f>
        <v>15000</v>
      </c>
      <c r="H402" s="13">
        <f>+H403</f>
        <v>15000</v>
      </c>
      <c r="I402" s="13">
        <f>IF(G402&lt;&gt;0,H402/G402*100,"-")</f>
        <v>100</v>
      </c>
      <c r="J402" s="13">
        <f t="shared" si="6"/>
        <v>0</v>
      </c>
    </row>
    <row r="403" spans="1:10" x14ac:dyDescent="0.25">
      <c r="A403" s="14"/>
      <c r="B403" s="14"/>
      <c r="C403" s="14"/>
      <c r="D403" s="14"/>
      <c r="E403" s="15" t="s">
        <v>140</v>
      </c>
      <c r="F403" s="15" t="s">
        <v>141</v>
      </c>
      <c r="G403" s="16">
        <v>15000</v>
      </c>
      <c r="H403" s="16">
        <v>15000</v>
      </c>
      <c r="I403" s="16">
        <f>IF(G403&lt;&gt;0,H403/G403*100,"-")</f>
        <v>100</v>
      </c>
      <c r="J403" s="16">
        <f t="shared" si="6"/>
        <v>0</v>
      </c>
    </row>
    <row r="404" spans="1:10" x14ac:dyDescent="0.25">
      <c r="A404" s="11"/>
      <c r="B404" s="11"/>
      <c r="C404" s="11"/>
      <c r="D404" s="12" t="s">
        <v>275</v>
      </c>
      <c r="E404" s="11"/>
      <c r="F404" s="12" t="s">
        <v>276</v>
      </c>
      <c r="G404" s="13">
        <f>+G405+G406</f>
        <v>91000</v>
      </c>
      <c r="H404" s="13">
        <f>+H405+H406</f>
        <v>91000</v>
      </c>
      <c r="I404" s="13">
        <f>IF(G404&lt;&gt;0,H404/G404*100,"-")</f>
        <v>100</v>
      </c>
      <c r="J404" s="13">
        <f t="shared" si="6"/>
        <v>0</v>
      </c>
    </row>
    <row r="405" spans="1:10" x14ac:dyDescent="0.25">
      <c r="A405" s="14"/>
      <c r="B405" s="14"/>
      <c r="C405" s="14"/>
      <c r="D405" s="14"/>
      <c r="E405" s="15" t="s">
        <v>21</v>
      </c>
      <c r="F405" s="15" t="s">
        <v>22</v>
      </c>
      <c r="G405" s="16">
        <v>17000</v>
      </c>
      <c r="H405" s="16">
        <v>17000</v>
      </c>
      <c r="I405" s="16">
        <f>IF(G405&lt;&gt;0,H405/G405*100,"-")</f>
        <v>100</v>
      </c>
      <c r="J405" s="16">
        <f t="shared" si="6"/>
        <v>0</v>
      </c>
    </row>
    <row r="406" spans="1:10" x14ac:dyDescent="0.25">
      <c r="A406" s="14"/>
      <c r="B406" s="14"/>
      <c r="C406" s="14"/>
      <c r="D406" s="14"/>
      <c r="E406" s="15" t="s">
        <v>74</v>
      </c>
      <c r="F406" s="15" t="s">
        <v>75</v>
      </c>
      <c r="G406" s="16">
        <v>74000</v>
      </c>
      <c r="H406" s="16">
        <v>74000</v>
      </c>
      <c r="I406" s="16">
        <f>IF(G406&lt;&gt;0,H406/G406*100,"-")</f>
        <v>100</v>
      </c>
      <c r="J406" s="16">
        <f t="shared" si="6"/>
        <v>0</v>
      </c>
    </row>
    <row r="407" spans="1:10" x14ac:dyDescent="0.25">
      <c r="A407" s="5"/>
      <c r="B407" s="6" t="s">
        <v>277</v>
      </c>
      <c r="C407" s="5"/>
      <c r="D407" s="5"/>
      <c r="E407" s="5"/>
      <c r="F407" s="6" t="s">
        <v>278</v>
      </c>
      <c r="G407" s="7">
        <f>+G408+G417+G421+G429+G435+G438+G441+G444+G447+G456+G469+G472+G475+G480</f>
        <v>1061830.25</v>
      </c>
      <c r="H407" s="7">
        <f>+H408+H417+H421+H429+H435+H438+H441+H444+H447+H456+H469+H472+H475+H480</f>
        <v>1061830.25</v>
      </c>
      <c r="I407" s="7">
        <f>IF(G407&lt;&gt;0,H407/G407*100,"-")</f>
        <v>100</v>
      </c>
      <c r="J407" s="7">
        <f t="shared" si="6"/>
        <v>0</v>
      </c>
    </row>
    <row r="408" spans="1:10" x14ac:dyDescent="0.25">
      <c r="A408" s="8"/>
      <c r="B408" s="8"/>
      <c r="C408" s="9" t="s">
        <v>279</v>
      </c>
      <c r="D408" s="8"/>
      <c r="E408" s="8"/>
      <c r="F408" s="9" t="s">
        <v>280</v>
      </c>
      <c r="G408" s="10">
        <f>+G409</f>
        <v>35000</v>
      </c>
      <c r="H408" s="10">
        <f>+H409</f>
        <v>35000</v>
      </c>
      <c r="I408" s="10">
        <f>IF(G408&lt;&gt;0,H408/G408*100,"-")</f>
        <v>100</v>
      </c>
      <c r="J408" s="10">
        <f t="shared" si="6"/>
        <v>0</v>
      </c>
    </row>
    <row r="409" spans="1:10" x14ac:dyDescent="0.25">
      <c r="A409" s="11"/>
      <c r="B409" s="11"/>
      <c r="C409" s="11"/>
      <c r="D409" s="12" t="s">
        <v>14</v>
      </c>
      <c r="E409" s="11"/>
      <c r="F409" s="12"/>
      <c r="G409" s="13">
        <f>+G410+G411+G412+G413+G414+G415+G416</f>
        <v>35000</v>
      </c>
      <c r="H409" s="13">
        <f>+H410+H411+H412+H413+H414+H415+H416</f>
        <v>35000</v>
      </c>
      <c r="I409" s="13">
        <f>IF(G409&lt;&gt;0,H409/G409*100,"-")</f>
        <v>100</v>
      </c>
      <c r="J409" s="13">
        <f t="shared" si="6"/>
        <v>0</v>
      </c>
    </row>
    <row r="410" spans="1:10" x14ac:dyDescent="0.25">
      <c r="A410" s="14"/>
      <c r="B410" s="14"/>
      <c r="C410" s="14"/>
      <c r="D410" s="14"/>
      <c r="E410" s="15" t="s">
        <v>15</v>
      </c>
      <c r="F410" s="15" t="s">
        <v>16</v>
      </c>
      <c r="G410" s="16">
        <v>3200</v>
      </c>
      <c r="H410" s="16">
        <v>3200</v>
      </c>
      <c r="I410" s="16">
        <f>IF(G410&lt;&gt;0,H410/G410*100,"-")</f>
        <v>100</v>
      </c>
      <c r="J410" s="16">
        <f t="shared" si="6"/>
        <v>0</v>
      </c>
    </row>
    <row r="411" spans="1:10" x14ac:dyDescent="0.25">
      <c r="A411" s="14"/>
      <c r="B411" s="14"/>
      <c r="C411" s="14"/>
      <c r="D411" s="14"/>
      <c r="E411" s="15" t="s">
        <v>82</v>
      </c>
      <c r="F411" s="15" t="s">
        <v>83</v>
      </c>
      <c r="G411" s="16">
        <v>3000</v>
      </c>
      <c r="H411" s="16">
        <v>3000</v>
      </c>
      <c r="I411" s="16">
        <f>IF(G411&lt;&gt;0,H411/G411*100,"-")</f>
        <v>100</v>
      </c>
      <c r="J411" s="16">
        <f t="shared" si="6"/>
        <v>0</v>
      </c>
    </row>
    <row r="412" spans="1:10" x14ac:dyDescent="0.25">
      <c r="A412" s="14"/>
      <c r="B412" s="14"/>
      <c r="C412" s="14"/>
      <c r="D412" s="14"/>
      <c r="E412" s="15" t="s">
        <v>17</v>
      </c>
      <c r="F412" s="15" t="s">
        <v>18</v>
      </c>
      <c r="G412" s="16">
        <v>1000</v>
      </c>
      <c r="H412" s="16">
        <v>1000</v>
      </c>
      <c r="I412" s="16">
        <f>IF(G412&lt;&gt;0,H412/G412*100,"-")</f>
        <v>100</v>
      </c>
      <c r="J412" s="16">
        <f t="shared" si="6"/>
        <v>0</v>
      </c>
    </row>
    <row r="413" spans="1:10" x14ac:dyDescent="0.25">
      <c r="A413" s="14"/>
      <c r="B413" s="14"/>
      <c r="C413" s="14"/>
      <c r="D413" s="14"/>
      <c r="E413" s="15" t="s">
        <v>21</v>
      </c>
      <c r="F413" s="15" t="s">
        <v>22</v>
      </c>
      <c r="G413" s="16">
        <v>20800</v>
      </c>
      <c r="H413" s="16">
        <v>20800</v>
      </c>
      <c r="I413" s="16">
        <f>IF(G413&lt;&gt;0,H413/G413*100,"-")</f>
        <v>100</v>
      </c>
      <c r="J413" s="16">
        <f t="shared" si="6"/>
        <v>0</v>
      </c>
    </row>
    <row r="414" spans="1:10" x14ac:dyDescent="0.25">
      <c r="A414" s="14"/>
      <c r="B414" s="14"/>
      <c r="C414" s="14"/>
      <c r="D414" s="14"/>
      <c r="E414" s="15" t="s">
        <v>25</v>
      </c>
      <c r="F414" s="15" t="s">
        <v>26</v>
      </c>
      <c r="G414" s="16">
        <v>4200</v>
      </c>
      <c r="H414" s="16">
        <v>4200</v>
      </c>
      <c r="I414" s="16">
        <f>IF(G414&lt;&gt;0,H414/G414*100,"-")</f>
        <v>100</v>
      </c>
      <c r="J414" s="16">
        <f t="shared" si="6"/>
        <v>0</v>
      </c>
    </row>
    <row r="415" spans="1:10" x14ac:dyDescent="0.25">
      <c r="A415" s="14"/>
      <c r="B415" s="14"/>
      <c r="C415" s="14"/>
      <c r="D415" s="14"/>
      <c r="E415" s="15" t="s">
        <v>96</v>
      </c>
      <c r="F415" s="15" t="s">
        <v>97</v>
      </c>
      <c r="G415" s="16">
        <v>1300</v>
      </c>
      <c r="H415" s="16">
        <v>1300</v>
      </c>
      <c r="I415" s="16">
        <f>IF(G415&lt;&gt;0,H415/G415*100,"-")</f>
        <v>100</v>
      </c>
      <c r="J415" s="16">
        <f t="shared" si="6"/>
        <v>0</v>
      </c>
    </row>
    <row r="416" spans="1:10" x14ac:dyDescent="0.25">
      <c r="A416" s="14"/>
      <c r="B416" s="14"/>
      <c r="C416" s="14"/>
      <c r="D416" s="14"/>
      <c r="E416" s="15" t="s">
        <v>74</v>
      </c>
      <c r="F416" s="15" t="s">
        <v>75</v>
      </c>
      <c r="G416" s="16">
        <v>1500</v>
      </c>
      <c r="H416" s="16">
        <v>1500</v>
      </c>
      <c r="I416" s="16">
        <f>IF(G416&lt;&gt;0,H416/G416*100,"-")</f>
        <v>100</v>
      </c>
      <c r="J416" s="16">
        <f t="shared" si="6"/>
        <v>0</v>
      </c>
    </row>
    <row r="417" spans="1:10" x14ac:dyDescent="0.25">
      <c r="A417" s="8"/>
      <c r="B417" s="8"/>
      <c r="C417" s="9" t="s">
        <v>281</v>
      </c>
      <c r="D417" s="8"/>
      <c r="E417" s="8"/>
      <c r="F417" s="9" t="s">
        <v>282</v>
      </c>
      <c r="G417" s="10">
        <f>+G418</f>
        <v>80000</v>
      </c>
      <c r="H417" s="10">
        <f>+H418</f>
        <v>80000</v>
      </c>
      <c r="I417" s="10">
        <f>IF(G417&lt;&gt;0,H417/G417*100,"-")</f>
        <v>100</v>
      </c>
      <c r="J417" s="10">
        <f t="shared" si="6"/>
        <v>0</v>
      </c>
    </row>
    <row r="418" spans="1:10" x14ac:dyDescent="0.25">
      <c r="A418" s="11"/>
      <c r="B418" s="11"/>
      <c r="C418" s="11"/>
      <c r="D418" s="12" t="s">
        <v>283</v>
      </c>
      <c r="E418" s="11"/>
      <c r="F418" s="12" t="s">
        <v>284</v>
      </c>
      <c r="G418" s="13">
        <f>+G419+G420</f>
        <v>80000</v>
      </c>
      <c r="H418" s="13">
        <f>+H419+H420</f>
        <v>80000</v>
      </c>
      <c r="I418" s="13">
        <f>IF(G418&lt;&gt;0,H418/G418*100,"-")</f>
        <v>100</v>
      </c>
      <c r="J418" s="13">
        <f t="shared" si="6"/>
        <v>0</v>
      </c>
    </row>
    <row r="419" spans="1:10" x14ac:dyDescent="0.25">
      <c r="A419" s="14"/>
      <c r="B419" s="14"/>
      <c r="C419" s="14"/>
      <c r="D419" s="14"/>
      <c r="E419" s="15" t="s">
        <v>21</v>
      </c>
      <c r="F419" s="15" t="s">
        <v>22</v>
      </c>
      <c r="G419" s="16">
        <v>78000</v>
      </c>
      <c r="H419" s="16">
        <v>78000</v>
      </c>
      <c r="I419" s="16">
        <f>IF(G419&lt;&gt;0,H419/G419*100,"-")</f>
        <v>100</v>
      </c>
      <c r="J419" s="16">
        <f t="shared" si="6"/>
        <v>0</v>
      </c>
    </row>
    <row r="420" spans="1:10" x14ac:dyDescent="0.25">
      <c r="A420" s="14"/>
      <c r="B420" s="14"/>
      <c r="C420" s="14"/>
      <c r="D420" s="14"/>
      <c r="E420" s="15" t="s">
        <v>76</v>
      </c>
      <c r="F420" s="15" t="s">
        <v>77</v>
      </c>
      <c r="G420" s="16">
        <v>2000</v>
      </c>
      <c r="H420" s="16">
        <v>2000</v>
      </c>
      <c r="I420" s="16">
        <f>IF(G420&lt;&gt;0,H420/G420*100,"-")</f>
        <v>100</v>
      </c>
      <c r="J420" s="16">
        <f t="shared" si="6"/>
        <v>0</v>
      </c>
    </row>
    <row r="421" spans="1:10" x14ac:dyDescent="0.25">
      <c r="A421" s="8"/>
      <c r="B421" s="8"/>
      <c r="C421" s="9" t="s">
        <v>285</v>
      </c>
      <c r="D421" s="8"/>
      <c r="E421" s="8"/>
      <c r="F421" s="9" t="s">
        <v>286</v>
      </c>
      <c r="G421" s="10">
        <f>+G422</f>
        <v>110000</v>
      </c>
      <c r="H421" s="10">
        <f>+H422</f>
        <v>110000</v>
      </c>
      <c r="I421" s="10">
        <f>IF(G421&lt;&gt;0,H421/G421*100,"-")</f>
        <v>100</v>
      </c>
      <c r="J421" s="10">
        <f t="shared" si="6"/>
        <v>0</v>
      </c>
    </row>
    <row r="422" spans="1:10" x14ac:dyDescent="0.25">
      <c r="A422" s="11"/>
      <c r="B422" s="11"/>
      <c r="C422" s="11"/>
      <c r="D422" s="12" t="s">
        <v>14</v>
      </c>
      <c r="E422" s="11"/>
      <c r="F422" s="12"/>
      <c r="G422" s="13">
        <f>+G423+G424+G425+G426+G427+G428</f>
        <v>110000</v>
      </c>
      <c r="H422" s="13">
        <f>+H423+H424+H425+H426+H427+H428</f>
        <v>110000</v>
      </c>
      <c r="I422" s="13">
        <f>IF(G422&lt;&gt;0,H422/G422*100,"-")</f>
        <v>100</v>
      </c>
      <c r="J422" s="13">
        <f t="shared" si="6"/>
        <v>0</v>
      </c>
    </row>
    <row r="423" spans="1:10" x14ac:dyDescent="0.25">
      <c r="A423" s="14"/>
      <c r="B423" s="14"/>
      <c r="C423" s="14"/>
      <c r="D423" s="14"/>
      <c r="E423" s="15" t="s">
        <v>15</v>
      </c>
      <c r="F423" s="15" t="s">
        <v>16</v>
      </c>
      <c r="G423" s="16">
        <v>3066.6</v>
      </c>
      <c r="H423" s="16">
        <v>3066.6</v>
      </c>
      <c r="I423" s="16">
        <f>IF(G423&lt;&gt;0,H423/G423*100,"-")</f>
        <v>100</v>
      </c>
      <c r="J423" s="16">
        <f t="shared" si="6"/>
        <v>0</v>
      </c>
    </row>
    <row r="424" spans="1:10" x14ac:dyDescent="0.25">
      <c r="A424" s="14"/>
      <c r="B424" s="14"/>
      <c r="C424" s="14"/>
      <c r="D424" s="14"/>
      <c r="E424" s="15" t="s">
        <v>82</v>
      </c>
      <c r="F424" s="15" t="s">
        <v>83</v>
      </c>
      <c r="G424" s="16">
        <v>150</v>
      </c>
      <c r="H424" s="16">
        <v>150</v>
      </c>
      <c r="I424" s="16">
        <f>IF(G424&lt;&gt;0,H424/G424*100,"-")</f>
        <v>100</v>
      </c>
      <c r="J424" s="16">
        <f t="shared" si="6"/>
        <v>0</v>
      </c>
    </row>
    <row r="425" spans="1:10" x14ac:dyDescent="0.25">
      <c r="A425" s="14"/>
      <c r="B425" s="14"/>
      <c r="C425" s="14"/>
      <c r="D425" s="14"/>
      <c r="E425" s="15" t="s">
        <v>17</v>
      </c>
      <c r="F425" s="15" t="s">
        <v>18</v>
      </c>
      <c r="G425" s="16">
        <v>200</v>
      </c>
      <c r="H425" s="16">
        <v>200</v>
      </c>
      <c r="I425" s="16">
        <f>IF(G425&lt;&gt;0,H425/G425*100,"-")</f>
        <v>100</v>
      </c>
      <c r="J425" s="16">
        <f t="shared" si="6"/>
        <v>0</v>
      </c>
    </row>
    <row r="426" spans="1:10" x14ac:dyDescent="0.25">
      <c r="A426" s="14"/>
      <c r="B426" s="14"/>
      <c r="C426" s="14"/>
      <c r="D426" s="14"/>
      <c r="E426" s="15" t="s">
        <v>21</v>
      </c>
      <c r="F426" s="15" t="s">
        <v>22</v>
      </c>
      <c r="G426" s="16">
        <v>105109.59</v>
      </c>
      <c r="H426" s="16">
        <v>105109.59</v>
      </c>
      <c r="I426" s="16">
        <f>IF(G426&lt;&gt;0,H426/G426*100,"-")</f>
        <v>100</v>
      </c>
      <c r="J426" s="16">
        <f t="shared" si="6"/>
        <v>0</v>
      </c>
    </row>
    <row r="427" spans="1:10" x14ac:dyDescent="0.25">
      <c r="A427" s="14"/>
      <c r="B427" s="14"/>
      <c r="C427" s="14"/>
      <c r="D427" s="14"/>
      <c r="E427" s="15" t="s">
        <v>23</v>
      </c>
      <c r="F427" s="15" t="s">
        <v>24</v>
      </c>
      <c r="G427" s="16">
        <v>1400</v>
      </c>
      <c r="H427" s="16">
        <v>1400</v>
      </c>
      <c r="I427" s="16">
        <f>IF(G427&lt;&gt;0,H427/G427*100,"-")</f>
        <v>100</v>
      </c>
      <c r="J427" s="16">
        <f t="shared" si="6"/>
        <v>0</v>
      </c>
    </row>
    <row r="428" spans="1:10" x14ac:dyDescent="0.25">
      <c r="A428" s="14"/>
      <c r="B428" s="14"/>
      <c r="C428" s="14"/>
      <c r="D428" s="14"/>
      <c r="E428" s="15" t="s">
        <v>74</v>
      </c>
      <c r="F428" s="15" t="s">
        <v>75</v>
      </c>
      <c r="G428" s="16">
        <v>73.81</v>
      </c>
      <c r="H428" s="16">
        <v>73.81</v>
      </c>
      <c r="I428" s="16">
        <f>IF(G428&lt;&gt;0,H428/G428*100,"-")</f>
        <v>100</v>
      </c>
      <c r="J428" s="16">
        <f t="shared" si="6"/>
        <v>0</v>
      </c>
    </row>
    <row r="429" spans="1:10" x14ac:dyDescent="0.25">
      <c r="A429" s="8"/>
      <c r="B429" s="8"/>
      <c r="C429" s="9" t="s">
        <v>287</v>
      </c>
      <c r="D429" s="8"/>
      <c r="E429" s="8"/>
      <c r="F429" s="9" t="s">
        <v>288</v>
      </c>
      <c r="G429" s="10">
        <f>+G430</f>
        <v>100000</v>
      </c>
      <c r="H429" s="10">
        <f>+H430</f>
        <v>100000</v>
      </c>
      <c r="I429" s="10">
        <f>IF(G429&lt;&gt;0,H429/G429*100,"-")</f>
        <v>100</v>
      </c>
      <c r="J429" s="10">
        <f t="shared" si="6"/>
        <v>0</v>
      </c>
    </row>
    <row r="430" spans="1:10" x14ac:dyDescent="0.25">
      <c r="A430" s="11"/>
      <c r="B430" s="11"/>
      <c r="C430" s="11"/>
      <c r="D430" s="12" t="s">
        <v>14</v>
      </c>
      <c r="E430" s="11"/>
      <c r="F430" s="12"/>
      <c r="G430" s="13">
        <f>+G431+G432+G433+G434</f>
        <v>100000</v>
      </c>
      <c r="H430" s="13">
        <f>+H431+H432+H433+H434</f>
        <v>100000</v>
      </c>
      <c r="I430" s="13">
        <f>IF(G430&lt;&gt;0,H430/G430*100,"-")</f>
        <v>100</v>
      </c>
      <c r="J430" s="13">
        <f t="shared" si="6"/>
        <v>0</v>
      </c>
    </row>
    <row r="431" spans="1:10" x14ac:dyDescent="0.25">
      <c r="A431" s="14"/>
      <c r="B431" s="14"/>
      <c r="C431" s="14"/>
      <c r="D431" s="14"/>
      <c r="E431" s="15" t="s">
        <v>15</v>
      </c>
      <c r="F431" s="15" t="s">
        <v>16</v>
      </c>
      <c r="G431" s="16">
        <v>2700</v>
      </c>
      <c r="H431" s="16">
        <v>2700</v>
      </c>
      <c r="I431" s="16">
        <f>IF(G431&lt;&gt;0,H431/G431*100,"-")</f>
        <v>100</v>
      </c>
      <c r="J431" s="16">
        <f t="shared" si="6"/>
        <v>0</v>
      </c>
    </row>
    <row r="432" spans="1:10" x14ac:dyDescent="0.25">
      <c r="A432" s="14"/>
      <c r="B432" s="14"/>
      <c r="C432" s="14"/>
      <c r="D432" s="14"/>
      <c r="E432" s="15" t="s">
        <v>17</v>
      </c>
      <c r="F432" s="15" t="s">
        <v>18</v>
      </c>
      <c r="G432" s="16">
        <v>2500</v>
      </c>
      <c r="H432" s="16">
        <v>2500</v>
      </c>
      <c r="I432" s="16">
        <f>IF(G432&lt;&gt;0,H432/G432*100,"-")</f>
        <v>100</v>
      </c>
      <c r="J432" s="16">
        <f t="shared" si="6"/>
        <v>0</v>
      </c>
    </row>
    <row r="433" spans="1:10" x14ac:dyDescent="0.25">
      <c r="A433" s="14"/>
      <c r="B433" s="14"/>
      <c r="C433" s="14"/>
      <c r="D433" s="14"/>
      <c r="E433" s="15" t="s">
        <v>19</v>
      </c>
      <c r="F433" s="15" t="s">
        <v>20</v>
      </c>
      <c r="G433" s="16">
        <v>4800</v>
      </c>
      <c r="H433" s="16">
        <v>4800</v>
      </c>
      <c r="I433" s="16">
        <f>IF(G433&lt;&gt;0,H433/G433*100,"-")</f>
        <v>100</v>
      </c>
      <c r="J433" s="16">
        <f t="shared" si="6"/>
        <v>0</v>
      </c>
    </row>
    <row r="434" spans="1:10" x14ac:dyDescent="0.25">
      <c r="A434" s="14"/>
      <c r="B434" s="14"/>
      <c r="C434" s="14"/>
      <c r="D434" s="14"/>
      <c r="E434" s="15" t="s">
        <v>21</v>
      </c>
      <c r="F434" s="15" t="s">
        <v>22</v>
      </c>
      <c r="G434" s="16">
        <v>90000</v>
      </c>
      <c r="H434" s="16">
        <v>90000</v>
      </c>
      <c r="I434" s="16">
        <f>IF(G434&lt;&gt;0,H434/G434*100,"-")</f>
        <v>100</v>
      </c>
      <c r="J434" s="16">
        <f t="shared" si="6"/>
        <v>0</v>
      </c>
    </row>
    <row r="435" spans="1:10" x14ac:dyDescent="0.25">
      <c r="A435" s="8"/>
      <c r="B435" s="8"/>
      <c r="C435" s="9" t="s">
        <v>289</v>
      </c>
      <c r="D435" s="8"/>
      <c r="E435" s="8"/>
      <c r="F435" s="9" t="s">
        <v>290</v>
      </c>
      <c r="G435" s="10">
        <f>+G436</f>
        <v>40000</v>
      </c>
      <c r="H435" s="10">
        <f>+H436</f>
        <v>40000</v>
      </c>
      <c r="I435" s="10">
        <f>IF(G435&lt;&gt;0,H435/G435*100,"-")</f>
        <v>100</v>
      </c>
      <c r="J435" s="10">
        <f t="shared" si="6"/>
        <v>0</v>
      </c>
    </row>
    <row r="436" spans="1:10" x14ac:dyDescent="0.25">
      <c r="A436" s="11"/>
      <c r="B436" s="11"/>
      <c r="C436" s="11"/>
      <c r="D436" s="12" t="s">
        <v>14</v>
      </c>
      <c r="E436" s="11"/>
      <c r="F436" s="12"/>
      <c r="G436" s="13">
        <f>+G437</f>
        <v>40000</v>
      </c>
      <c r="H436" s="13">
        <f>+H437</f>
        <v>40000</v>
      </c>
      <c r="I436" s="13">
        <f>IF(G436&lt;&gt;0,H436/G436*100,"-")</f>
        <v>100</v>
      </c>
      <c r="J436" s="13">
        <f t="shared" si="6"/>
        <v>0</v>
      </c>
    </row>
    <row r="437" spans="1:10" x14ac:dyDescent="0.25">
      <c r="A437" s="14"/>
      <c r="B437" s="14"/>
      <c r="C437" s="14"/>
      <c r="D437" s="14"/>
      <c r="E437" s="15" t="s">
        <v>76</v>
      </c>
      <c r="F437" s="15" t="s">
        <v>77</v>
      </c>
      <c r="G437" s="16">
        <v>40000</v>
      </c>
      <c r="H437" s="16">
        <v>40000</v>
      </c>
      <c r="I437" s="16">
        <f>IF(G437&lt;&gt;0,H437/G437*100,"-")</f>
        <v>100</v>
      </c>
      <c r="J437" s="16">
        <f t="shared" si="6"/>
        <v>0</v>
      </c>
    </row>
    <row r="438" spans="1:10" x14ac:dyDescent="0.25">
      <c r="A438" s="8"/>
      <c r="B438" s="8"/>
      <c r="C438" s="9" t="s">
        <v>291</v>
      </c>
      <c r="D438" s="8"/>
      <c r="E438" s="8"/>
      <c r="F438" s="9" t="s">
        <v>292</v>
      </c>
      <c r="G438" s="10">
        <f>+G439</f>
        <v>10000</v>
      </c>
      <c r="H438" s="10">
        <f>+H439</f>
        <v>10000</v>
      </c>
      <c r="I438" s="10">
        <f>IF(G438&lt;&gt;0,H438/G438*100,"-")</f>
        <v>100</v>
      </c>
      <c r="J438" s="10">
        <f t="shared" si="6"/>
        <v>0</v>
      </c>
    </row>
    <row r="439" spans="1:10" x14ac:dyDescent="0.25">
      <c r="A439" s="11"/>
      <c r="B439" s="11"/>
      <c r="C439" s="11"/>
      <c r="D439" s="12" t="s">
        <v>14</v>
      </c>
      <c r="E439" s="11"/>
      <c r="F439" s="12"/>
      <c r="G439" s="13">
        <f>+G440</f>
        <v>10000</v>
      </c>
      <c r="H439" s="13">
        <f>+H440</f>
        <v>10000</v>
      </c>
      <c r="I439" s="13">
        <f>IF(G439&lt;&gt;0,H439/G439*100,"-")</f>
        <v>100</v>
      </c>
      <c r="J439" s="13">
        <f t="shared" si="6"/>
        <v>0</v>
      </c>
    </row>
    <row r="440" spans="1:10" x14ac:dyDescent="0.25">
      <c r="A440" s="14"/>
      <c r="B440" s="14"/>
      <c r="C440" s="14"/>
      <c r="D440" s="14"/>
      <c r="E440" s="15" t="s">
        <v>15</v>
      </c>
      <c r="F440" s="15" t="s">
        <v>16</v>
      </c>
      <c r="G440" s="16">
        <v>10000</v>
      </c>
      <c r="H440" s="16">
        <v>10000</v>
      </c>
      <c r="I440" s="16">
        <f>IF(G440&lt;&gt;0,H440/G440*100,"-")</f>
        <v>100</v>
      </c>
      <c r="J440" s="16">
        <f t="shared" si="6"/>
        <v>0</v>
      </c>
    </row>
    <row r="441" spans="1:10" x14ac:dyDescent="0.25">
      <c r="A441" s="8"/>
      <c r="B441" s="8"/>
      <c r="C441" s="9" t="s">
        <v>293</v>
      </c>
      <c r="D441" s="8"/>
      <c r="E441" s="8"/>
      <c r="F441" s="9" t="s">
        <v>294</v>
      </c>
      <c r="G441" s="10">
        <f>+G442</f>
        <v>12000</v>
      </c>
      <c r="H441" s="10">
        <f>+H442</f>
        <v>12000</v>
      </c>
      <c r="I441" s="10">
        <f>IF(G441&lt;&gt;0,H441/G441*100,"-")</f>
        <v>100</v>
      </c>
      <c r="J441" s="10">
        <f t="shared" si="6"/>
        <v>0</v>
      </c>
    </row>
    <row r="442" spans="1:10" x14ac:dyDescent="0.25">
      <c r="A442" s="11"/>
      <c r="B442" s="11"/>
      <c r="C442" s="11"/>
      <c r="D442" s="12" t="s">
        <v>14</v>
      </c>
      <c r="E442" s="11"/>
      <c r="F442" s="12"/>
      <c r="G442" s="13">
        <f>+G443</f>
        <v>12000</v>
      </c>
      <c r="H442" s="13">
        <f>+H443</f>
        <v>12000</v>
      </c>
      <c r="I442" s="13">
        <f>IF(G442&lt;&gt;0,H442/G442*100,"-")</f>
        <v>100</v>
      </c>
      <c r="J442" s="13">
        <f t="shared" si="6"/>
        <v>0</v>
      </c>
    </row>
    <row r="443" spans="1:10" x14ac:dyDescent="0.25">
      <c r="A443" s="14"/>
      <c r="B443" s="14"/>
      <c r="C443" s="14"/>
      <c r="D443" s="14"/>
      <c r="E443" s="15" t="s">
        <v>15</v>
      </c>
      <c r="F443" s="15" t="s">
        <v>16</v>
      </c>
      <c r="G443" s="16">
        <v>12000</v>
      </c>
      <c r="H443" s="16">
        <v>12000</v>
      </c>
      <c r="I443" s="16">
        <f>IF(G443&lt;&gt;0,H443/G443*100,"-")</f>
        <v>100</v>
      </c>
      <c r="J443" s="16">
        <f t="shared" si="6"/>
        <v>0</v>
      </c>
    </row>
    <row r="444" spans="1:10" x14ac:dyDescent="0.25">
      <c r="A444" s="8"/>
      <c r="B444" s="8"/>
      <c r="C444" s="9" t="s">
        <v>295</v>
      </c>
      <c r="D444" s="8"/>
      <c r="E444" s="8"/>
      <c r="F444" s="9" t="s">
        <v>296</v>
      </c>
      <c r="G444" s="10">
        <f>+G445</f>
        <v>40000</v>
      </c>
      <c r="H444" s="10">
        <f>+H445</f>
        <v>40000</v>
      </c>
      <c r="I444" s="10">
        <f>IF(G444&lt;&gt;0,H444/G444*100,"-")</f>
        <v>100</v>
      </c>
      <c r="J444" s="10">
        <f t="shared" si="6"/>
        <v>0</v>
      </c>
    </row>
    <row r="445" spans="1:10" x14ac:dyDescent="0.25">
      <c r="A445" s="11"/>
      <c r="B445" s="11"/>
      <c r="C445" s="11"/>
      <c r="D445" s="12" t="s">
        <v>14</v>
      </c>
      <c r="E445" s="11"/>
      <c r="F445" s="12"/>
      <c r="G445" s="13">
        <f>+G446</f>
        <v>40000</v>
      </c>
      <c r="H445" s="13">
        <f>+H446</f>
        <v>40000</v>
      </c>
      <c r="I445" s="13">
        <f>IF(G445&lt;&gt;0,H445/G445*100,"-")</f>
        <v>100</v>
      </c>
      <c r="J445" s="13">
        <f t="shared" si="6"/>
        <v>0</v>
      </c>
    </row>
    <row r="446" spans="1:10" x14ac:dyDescent="0.25">
      <c r="A446" s="14"/>
      <c r="B446" s="14"/>
      <c r="C446" s="14"/>
      <c r="D446" s="14"/>
      <c r="E446" s="15" t="s">
        <v>82</v>
      </c>
      <c r="F446" s="15" t="s">
        <v>83</v>
      </c>
      <c r="G446" s="16">
        <v>40000</v>
      </c>
      <c r="H446" s="16">
        <v>40000</v>
      </c>
      <c r="I446" s="16">
        <f>IF(G446&lt;&gt;0,H446/G446*100,"-")</f>
        <v>100</v>
      </c>
      <c r="J446" s="16">
        <f t="shared" si="6"/>
        <v>0</v>
      </c>
    </row>
    <row r="447" spans="1:10" x14ac:dyDescent="0.25">
      <c r="A447" s="8"/>
      <c r="B447" s="8"/>
      <c r="C447" s="9" t="s">
        <v>297</v>
      </c>
      <c r="D447" s="8"/>
      <c r="E447" s="8"/>
      <c r="F447" s="9" t="s">
        <v>298</v>
      </c>
      <c r="G447" s="10">
        <f>+G448+G450</f>
        <v>75000</v>
      </c>
      <c r="H447" s="10">
        <f>+H448+H450</f>
        <v>75000</v>
      </c>
      <c r="I447" s="10">
        <f>IF(G447&lt;&gt;0,H447/G447*100,"-")</f>
        <v>100</v>
      </c>
      <c r="J447" s="10">
        <f t="shared" si="6"/>
        <v>0</v>
      </c>
    </row>
    <row r="448" spans="1:10" x14ac:dyDescent="0.25">
      <c r="A448" s="11"/>
      <c r="B448" s="11"/>
      <c r="C448" s="11"/>
      <c r="D448" s="12" t="s">
        <v>14</v>
      </c>
      <c r="E448" s="11"/>
      <c r="F448" s="12"/>
      <c r="G448" s="13">
        <f>+G449</f>
        <v>3000</v>
      </c>
      <c r="H448" s="13">
        <f>+H449</f>
        <v>3000</v>
      </c>
      <c r="I448" s="13">
        <f>IF(G448&lt;&gt;0,H448/G448*100,"-")</f>
        <v>100</v>
      </c>
      <c r="J448" s="13">
        <f t="shared" si="6"/>
        <v>0</v>
      </c>
    </row>
    <row r="449" spans="1:10" x14ac:dyDescent="0.25">
      <c r="A449" s="14"/>
      <c r="B449" s="14"/>
      <c r="C449" s="14"/>
      <c r="D449" s="14"/>
      <c r="E449" s="15" t="s">
        <v>70</v>
      </c>
      <c r="F449" s="15" t="s">
        <v>71</v>
      </c>
      <c r="G449" s="16">
        <v>3000</v>
      </c>
      <c r="H449" s="16">
        <v>3000</v>
      </c>
      <c r="I449" s="16">
        <f>IF(G449&lt;&gt;0,H449/G449*100,"-")</f>
        <v>100</v>
      </c>
      <c r="J449" s="16">
        <f t="shared" si="6"/>
        <v>0</v>
      </c>
    </row>
    <row r="450" spans="1:10" x14ac:dyDescent="0.25">
      <c r="A450" s="11"/>
      <c r="B450" s="11"/>
      <c r="C450" s="11"/>
      <c r="D450" s="12" t="s">
        <v>299</v>
      </c>
      <c r="E450" s="11"/>
      <c r="F450" s="12" t="s">
        <v>300</v>
      </c>
      <c r="G450" s="13">
        <f>+G451+G452+G453+G454+G455</f>
        <v>72000</v>
      </c>
      <c r="H450" s="13">
        <f>+H451+H452+H453+H454+H455</f>
        <v>72000</v>
      </c>
      <c r="I450" s="13">
        <f>IF(G450&lt;&gt;0,H450/G450*100,"-")</f>
        <v>100</v>
      </c>
      <c r="J450" s="13">
        <f t="shared" si="6"/>
        <v>0</v>
      </c>
    </row>
    <row r="451" spans="1:10" x14ac:dyDescent="0.25">
      <c r="A451" s="14"/>
      <c r="B451" s="14"/>
      <c r="C451" s="14"/>
      <c r="D451" s="14"/>
      <c r="E451" s="15" t="s">
        <v>15</v>
      </c>
      <c r="F451" s="15" t="s">
        <v>16</v>
      </c>
      <c r="G451" s="16">
        <v>2000</v>
      </c>
      <c r="H451" s="16">
        <v>2000</v>
      </c>
      <c r="I451" s="16">
        <f>IF(G451&lt;&gt;0,H451/G451*100,"-")</f>
        <v>100</v>
      </c>
      <c r="J451" s="16">
        <f t="shared" si="6"/>
        <v>0</v>
      </c>
    </row>
    <row r="452" spans="1:10" x14ac:dyDescent="0.25">
      <c r="A452" s="14"/>
      <c r="B452" s="14"/>
      <c r="C452" s="14"/>
      <c r="D452" s="14"/>
      <c r="E452" s="15" t="s">
        <v>21</v>
      </c>
      <c r="F452" s="15" t="s">
        <v>22</v>
      </c>
      <c r="G452" s="16">
        <v>3500</v>
      </c>
      <c r="H452" s="16">
        <v>3500</v>
      </c>
      <c r="I452" s="16">
        <f>IF(G452&lt;&gt;0,H452/G452*100,"-")</f>
        <v>100</v>
      </c>
      <c r="J452" s="16">
        <f t="shared" si="6"/>
        <v>0</v>
      </c>
    </row>
    <row r="453" spans="1:10" x14ac:dyDescent="0.25">
      <c r="A453" s="14"/>
      <c r="B453" s="14"/>
      <c r="C453" s="14"/>
      <c r="D453" s="14"/>
      <c r="E453" s="15" t="s">
        <v>70</v>
      </c>
      <c r="F453" s="15" t="s">
        <v>71</v>
      </c>
      <c r="G453" s="16">
        <v>150</v>
      </c>
      <c r="H453" s="16">
        <v>150</v>
      </c>
      <c r="I453" s="16">
        <f>IF(G453&lt;&gt;0,H453/G453*100,"-")</f>
        <v>100</v>
      </c>
      <c r="J453" s="16">
        <f t="shared" si="6"/>
        <v>0</v>
      </c>
    </row>
    <row r="454" spans="1:10" x14ac:dyDescent="0.25">
      <c r="A454" s="14"/>
      <c r="B454" s="14"/>
      <c r="C454" s="14"/>
      <c r="D454" s="14"/>
      <c r="E454" s="15" t="s">
        <v>74</v>
      </c>
      <c r="F454" s="15" t="s">
        <v>75</v>
      </c>
      <c r="G454" s="16">
        <v>64350</v>
      </c>
      <c r="H454" s="16">
        <v>64350</v>
      </c>
      <c r="I454" s="16">
        <f>IF(G454&lt;&gt;0,H454/G454*100,"-")</f>
        <v>100</v>
      </c>
      <c r="J454" s="16">
        <f t="shared" ref="J454:J517" si="7">H454-G454</f>
        <v>0</v>
      </c>
    </row>
    <row r="455" spans="1:10" x14ac:dyDescent="0.25">
      <c r="A455" s="14"/>
      <c r="B455" s="14"/>
      <c r="C455" s="14"/>
      <c r="D455" s="14"/>
      <c r="E455" s="15" t="s">
        <v>76</v>
      </c>
      <c r="F455" s="15" t="s">
        <v>77</v>
      </c>
      <c r="G455" s="16">
        <v>2000</v>
      </c>
      <c r="H455" s="16">
        <v>2000</v>
      </c>
      <c r="I455" s="16">
        <f>IF(G455&lt;&gt;0,H455/G455*100,"-")</f>
        <v>100</v>
      </c>
      <c r="J455" s="16">
        <f t="shared" si="7"/>
        <v>0</v>
      </c>
    </row>
    <row r="456" spans="1:10" x14ac:dyDescent="0.25">
      <c r="A456" s="8"/>
      <c r="B456" s="8"/>
      <c r="C456" s="9" t="s">
        <v>301</v>
      </c>
      <c r="D456" s="8"/>
      <c r="E456" s="8"/>
      <c r="F456" s="9" t="s">
        <v>302</v>
      </c>
      <c r="G456" s="10">
        <f>+G457+G463</f>
        <v>341307.06</v>
      </c>
      <c r="H456" s="10">
        <f>+H457+H463</f>
        <v>341307.06</v>
      </c>
      <c r="I456" s="10">
        <f>IF(G456&lt;&gt;0,H456/G456*100,"-")</f>
        <v>100</v>
      </c>
      <c r="J456" s="10">
        <f t="shared" si="7"/>
        <v>0</v>
      </c>
    </row>
    <row r="457" spans="1:10" x14ac:dyDescent="0.25">
      <c r="A457" s="11"/>
      <c r="B457" s="11"/>
      <c r="C457" s="11"/>
      <c r="D457" s="12" t="s">
        <v>259</v>
      </c>
      <c r="E457" s="11"/>
      <c r="F457" s="12" t="s">
        <v>260</v>
      </c>
      <c r="G457" s="13">
        <f>+G458+G459+G460+G461+G462</f>
        <v>150000</v>
      </c>
      <c r="H457" s="13">
        <f>+H458+H459+H460+H461+H462</f>
        <v>150000</v>
      </c>
      <c r="I457" s="13">
        <f>IF(G457&lt;&gt;0,H457/G457*100,"-")</f>
        <v>100</v>
      </c>
      <c r="J457" s="13">
        <f t="shared" si="7"/>
        <v>0</v>
      </c>
    </row>
    <row r="458" spans="1:10" x14ac:dyDescent="0.25">
      <c r="A458" s="14"/>
      <c r="B458" s="14"/>
      <c r="C458" s="14"/>
      <c r="D458" s="14"/>
      <c r="E458" s="15" t="s">
        <v>15</v>
      </c>
      <c r="F458" s="15" t="s">
        <v>16</v>
      </c>
      <c r="G458" s="16">
        <v>1000</v>
      </c>
      <c r="H458" s="16">
        <v>1000</v>
      </c>
      <c r="I458" s="16">
        <f>IF(G458&lt;&gt;0,H458/G458*100,"-")</f>
        <v>100</v>
      </c>
      <c r="J458" s="16">
        <f t="shared" si="7"/>
        <v>0</v>
      </c>
    </row>
    <row r="459" spans="1:10" x14ac:dyDescent="0.25">
      <c r="A459" s="14"/>
      <c r="B459" s="14"/>
      <c r="C459" s="14"/>
      <c r="D459" s="14"/>
      <c r="E459" s="15" t="s">
        <v>21</v>
      </c>
      <c r="F459" s="15" t="s">
        <v>22</v>
      </c>
      <c r="G459" s="16">
        <v>31000</v>
      </c>
      <c r="H459" s="16">
        <v>31000</v>
      </c>
      <c r="I459" s="16">
        <f>IF(G459&lt;&gt;0,H459/G459*100,"-")</f>
        <v>100</v>
      </c>
      <c r="J459" s="16">
        <f t="shared" si="7"/>
        <v>0</v>
      </c>
    </row>
    <row r="460" spans="1:10" x14ac:dyDescent="0.25">
      <c r="A460" s="14"/>
      <c r="B460" s="14"/>
      <c r="C460" s="14"/>
      <c r="D460" s="14"/>
      <c r="E460" s="15" t="s">
        <v>70</v>
      </c>
      <c r="F460" s="15" t="s">
        <v>71</v>
      </c>
      <c r="G460" s="16">
        <v>1500</v>
      </c>
      <c r="H460" s="16">
        <v>1500</v>
      </c>
      <c r="I460" s="16">
        <f>IF(G460&lt;&gt;0,H460/G460*100,"-")</f>
        <v>100</v>
      </c>
      <c r="J460" s="16">
        <f t="shared" si="7"/>
        <v>0</v>
      </c>
    </row>
    <row r="461" spans="1:10" x14ac:dyDescent="0.25">
      <c r="A461" s="14"/>
      <c r="B461" s="14"/>
      <c r="C461" s="14"/>
      <c r="D461" s="14"/>
      <c r="E461" s="15" t="s">
        <v>74</v>
      </c>
      <c r="F461" s="15" t="s">
        <v>75</v>
      </c>
      <c r="G461" s="16">
        <v>109000</v>
      </c>
      <c r="H461" s="16">
        <v>109000</v>
      </c>
      <c r="I461" s="16">
        <f>IF(G461&lt;&gt;0,H461/G461*100,"-")</f>
        <v>100</v>
      </c>
      <c r="J461" s="16">
        <f t="shared" si="7"/>
        <v>0</v>
      </c>
    </row>
    <row r="462" spans="1:10" x14ac:dyDescent="0.25">
      <c r="A462" s="14"/>
      <c r="B462" s="14"/>
      <c r="C462" s="14"/>
      <c r="D462" s="14"/>
      <c r="E462" s="15" t="s">
        <v>76</v>
      </c>
      <c r="F462" s="15" t="s">
        <v>77</v>
      </c>
      <c r="G462" s="16">
        <v>7500</v>
      </c>
      <c r="H462" s="16">
        <v>7500</v>
      </c>
      <c r="I462" s="16">
        <f>IF(G462&lt;&gt;0,H462/G462*100,"-")</f>
        <v>100</v>
      </c>
      <c r="J462" s="16">
        <f t="shared" si="7"/>
        <v>0</v>
      </c>
    </row>
    <row r="463" spans="1:10" x14ac:dyDescent="0.25">
      <c r="A463" s="11"/>
      <c r="B463" s="11"/>
      <c r="C463" s="11"/>
      <c r="D463" s="12" t="s">
        <v>214</v>
      </c>
      <c r="E463" s="11"/>
      <c r="F463" s="12" t="s">
        <v>215</v>
      </c>
      <c r="G463" s="13">
        <f>+G464+G465+G466+G467+G468</f>
        <v>191307.06</v>
      </c>
      <c r="H463" s="13">
        <f>+H464+H465+H466+H467+H468</f>
        <v>191307.06</v>
      </c>
      <c r="I463" s="13">
        <f>IF(G463&lt;&gt;0,H463/G463*100,"-")</f>
        <v>100</v>
      </c>
      <c r="J463" s="13">
        <f t="shared" si="7"/>
        <v>0</v>
      </c>
    </row>
    <row r="464" spans="1:10" x14ac:dyDescent="0.25">
      <c r="A464" s="14"/>
      <c r="B464" s="14"/>
      <c r="C464" s="14"/>
      <c r="D464" s="14"/>
      <c r="E464" s="15" t="s">
        <v>21</v>
      </c>
      <c r="F464" s="15" t="s">
        <v>22</v>
      </c>
      <c r="G464" s="16">
        <v>4778.3999999999996</v>
      </c>
      <c r="H464" s="16">
        <v>4778.3999999999996</v>
      </c>
      <c r="I464" s="16">
        <f>IF(G464&lt;&gt;0,H464/G464*100,"-")</f>
        <v>100</v>
      </c>
      <c r="J464" s="16">
        <f t="shared" si="7"/>
        <v>0</v>
      </c>
    </row>
    <row r="465" spans="1:10" x14ac:dyDescent="0.25">
      <c r="A465" s="14"/>
      <c r="B465" s="14"/>
      <c r="C465" s="14"/>
      <c r="D465" s="14"/>
      <c r="E465" s="15" t="s">
        <v>70</v>
      </c>
      <c r="F465" s="15" t="s">
        <v>71</v>
      </c>
      <c r="G465" s="16">
        <v>9500</v>
      </c>
      <c r="H465" s="16">
        <v>9500</v>
      </c>
      <c r="I465" s="16">
        <f>IF(G465&lt;&gt;0,H465/G465*100,"-")</f>
        <v>100</v>
      </c>
      <c r="J465" s="16">
        <f t="shared" si="7"/>
        <v>0</v>
      </c>
    </row>
    <row r="466" spans="1:10" x14ac:dyDescent="0.25">
      <c r="A466" s="14"/>
      <c r="B466" s="14"/>
      <c r="C466" s="14"/>
      <c r="D466" s="14"/>
      <c r="E466" s="15" t="s">
        <v>23</v>
      </c>
      <c r="F466" s="15" t="s">
        <v>24</v>
      </c>
      <c r="G466" s="16">
        <v>100</v>
      </c>
      <c r="H466" s="16">
        <v>100</v>
      </c>
      <c r="I466" s="16">
        <f>IF(G466&lt;&gt;0,H466/G466*100,"-")</f>
        <v>100</v>
      </c>
      <c r="J466" s="16">
        <f t="shared" si="7"/>
        <v>0</v>
      </c>
    </row>
    <row r="467" spans="1:10" x14ac:dyDescent="0.25">
      <c r="A467" s="14"/>
      <c r="B467" s="14"/>
      <c r="C467" s="14"/>
      <c r="D467" s="14"/>
      <c r="E467" s="15" t="s">
        <v>96</v>
      </c>
      <c r="F467" s="15" t="s">
        <v>97</v>
      </c>
      <c r="G467" s="16">
        <v>150293.24</v>
      </c>
      <c r="H467" s="16">
        <v>150293.24</v>
      </c>
      <c r="I467" s="16">
        <f>IF(G467&lt;&gt;0,H467/G467*100,"-")</f>
        <v>100</v>
      </c>
      <c r="J467" s="16">
        <f t="shared" si="7"/>
        <v>0</v>
      </c>
    </row>
    <row r="468" spans="1:10" x14ac:dyDescent="0.25">
      <c r="A468" s="14"/>
      <c r="B468" s="14"/>
      <c r="C468" s="14"/>
      <c r="D468" s="14"/>
      <c r="E468" s="15" t="s">
        <v>76</v>
      </c>
      <c r="F468" s="15" t="s">
        <v>77</v>
      </c>
      <c r="G468" s="16">
        <v>26635.42</v>
      </c>
      <c r="H468" s="16">
        <v>26635.42</v>
      </c>
      <c r="I468" s="16">
        <f>IF(G468&lt;&gt;0,H468/G468*100,"-")</f>
        <v>100</v>
      </c>
      <c r="J468" s="16">
        <f t="shared" si="7"/>
        <v>0</v>
      </c>
    </row>
    <row r="469" spans="1:10" x14ac:dyDescent="0.25">
      <c r="A469" s="8"/>
      <c r="B469" s="8"/>
      <c r="C469" s="9" t="s">
        <v>303</v>
      </c>
      <c r="D469" s="8"/>
      <c r="E469" s="8"/>
      <c r="F469" s="9" t="s">
        <v>304</v>
      </c>
      <c r="G469" s="10">
        <f>+G470</f>
        <v>24115.68</v>
      </c>
      <c r="H469" s="10">
        <f>+H470</f>
        <v>24115.68</v>
      </c>
      <c r="I469" s="10">
        <f>IF(G469&lt;&gt;0,H469/G469*100,"-")</f>
        <v>100</v>
      </c>
      <c r="J469" s="10">
        <f t="shared" si="7"/>
        <v>0</v>
      </c>
    </row>
    <row r="470" spans="1:10" x14ac:dyDescent="0.25">
      <c r="A470" s="11"/>
      <c r="B470" s="11"/>
      <c r="C470" s="11"/>
      <c r="D470" s="12" t="s">
        <v>14</v>
      </c>
      <c r="E470" s="11"/>
      <c r="F470" s="12"/>
      <c r="G470" s="13">
        <f>+G471</f>
        <v>24115.68</v>
      </c>
      <c r="H470" s="13">
        <f>+H471</f>
        <v>24115.68</v>
      </c>
      <c r="I470" s="13">
        <f>IF(G470&lt;&gt;0,H470/G470*100,"-")</f>
        <v>100</v>
      </c>
      <c r="J470" s="13">
        <f t="shared" si="7"/>
        <v>0</v>
      </c>
    </row>
    <row r="471" spans="1:10" x14ac:dyDescent="0.25">
      <c r="A471" s="14"/>
      <c r="B471" s="14"/>
      <c r="C471" s="14"/>
      <c r="D471" s="14"/>
      <c r="E471" s="15" t="s">
        <v>82</v>
      </c>
      <c r="F471" s="15" t="s">
        <v>83</v>
      </c>
      <c r="G471" s="16">
        <v>24115.68</v>
      </c>
      <c r="H471" s="16">
        <v>24115.68</v>
      </c>
      <c r="I471" s="16">
        <f>IF(G471&lt;&gt;0,H471/G471*100,"-")</f>
        <v>100</v>
      </c>
      <c r="J471" s="16">
        <f t="shared" si="7"/>
        <v>0</v>
      </c>
    </row>
    <row r="472" spans="1:10" x14ac:dyDescent="0.25">
      <c r="A472" s="8"/>
      <c r="B472" s="8"/>
      <c r="C472" s="9" t="s">
        <v>305</v>
      </c>
      <c r="D472" s="8"/>
      <c r="E472" s="8"/>
      <c r="F472" s="9" t="s">
        <v>306</v>
      </c>
      <c r="G472" s="10">
        <f>+G473</f>
        <v>119907.51</v>
      </c>
      <c r="H472" s="10">
        <f>+H473</f>
        <v>119907.51</v>
      </c>
      <c r="I472" s="10">
        <f>IF(G472&lt;&gt;0,H472/G472*100,"-")</f>
        <v>100</v>
      </c>
      <c r="J472" s="10">
        <f t="shared" si="7"/>
        <v>0</v>
      </c>
    </row>
    <row r="473" spans="1:10" x14ac:dyDescent="0.25">
      <c r="A473" s="11"/>
      <c r="B473" s="11"/>
      <c r="C473" s="11"/>
      <c r="D473" s="12" t="s">
        <v>14</v>
      </c>
      <c r="E473" s="11"/>
      <c r="F473" s="12"/>
      <c r="G473" s="13">
        <f>+G474</f>
        <v>119907.51</v>
      </c>
      <c r="H473" s="13">
        <f>+H474</f>
        <v>119907.51</v>
      </c>
      <c r="I473" s="13">
        <f>IF(G473&lt;&gt;0,H473/G473*100,"-")</f>
        <v>100</v>
      </c>
      <c r="J473" s="13">
        <f t="shared" si="7"/>
        <v>0</v>
      </c>
    </row>
    <row r="474" spans="1:10" x14ac:dyDescent="0.25">
      <c r="A474" s="14"/>
      <c r="B474" s="14"/>
      <c r="C474" s="14"/>
      <c r="D474" s="14"/>
      <c r="E474" s="15" t="s">
        <v>271</v>
      </c>
      <c r="F474" s="15" t="s">
        <v>272</v>
      </c>
      <c r="G474" s="16">
        <v>119907.51</v>
      </c>
      <c r="H474" s="16">
        <v>119907.51</v>
      </c>
      <c r="I474" s="16">
        <f>IF(G474&lt;&gt;0,H474/G474*100,"-")</f>
        <v>100</v>
      </c>
      <c r="J474" s="16">
        <f t="shared" si="7"/>
        <v>0</v>
      </c>
    </row>
    <row r="475" spans="1:10" x14ac:dyDescent="0.25">
      <c r="A475" s="8"/>
      <c r="B475" s="8"/>
      <c r="C475" s="9" t="s">
        <v>307</v>
      </c>
      <c r="D475" s="8"/>
      <c r="E475" s="8"/>
      <c r="F475" s="9" t="s">
        <v>308</v>
      </c>
      <c r="G475" s="10">
        <f>+G476</f>
        <v>26500</v>
      </c>
      <c r="H475" s="10">
        <f>+H476</f>
        <v>26500</v>
      </c>
      <c r="I475" s="10">
        <f>IF(G475&lt;&gt;0,H475/G475*100,"-")</f>
        <v>100</v>
      </c>
      <c r="J475" s="10">
        <f t="shared" si="7"/>
        <v>0</v>
      </c>
    </row>
    <row r="476" spans="1:10" x14ac:dyDescent="0.25">
      <c r="A476" s="11"/>
      <c r="B476" s="11"/>
      <c r="C476" s="11"/>
      <c r="D476" s="12" t="s">
        <v>14</v>
      </c>
      <c r="E476" s="11"/>
      <c r="F476" s="12"/>
      <c r="G476" s="13">
        <f>+G477+G478+G479</f>
        <v>26500</v>
      </c>
      <c r="H476" s="13">
        <f>+H477+H478+H479</f>
        <v>26500</v>
      </c>
      <c r="I476" s="13">
        <f>IF(G476&lt;&gt;0,H476/G476*100,"-")</f>
        <v>100</v>
      </c>
      <c r="J476" s="13">
        <f t="shared" si="7"/>
        <v>0</v>
      </c>
    </row>
    <row r="477" spans="1:10" x14ac:dyDescent="0.25">
      <c r="A477" s="14"/>
      <c r="B477" s="14"/>
      <c r="C477" s="14"/>
      <c r="D477" s="14"/>
      <c r="E477" s="15" t="s">
        <v>15</v>
      </c>
      <c r="F477" s="15" t="s">
        <v>16</v>
      </c>
      <c r="G477" s="16">
        <v>23000</v>
      </c>
      <c r="H477" s="16">
        <v>23000</v>
      </c>
      <c r="I477" s="16">
        <f>IF(G477&lt;&gt;0,H477/G477*100,"-")</f>
        <v>100</v>
      </c>
      <c r="J477" s="16">
        <f t="shared" si="7"/>
        <v>0</v>
      </c>
    </row>
    <row r="478" spans="1:10" x14ac:dyDescent="0.25">
      <c r="A478" s="14"/>
      <c r="B478" s="14"/>
      <c r="C478" s="14"/>
      <c r="D478" s="14"/>
      <c r="E478" s="15" t="s">
        <v>82</v>
      </c>
      <c r="F478" s="15" t="s">
        <v>83</v>
      </c>
      <c r="G478" s="16">
        <v>2000</v>
      </c>
      <c r="H478" s="16">
        <v>2000</v>
      </c>
      <c r="I478" s="16">
        <f>IF(G478&lt;&gt;0,H478/G478*100,"-")</f>
        <v>100</v>
      </c>
      <c r="J478" s="16">
        <f t="shared" si="7"/>
        <v>0</v>
      </c>
    </row>
    <row r="479" spans="1:10" x14ac:dyDescent="0.25">
      <c r="A479" s="14"/>
      <c r="B479" s="14"/>
      <c r="C479" s="14"/>
      <c r="D479" s="14"/>
      <c r="E479" s="15" t="s">
        <v>112</v>
      </c>
      <c r="F479" s="15" t="s">
        <v>113</v>
      </c>
      <c r="G479" s="16">
        <v>1500</v>
      </c>
      <c r="H479" s="16">
        <v>1500</v>
      </c>
      <c r="I479" s="16">
        <f>IF(G479&lt;&gt;0,H479/G479*100,"-")</f>
        <v>100</v>
      </c>
      <c r="J479" s="16">
        <f t="shared" si="7"/>
        <v>0</v>
      </c>
    </row>
    <row r="480" spans="1:10" x14ac:dyDescent="0.25">
      <c r="A480" s="8"/>
      <c r="B480" s="8"/>
      <c r="C480" s="9" t="s">
        <v>309</v>
      </c>
      <c r="D480" s="8"/>
      <c r="E480" s="8"/>
      <c r="F480" s="9" t="s">
        <v>310</v>
      </c>
      <c r="G480" s="10">
        <f>+G481</f>
        <v>48000</v>
      </c>
      <c r="H480" s="10">
        <f>+H481</f>
        <v>48000</v>
      </c>
      <c r="I480" s="10">
        <f>IF(G480&lt;&gt;0,H480/G480*100,"-")</f>
        <v>100</v>
      </c>
      <c r="J480" s="10">
        <f t="shared" si="7"/>
        <v>0</v>
      </c>
    </row>
    <row r="481" spans="1:10" x14ac:dyDescent="0.25">
      <c r="A481" s="11"/>
      <c r="B481" s="11"/>
      <c r="C481" s="11"/>
      <c r="D481" s="12" t="s">
        <v>311</v>
      </c>
      <c r="E481" s="11"/>
      <c r="F481" s="12" t="s">
        <v>312</v>
      </c>
      <c r="G481" s="13">
        <f>+G482</f>
        <v>48000</v>
      </c>
      <c r="H481" s="13">
        <f>+H482</f>
        <v>48000</v>
      </c>
      <c r="I481" s="13">
        <f>IF(G481&lt;&gt;0,H481/G481*100,"-")</f>
        <v>100</v>
      </c>
      <c r="J481" s="13">
        <f t="shared" si="7"/>
        <v>0</v>
      </c>
    </row>
    <row r="482" spans="1:10" x14ac:dyDescent="0.25">
      <c r="A482" s="14"/>
      <c r="B482" s="14"/>
      <c r="C482" s="14"/>
      <c r="D482" s="14"/>
      <c r="E482" s="15" t="s">
        <v>76</v>
      </c>
      <c r="F482" s="15" t="s">
        <v>77</v>
      </c>
      <c r="G482" s="16">
        <v>48000</v>
      </c>
      <c r="H482" s="16">
        <v>48000</v>
      </c>
      <c r="I482" s="16">
        <f>IF(G482&lt;&gt;0,H482/G482*100,"-")</f>
        <v>100</v>
      </c>
      <c r="J482" s="16">
        <f t="shared" si="7"/>
        <v>0</v>
      </c>
    </row>
    <row r="483" spans="1:10" x14ac:dyDescent="0.25">
      <c r="A483" s="5"/>
      <c r="B483" s="6" t="s">
        <v>313</v>
      </c>
      <c r="C483" s="5"/>
      <c r="D483" s="5"/>
      <c r="E483" s="5"/>
      <c r="F483" s="6" t="s">
        <v>314</v>
      </c>
      <c r="G483" s="7">
        <f>+G484+G487+G490</f>
        <v>235000</v>
      </c>
      <c r="H483" s="7">
        <f>+H484+H487+H490</f>
        <v>235000</v>
      </c>
      <c r="I483" s="7">
        <f>IF(G483&lt;&gt;0,H483/G483*100,"-")</f>
        <v>100</v>
      </c>
      <c r="J483" s="7">
        <f t="shared" si="7"/>
        <v>0</v>
      </c>
    </row>
    <row r="484" spans="1:10" x14ac:dyDescent="0.25">
      <c r="A484" s="8"/>
      <c r="B484" s="8"/>
      <c r="C484" s="9" t="s">
        <v>315</v>
      </c>
      <c r="D484" s="8"/>
      <c r="E484" s="8"/>
      <c r="F484" s="9" t="s">
        <v>316</v>
      </c>
      <c r="G484" s="10">
        <f>+G485</f>
        <v>100000</v>
      </c>
      <c r="H484" s="10">
        <f>+H485</f>
        <v>100000</v>
      </c>
      <c r="I484" s="10">
        <f>IF(G484&lt;&gt;0,H484/G484*100,"-")</f>
        <v>100</v>
      </c>
      <c r="J484" s="10">
        <f t="shared" si="7"/>
        <v>0</v>
      </c>
    </row>
    <row r="485" spans="1:10" x14ac:dyDescent="0.25">
      <c r="A485" s="11"/>
      <c r="B485" s="11"/>
      <c r="C485" s="11"/>
      <c r="D485" s="12" t="s">
        <v>14</v>
      </c>
      <c r="E485" s="11"/>
      <c r="F485" s="12"/>
      <c r="G485" s="13">
        <f>+G486</f>
        <v>100000</v>
      </c>
      <c r="H485" s="13">
        <f>+H486</f>
        <v>100000</v>
      </c>
      <c r="I485" s="13">
        <f>IF(G485&lt;&gt;0,H485/G485*100,"-")</f>
        <v>100</v>
      </c>
      <c r="J485" s="13">
        <f t="shared" si="7"/>
        <v>0</v>
      </c>
    </row>
    <row r="486" spans="1:10" x14ac:dyDescent="0.25">
      <c r="A486" s="14"/>
      <c r="B486" s="14"/>
      <c r="C486" s="14"/>
      <c r="D486" s="14"/>
      <c r="E486" s="15" t="s">
        <v>317</v>
      </c>
      <c r="F486" s="15" t="s">
        <v>318</v>
      </c>
      <c r="G486" s="16">
        <v>100000</v>
      </c>
      <c r="H486" s="16">
        <v>100000</v>
      </c>
      <c r="I486" s="16">
        <f>IF(G486&lt;&gt;0,H486/G486*100,"-")</f>
        <v>100</v>
      </c>
      <c r="J486" s="16">
        <f t="shared" si="7"/>
        <v>0</v>
      </c>
    </row>
    <row r="487" spans="1:10" x14ac:dyDescent="0.25">
      <c r="A487" s="8"/>
      <c r="B487" s="8"/>
      <c r="C487" s="9" t="s">
        <v>319</v>
      </c>
      <c r="D487" s="8"/>
      <c r="E487" s="8"/>
      <c r="F487" s="9" t="s">
        <v>320</v>
      </c>
      <c r="G487" s="10">
        <f>+G488</f>
        <v>35000</v>
      </c>
      <c r="H487" s="10">
        <f>+H488</f>
        <v>35000</v>
      </c>
      <c r="I487" s="10">
        <f>IF(G487&lt;&gt;0,H487/G487*100,"-")</f>
        <v>100</v>
      </c>
      <c r="J487" s="10">
        <f t="shared" si="7"/>
        <v>0</v>
      </c>
    </row>
    <row r="488" spans="1:10" x14ac:dyDescent="0.25">
      <c r="A488" s="11"/>
      <c r="B488" s="11"/>
      <c r="C488" s="11"/>
      <c r="D488" s="12" t="s">
        <v>14</v>
      </c>
      <c r="E488" s="11"/>
      <c r="F488" s="12"/>
      <c r="G488" s="13">
        <f>+G489</f>
        <v>35000</v>
      </c>
      <c r="H488" s="13">
        <f>+H489</f>
        <v>35000</v>
      </c>
      <c r="I488" s="13">
        <f>IF(G488&lt;&gt;0,H488/G488*100,"-")</f>
        <v>100</v>
      </c>
      <c r="J488" s="13">
        <f t="shared" si="7"/>
        <v>0</v>
      </c>
    </row>
    <row r="489" spans="1:10" x14ac:dyDescent="0.25">
      <c r="A489" s="14"/>
      <c r="B489" s="14"/>
      <c r="C489" s="14"/>
      <c r="D489" s="14"/>
      <c r="E489" s="15" t="s">
        <v>82</v>
      </c>
      <c r="F489" s="15" t="s">
        <v>83</v>
      </c>
      <c r="G489" s="16">
        <v>35000</v>
      </c>
      <c r="H489" s="16">
        <v>35000</v>
      </c>
      <c r="I489" s="16">
        <f>IF(G489&lt;&gt;0,H489/G489*100,"-")</f>
        <v>100</v>
      </c>
      <c r="J489" s="16">
        <f t="shared" si="7"/>
        <v>0</v>
      </c>
    </row>
    <row r="490" spans="1:10" x14ac:dyDescent="0.25">
      <c r="A490" s="8"/>
      <c r="B490" s="8"/>
      <c r="C490" s="9" t="s">
        <v>321</v>
      </c>
      <c r="D490" s="8"/>
      <c r="E490" s="8"/>
      <c r="F490" s="9" t="s">
        <v>322</v>
      </c>
      <c r="G490" s="10">
        <f>+G491</f>
        <v>100000</v>
      </c>
      <c r="H490" s="10">
        <f>+H491</f>
        <v>100000</v>
      </c>
      <c r="I490" s="10">
        <f>IF(G490&lt;&gt;0,H490/G490*100,"-")</f>
        <v>100</v>
      </c>
      <c r="J490" s="10">
        <f t="shared" si="7"/>
        <v>0</v>
      </c>
    </row>
    <row r="491" spans="1:10" x14ac:dyDescent="0.25">
      <c r="A491" s="11"/>
      <c r="B491" s="11"/>
      <c r="C491" s="11"/>
      <c r="D491" s="12" t="s">
        <v>323</v>
      </c>
      <c r="E491" s="11"/>
      <c r="F491" s="12" t="s">
        <v>324</v>
      </c>
      <c r="G491" s="13">
        <f>+G492+G493</f>
        <v>100000</v>
      </c>
      <c r="H491" s="13">
        <f>+H492+H493</f>
        <v>100000</v>
      </c>
      <c r="I491" s="13">
        <f>IF(G491&lt;&gt;0,H491/G491*100,"-")</f>
        <v>100</v>
      </c>
      <c r="J491" s="13">
        <f t="shared" si="7"/>
        <v>0</v>
      </c>
    </row>
    <row r="492" spans="1:10" x14ac:dyDescent="0.25">
      <c r="A492" s="14"/>
      <c r="B492" s="14"/>
      <c r="C492" s="14"/>
      <c r="D492" s="14"/>
      <c r="E492" s="15" t="s">
        <v>25</v>
      </c>
      <c r="F492" s="15" t="s">
        <v>26</v>
      </c>
      <c r="G492" s="16">
        <v>50000</v>
      </c>
      <c r="H492" s="16">
        <v>50000</v>
      </c>
      <c r="I492" s="16">
        <f>IF(G492&lt;&gt;0,H492/G492*100,"-")</f>
        <v>100</v>
      </c>
      <c r="J492" s="16">
        <f t="shared" si="7"/>
        <v>0</v>
      </c>
    </row>
    <row r="493" spans="1:10" x14ac:dyDescent="0.25">
      <c r="A493" s="14"/>
      <c r="B493" s="14"/>
      <c r="C493" s="14"/>
      <c r="D493" s="14"/>
      <c r="E493" s="15" t="s">
        <v>74</v>
      </c>
      <c r="F493" s="15" t="s">
        <v>75</v>
      </c>
      <c r="G493" s="16">
        <v>50000</v>
      </c>
      <c r="H493" s="16">
        <v>50000</v>
      </c>
      <c r="I493" s="16">
        <f>IF(G493&lt;&gt;0,H493/G493*100,"-")</f>
        <v>100</v>
      </c>
      <c r="J493" s="16">
        <f t="shared" si="7"/>
        <v>0</v>
      </c>
    </row>
    <row r="494" spans="1:10" x14ac:dyDescent="0.25">
      <c r="A494" s="5"/>
      <c r="B494" s="6" t="s">
        <v>325</v>
      </c>
      <c r="C494" s="5"/>
      <c r="D494" s="5"/>
      <c r="E494" s="5"/>
      <c r="F494" s="6" t="s">
        <v>326</v>
      </c>
      <c r="G494" s="7">
        <f>+G495+G499+G502+G507+G512+G516+G525+G530+G542+G546+G553+G557+G561+G569+G576</f>
        <v>1747699.8599999999</v>
      </c>
      <c r="H494" s="7">
        <f>+H495+H499+H502+H507+H512+H516+H525+H530+H542+H546+H553+H557+H561+H569+H576</f>
        <v>1627699.8599999999</v>
      </c>
      <c r="I494" s="7">
        <f>IF(G494&lt;&gt;0,H494/G494*100,"-")</f>
        <v>93.133832487690412</v>
      </c>
      <c r="J494" s="7">
        <f t="shared" si="7"/>
        <v>-120000</v>
      </c>
    </row>
    <row r="495" spans="1:10" x14ac:dyDescent="0.25">
      <c r="A495" s="8"/>
      <c r="B495" s="8"/>
      <c r="C495" s="9" t="s">
        <v>327</v>
      </c>
      <c r="D495" s="8"/>
      <c r="E495" s="8"/>
      <c r="F495" s="9" t="s">
        <v>328</v>
      </c>
      <c r="G495" s="10">
        <f>+G496</f>
        <v>20000</v>
      </c>
      <c r="H495" s="10">
        <f>+H496</f>
        <v>20000</v>
      </c>
      <c r="I495" s="10">
        <f>IF(G495&lt;&gt;0,H495/G495*100,"-")</f>
        <v>100</v>
      </c>
      <c r="J495" s="10">
        <f t="shared" si="7"/>
        <v>0</v>
      </c>
    </row>
    <row r="496" spans="1:10" x14ac:dyDescent="0.25">
      <c r="A496" s="11"/>
      <c r="B496" s="11"/>
      <c r="C496" s="11"/>
      <c r="D496" s="12" t="s">
        <v>14</v>
      </c>
      <c r="E496" s="11"/>
      <c r="F496" s="12"/>
      <c r="G496" s="13">
        <f>+G497+G498</f>
        <v>20000</v>
      </c>
      <c r="H496" s="13">
        <f>+H497+H498</f>
        <v>20000</v>
      </c>
      <c r="I496" s="13">
        <f>IF(G496&lt;&gt;0,H496/G496*100,"-")</f>
        <v>100</v>
      </c>
      <c r="J496" s="13">
        <f t="shared" si="7"/>
        <v>0</v>
      </c>
    </row>
    <row r="497" spans="1:10" x14ac:dyDescent="0.25">
      <c r="A497" s="14"/>
      <c r="B497" s="14"/>
      <c r="C497" s="14"/>
      <c r="D497" s="14"/>
      <c r="E497" s="15" t="s">
        <v>74</v>
      </c>
      <c r="F497" s="15" t="s">
        <v>75</v>
      </c>
      <c r="G497" s="16">
        <v>5000</v>
      </c>
      <c r="H497" s="16">
        <v>5000</v>
      </c>
      <c r="I497" s="16">
        <f>IF(G497&lt;&gt;0,H497/G497*100,"-")</f>
        <v>100</v>
      </c>
      <c r="J497" s="16">
        <f t="shared" si="7"/>
        <v>0</v>
      </c>
    </row>
    <row r="498" spans="1:10" x14ac:dyDescent="0.25">
      <c r="A498" s="14"/>
      <c r="B498" s="14"/>
      <c r="C498" s="14"/>
      <c r="D498" s="14"/>
      <c r="E498" s="15" t="s">
        <v>329</v>
      </c>
      <c r="F498" s="15" t="s">
        <v>330</v>
      </c>
      <c r="G498" s="16">
        <v>15000</v>
      </c>
      <c r="H498" s="16">
        <v>15000</v>
      </c>
      <c r="I498" s="16">
        <f>IF(G498&lt;&gt;0,H498/G498*100,"-")</f>
        <v>100</v>
      </c>
      <c r="J498" s="16">
        <f t="shared" si="7"/>
        <v>0</v>
      </c>
    </row>
    <row r="499" spans="1:10" x14ac:dyDescent="0.25">
      <c r="A499" s="8"/>
      <c r="B499" s="8"/>
      <c r="C499" s="9" t="s">
        <v>331</v>
      </c>
      <c r="D499" s="8"/>
      <c r="E499" s="8"/>
      <c r="F499" s="9" t="s">
        <v>332</v>
      </c>
      <c r="G499" s="10">
        <f>+G500</f>
        <v>5000</v>
      </c>
      <c r="H499" s="10">
        <f>+H500</f>
        <v>5000</v>
      </c>
      <c r="I499" s="10">
        <f>IF(G499&lt;&gt;0,H499/G499*100,"-")</f>
        <v>100</v>
      </c>
      <c r="J499" s="10">
        <f t="shared" si="7"/>
        <v>0</v>
      </c>
    </row>
    <row r="500" spans="1:10" x14ac:dyDescent="0.25">
      <c r="A500" s="11"/>
      <c r="B500" s="11"/>
      <c r="C500" s="11"/>
      <c r="D500" s="12" t="s">
        <v>14</v>
      </c>
      <c r="E500" s="11"/>
      <c r="F500" s="12"/>
      <c r="G500" s="13">
        <f>+G501</f>
        <v>5000</v>
      </c>
      <c r="H500" s="13">
        <f>+H501</f>
        <v>5000</v>
      </c>
      <c r="I500" s="13">
        <f>IF(G500&lt;&gt;0,H500/G500*100,"-")</f>
        <v>100</v>
      </c>
      <c r="J500" s="13">
        <f t="shared" si="7"/>
        <v>0</v>
      </c>
    </row>
    <row r="501" spans="1:10" x14ac:dyDescent="0.25">
      <c r="A501" s="14"/>
      <c r="B501" s="14"/>
      <c r="C501" s="14"/>
      <c r="D501" s="14"/>
      <c r="E501" s="15" t="s">
        <v>29</v>
      </c>
      <c r="F501" s="15" t="s">
        <v>30</v>
      </c>
      <c r="G501" s="16">
        <v>5000</v>
      </c>
      <c r="H501" s="16">
        <v>5000</v>
      </c>
      <c r="I501" s="16">
        <f>IF(G501&lt;&gt;0,H501/G501*100,"-")</f>
        <v>100</v>
      </c>
      <c r="J501" s="16">
        <f t="shared" si="7"/>
        <v>0</v>
      </c>
    </row>
    <row r="502" spans="1:10" x14ac:dyDescent="0.25">
      <c r="A502" s="8"/>
      <c r="B502" s="8"/>
      <c r="C502" s="9" t="s">
        <v>333</v>
      </c>
      <c r="D502" s="8"/>
      <c r="E502" s="8"/>
      <c r="F502" s="9" t="s">
        <v>334</v>
      </c>
      <c r="G502" s="10">
        <f>+G503+G505</f>
        <v>329258</v>
      </c>
      <c r="H502" s="10">
        <f>+H503+H505</f>
        <v>329258</v>
      </c>
      <c r="I502" s="10">
        <f>IF(G502&lt;&gt;0,H502/G502*100,"-")</f>
        <v>100</v>
      </c>
      <c r="J502" s="10">
        <f t="shared" si="7"/>
        <v>0</v>
      </c>
    </row>
    <row r="503" spans="1:10" x14ac:dyDescent="0.25">
      <c r="A503" s="11"/>
      <c r="B503" s="11"/>
      <c r="C503" s="11"/>
      <c r="D503" s="12" t="s">
        <v>14</v>
      </c>
      <c r="E503" s="11"/>
      <c r="F503" s="12"/>
      <c r="G503" s="13">
        <f>+G504</f>
        <v>302958</v>
      </c>
      <c r="H503" s="13">
        <f>+H504</f>
        <v>302958</v>
      </c>
      <c r="I503" s="13">
        <f>IF(G503&lt;&gt;0,H503/G503*100,"-")</f>
        <v>100</v>
      </c>
      <c r="J503" s="13">
        <f t="shared" si="7"/>
        <v>0</v>
      </c>
    </row>
    <row r="504" spans="1:10" x14ac:dyDescent="0.25">
      <c r="A504" s="14"/>
      <c r="B504" s="14"/>
      <c r="C504" s="14"/>
      <c r="D504" s="14"/>
      <c r="E504" s="15" t="s">
        <v>160</v>
      </c>
      <c r="F504" s="15" t="s">
        <v>161</v>
      </c>
      <c r="G504" s="16">
        <v>302958</v>
      </c>
      <c r="H504" s="16">
        <v>302958</v>
      </c>
      <c r="I504" s="16">
        <f>IF(G504&lt;&gt;0,H504/G504*100,"-")</f>
        <v>100</v>
      </c>
      <c r="J504" s="16">
        <f t="shared" si="7"/>
        <v>0</v>
      </c>
    </row>
    <row r="505" spans="1:10" x14ac:dyDescent="0.25">
      <c r="A505" s="11"/>
      <c r="B505" s="11"/>
      <c r="C505" s="11"/>
      <c r="D505" s="12" t="s">
        <v>335</v>
      </c>
      <c r="E505" s="11"/>
      <c r="F505" s="12" t="s">
        <v>336</v>
      </c>
      <c r="G505" s="13">
        <f>+G506</f>
        <v>26300</v>
      </c>
      <c r="H505" s="13">
        <f>+H506</f>
        <v>26300</v>
      </c>
      <c r="I505" s="13">
        <f>IF(G505&lt;&gt;0,H505/G505*100,"-")</f>
        <v>100</v>
      </c>
      <c r="J505" s="13">
        <f t="shared" si="7"/>
        <v>0</v>
      </c>
    </row>
    <row r="506" spans="1:10" x14ac:dyDescent="0.25">
      <c r="A506" s="14"/>
      <c r="B506" s="14"/>
      <c r="C506" s="14"/>
      <c r="D506" s="14"/>
      <c r="E506" s="15" t="s">
        <v>337</v>
      </c>
      <c r="F506" s="15" t="s">
        <v>338</v>
      </c>
      <c r="G506" s="16">
        <v>26300</v>
      </c>
      <c r="H506" s="16">
        <v>26300</v>
      </c>
      <c r="I506" s="16">
        <f>IF(G506&lt;&gt;0,H506/G506*100,"-")</f>
        <v>100</v>
      </c>
      <c r="J506" s="16">
        <f t="shared" si="7"/>
        <v>0</v>
      </c>
    </row>
    <row r="507" spans="1:10" x14ac:dyDescent="0.25">
      <c r="A507" s="8"/>
      <c r="B507" s="8"/>
      <c r="C507" s="9" t="s">
        <v>339</v>
      </c>
      <c r="D507" s="8"/>
      <c r="E507" s="8"/>
      <c r="F507" s="9" t="s">
        <v>340</v>
      </c>
      <c r="G507" s="10">
        <f>+G508+G510</f>
        <v>389084</v>
      </c>
      <c r="H507" s="10">
        <f>+H508+H510</f>
        <v>389084</v>
      </c>
      <c r="I507" s="10">
        <f>IF(G507&lt;&gt;0,H507/G507*100,"-")</f>
        <v>100</v>
      </c>
      <c r="J507" s="10">
        <f t="shared" si="7"/>
        <v>0</v>
      </c>
    </row>
    <row r="508" spans="1:10" x14ac:dyDescent="0.25">
      <c r="A508" s="11"/>
      <c r="B508" s="11"/>
      <c r="C508" s="11"/>
      <c r="D508" s="12" t="s">
        <v>14</v>
      </c>
      <c r="E508" s="11"/>
      <c r="F508" s="12"/>
      <c r="G508" s="13">
        <f>+G509</f>
        <v>380584</v>
      </c>
      <c r="H508" s="13">
        <f>+H509</f>
        <v>380584</v>
      </c>
      <c r="I508" s="13">
        <f>IF(G508&lt;&gt;0,H508/G508*100,"-")</f>
        <v>100</v>
      </c>
      <c r="J508" s="13">
        <f t="shared" si="7"/>
        <v>0</v>
      </c>
    </row>
    <row r="509" spans="1:10" x14ac:dyDescent="0.25">
      <c r="A509" s="14"/>
      <c r="B509" s="14"/>
      <c r="C509" s="14"/>
      <c r="D509" s="14"/>
      <c r="E509" s="15" t="s">
        <v>160</v>
      </c>
      <c r="F509" s="15" t="s">
        <v>161</v>
      </c>
      <c r="G509" s="16">
        <v>380584</v>
      </c>
      <c r="H509" s="16">
        <v>380584</v>
      </c>
      <c r="I509" s="16">
        <f>IF(G509&lt;&gt;0,H509/G509*100,"-")</f>
        <v>100</v>
      </c>
      <c r="J509" s="16">
        <f t="shared" si="7"/>
        <v>0</v>
      </c>
    </row>
    <row r="510" spans="1:10" x14ac:dyDescent="0.25">
      <c r="A510" s="11"/>
      <c r="B510" s="11"/>
      <c r="C510" s="11"/>
      <c r="D510" s="12" t="s">
        <v>341</v>
      </c>
      <c r="E510" s="11"/>
      <c r="F510" s="12" t="s">
        <v>342</v>
      </c>
      <c r="G510" s="13">
        <f>+G511</f>
        <v>8500</v>
      </c>
      <c r="H510" s="13">
        <f>+H511</f>
        <v>8500</v>
      </c>
      <c r="I510" s="13">
        <f>IF(G510&lt;&gt;0,H510/G510*100,"-")</f>
        <v>100</v>
      </c>
      <c r="J510" s="13">
        <f t="shared" si="7"/>
        <v>0</v>
      </c>
    </row>
    <row r="511" spans="1:10" x14ac:dyDescent="0.25">
      <c r="A511" s="14"/>
      <c r="B511" s="14"/>
      <c r="C511" s="14"/>
      <c r="D511" s="14"/>
      <c r="E511" s="15" t="s">
        <v>337</v>
      </c>
      <c r="F511" s="15" t="s">
        <v>338</v>
      </c>
      <c r="G511" s="16">
        <v>8500</v>
      </c>
      <c r="H511" s="16">
        <v>8500</v>
      </c>
      <c r="I511" s="16">
        <f>IF(G511&lt;&gt;0,H511/G511*100,"-")</f>
        <v>100</v>
      </c>
      <c r="J511" s="16">
        <f t="shared" si="7"/>
        <v>0</v>
      </c>
    </row>
    <row r="512" spans="1:10" x14ac:dyDescent="0.25">
      <c r="A512" s="8"/>
      <c r="B512" s="8"/>
      <c r="C512" s="9" t="s">
        <v>343</v>
      </c>
      <c r="D512" s="8"/>
      <c r="E512" s="8"/>
      <c r="F512" s="9" t="s">
        <v>344</v>
      </c>
      <c r="G512" s="10">
        <f>+G513</f>
        <v>100533.86</v>
      </c>
      <c r="H512" s="10">
        <f>+H513</f>
        <v>100533.86</v>
      </c>
      <c r="I512" s="10">
        <f>IF(G512&lt;&gt;0,H512/G512*100,"-")</f>
        <v>100</v>
      </c>
      <c r="J512" s="10">
        <f t="shared" si="7"/>
        <v>0</v>
      </c>
    </row>
    <row r="513" spans="1:10" x14ac:dyDescent="0.25">
      <c r="A513" s="11"/>
      <c r="B513" s="11"/>
      <c r="C513" s="11"/>
      <c r="D513" s="12" t="s">
        <v>14</v>
      </c>
      <c r="E513" s="11"/>
      <c r="F513" s="12"/>
      <c r="G513" s="13">
        <f>+G514+G515</f>
        <v>100533.86</v>
      </c>
      <c r="H513" s="13">
        <f>+H514+H515</f>
        <v>100533.86</v>
      </c>
      <c r="I513" s="13">
        <f>IF(G513&lt;&gt;0,H513/G513*100,"-")</f>
        <v>100</v>
      </c>
      <c r="J513" s="13">
        <f t="shared" si="7"/>
        <v>0</v>
      </c>
    </row>
    <row r="514" spans="1:10" x14ac:dyDescent="0.25">
      <c r="A514" s="14"/>
      <c r="B514" s="14"/>
      <c r="C514" s="14"/>
      <c r="D514" s="14"/>
      <c r="E514" s="15" t="s">
        <v>23</v>
      </c>
      <c r="F514" s="15" t="s">
        <v>24</v>
      </c>
      <c r="G514" s="16">
        <v>567.1</v>
      </c>
      <c r="H514" s="16">
        <v>567.1</v>
      </c>
      <c r="I514" s="16">
        <f>IF(G514&lt;&gt;0,H514/G514*100,"-")</f>
        <v>100</v>
      </c>
      <c r="J514" s="16">
        <f t="shared" si="7"/>
        <v>0</v>
      </c>
    </row>
    <row r="515" spans="1:10" x14ac:dyDescent="0.25">
      <c r="A515" s="14"/>
      <c r="B515" s="14"/>
      <c r="C515" s="14"/>
      <c r="D515" s="14"/>
      <c r="E515" s="15" t="s">
        <v>29</v>
      </c>
      <c r="F515" s="15" t="s">
        <v>30</v>
      </c>
      <c r="G515" s="16">
        <v>99966.76</v>
      </c>
      <c r="H515" s="16">
        <v>99966.76</v>
      </c>
      <c r="I515" s="16">
        <f>IF(G515&lt;&gt;0,H515/G515*100,"-")</f>
        <v>100</v>
      </c>
      <c r="J515" s="16">
        <f t="shared" si="7"/>
        <v>0</v>
      </c>
    </row>
    <row r="516" spans="1:10" x14ac:dyDescent="0.25">
      <c r="A516" s="8"/>
      <c r="B516" s="8"/>
      <c r="C516" s="9" t="s">
        <v>345</v>
      </c>
      <c r="D516" s="8"/>
      <c r="E516" s="8"/>
      <c r="F516" s="9" t="s">
        <v>346</v>
      </c>
      <c r="G516" s="10">
        <f>+G517</f>
        <v>83900</v>
      </c>
      <c r="H516" s="10">
        <f>+H517</f>
        <v>83900</v>
      </c>
      <c r="I516" s="10">
        <f>IF(G516&lt;&gt;0,H516/G516*100,"-")</f>
        <v>100</v>
      </c>
      <c r="J516" s="10">
        <f t="shared" si="7"/>
        <v>0</v>
      </c>
    </row>
    <row r="517" spans="1:10" x14ac:dyDescent="0.25">
      <c r="A517" s="11"/>
      <c r="B517" s="11"/>
      <c r="C517" s="11"/>
      <c r="D517" s="12" t="s">
        <v>14</v>
      </c>
      <c r="E517" s="11"/>
      <c r="F517" s="12"/>
      <c r="G517" s="13">
        <f>+G518+G519+G520+G521+G522+G523+G524</f>
        <v>83900</v>
      </c>
      <c r="H517" s="13">
        <f>+H518+H519+H520+H521+H522+H523+H524</f>
        <v>83900</v>
      </c>
      <c r="I517" s="13">
        <f>IF(G517&lt;&gt;0,H517/G517*100,"-")</f>
        <v>100</v>
      </c>
      <c r="J517" s="13">
        <f t="shared" si="7"/>
        <v>0</v>
      </c>
    </row>
    <row r="518" spans="1:10" x14ac:dyDescent="0.25">
      <c r="A518" s="14"/>
      <c r="B518" s="14"/>
      <c r="C518" s="14"/>
      <c r="D518" s="14"/>
      <c r="E518" s="15" t="s">
        <v>15</v>
      </c>
      <c r="F518" s="15" t="s">
        <v>16</v>
      </c>
      <c r="G518" s="16">
        <v>12890</v>
      </c>
      <c r="H518" s="16">
        <v>12890</v>
      </c>
      <c r="I518" s="16">
        <f>IF(G518&lt;&gt;0,H518/G518*100,"-")</f>
        <v>100</v>
      </c>
      <c r="J518" s="16">
        <f t="shared" ref="J518:J581" si="8">H518-G518</f>
        <v>0</v>
      </c>
    </row>
    <row r="519" spans="1:10" x14ac:dyDescent="0.25">
      <c r="A519" s="14"/>
      <c r="B519" s="14"/>
      <c r="C519" s="14"/>
      <c r="D519" s="14"/>
      <c r="E519" s="15" t="s">
        <v>82</v>
      </c>
      <c r="F519" s="15" t="s">
        <v>83</v>
      </c>
      <c r="G519" s="16">
        <v>200</v>
      </c>
      <c r="H519" s="16">
        <v>200</v>
      </c>
      <c r="I519" s="16">
        <f>IF(G519&lt;&gt;0,H519/G519*100,"-")</f>
        <v>100</v>
      </c>
      <c r="J519" s="16">
        <f t="shared" si="8"/>
        <v>0</v>
      </c>
    </row>
    <row r="520" spans="1:10" x14ac:dyDescent="0.25">
      <c r="A520" s="14"/>
      <c r="B520" s="14"/>
      <c r="C520" s="14"/>
      <c r="D520" s="14"/>
      <c r="E520" s="15" t="s">
        <v>17</v>
      </c>
      <c r="F520" s="15" t="s">
        <v>18</v>
      </c>
      <c r="G520" s="16">
        <v>14560</v>
      </c>
      <c r="H520" s="16">
        <v>14560</v>
      </c>
      <c r="I520" s="16">
        <f>IF(G520&lt;&gt;0,H520/G520*100,"-")</f>
        <v>100</v>
      </c>
      <c r="J520" s="16">
        <f t="shared" si="8"/>
        <v>0</v>
      </c>
    </row>
    <row r="521" spans="1:10" x14ac:dyDescent="0.25">
      <c r="A521" s="14"/>
      <c r="B521" s="14"/>
      <c r="C521" s="14"/>
      <c r="D521" s="14"/>
      <c r="E521" s="15" t="s">
        <v>21</v>
      </c>
      <c r="F521" s="15" t="s">
        <v>22</v>
      </c>
      <c r="G521" s="16">
        <v>14720</v>
      </c>
      <c r="H521" s="16">
        <v>14720</v>
      </c>
      <c r="I521" s="16">
        <f>IF(G521&lt;&gt;0,H521/G521*100,"-")</f>
        <v>100</v>
      </c>
      <c r="J521" s="16">
        <f t="shared" si="8"/>
        <v>0</v>
      </c>
    </row>
    <row r="522" spans="1:10" x14ac:dyDescent="0.25">
      <c r="A522" s="14"/>
      <c r="B522" s="14"/>
      <c r="C522" s="14"/>
      <c r="D522" s="14"/>
      <c r="E522" s="15" t="s">
        <v>23</v>
      </c>
      <c r="F522" s="15" t="s">
        <v>24</v>
      </c>
      <c r="G522" s="16">
        <v>26200</v>
      </c>
      <c r="H522" s="16">
        <v>26200</v>
      </c>
      <c r="I522" s="16">
        <f>IF(G522&lt;&gt;0,H522/G522*100,"-")</f>
        <v>100</v>
      </c>
      <c r="J522" s="16">
        <f t="shared" si="8"/>
        <v>0</v>
      </c>
    </row>
    <row r="523" spans="1:10" x14ac:dyDescent="0.25">
      <c r="A523" s="14"/>
      <c r="B523" s="14"/>
      <c r="C523" s="14"/>
      <c r="D523" s="14"/>
      <c r="E523" s="15" t="s">
        <v>25</v>
      </c>
      <c r="F523" s="15" t="s">
        <v>26</v>
      </c>
      <c r="G523" s="16">
        <v>9420</v>
      </c>
      <c r="H523" s="16">
        <v>9420</v>
      </c>
      <c r="I523" s="16">
        <f>IF(G523&lt;&gt;0,H523/G523*100,"-")</f>
        <v>100</v>
      </c>
      <c r="J523" s="16">
        <f t="shared" si="8"/>
        <v>0</v>
      </c>
    </row>
    <row r="524" spans="1:10" x14ac:dyDescent="0.25">
      <c r="A524" s="14"/>
      <c r="B524" s="14"/>
      <c r="C524" s="14"/>
      <c r="D524" s="14"/>
      <c r="E524" s="15" t="s">
        <v>74</v>
      </c>
      <c r="F524" s="15" t="s">
        <v>75</v>
      </c>
      <c r="G524" s="16">
        <v>5910</v>
      </c>
      <c r="H524" s="16">
        <v>5910</v>
      </c>
      <c r="I524" s="16">
        <f>IF(G524&lt;&gt;0,H524/G524*100,"-")</f>
        <v>100</v>
      </c>
      <c r="J524" s="16">
        <f t="shared" si="8"/>
        <v>0</v>
      </c>
    </row>
    <row r="525" spans="1:10" x14ac:dyDescent="0.25">
      <c r="A525" s="8"/>
      <c r="B525" s="8"/>
      <c r="C525" s="9" t="s">
        <v>347</v>
      </c>
      <c r="D525" s="8"/>
      <c r="E525" s="8"/>
      <c r="F525" s="9" t="s">
        <v>348</v>
      </c>
      <c r="G525" s="10">
        <f>+G526</f>
        <v>220000</v>
      </c>
      <c r="H525" s="10">
        <f>+H526</f>
        <v>220000</v>
      </c>
      <c r="I525" s="10">
        <f>IF(G525&lt;&gt;0,H525/G525*100,"-")</f>
        <v>100</v>
      </c>
      <c r="J525" s="10">
        <f t="shared" si="8"/>
        <v>0</v>
      </c>
    </row>
    <row r="526" spans="1:10" x14ac:dyDescent="0.25">
      <c r="A526" s="11"/>
      <c r="B526" s="11"/>
      <c r="C526" s="11"/>
      <c r="D526" s="12" t="s">
        <v>14</v>
      </c>
      <c r="E526" s="11"/>
      <c r="F526" s="12"/>
      <c r="G526" s="13">
        <f>+G527+G528+G529</f>
        <v>220000</v>
      </c>
      <c r="H526" s="13">
        <f>+H527+H528+H529</f>
        <v>220000</v>
      </c>
      <c r="I526" s="13">
        <f>IF(G526&lt;&gt;0,H526/G526*100,"-")</f>
        <v>100</v>
      </c>
      <c r="J526" s="13">
        <f t="shared" si="8"/>
        <v>0</v>
      </c>
    </row>
    <row r="527" spans="1:10" x14ac:dyDescent="0.25">
      <c r="A527" s="14"/>
      <c r="B527" s="14"/>
      <c r="C527" s="14"/>
      <c r="D527" s="14"/>
      <c r="E527" s="15" t="s">
        <v>23</v>
      </c>
      <c r="F527" s="15" t="s">
        <v>24</v>
      </c>
      <c r="G527" s="16">
        <v>2000</v>
      </c>
      <c r="H527" s="16">
        <v>2000</v>
      </c>
      <c r="I527" s="16">
        <f>IF(G527&lt;&gt;0,H527/G527*100,"-")</f>
        <v>100</v>
      </c>
      <c r="J527" s="16">
        <f t="shared" si="8"/>
        <v>0</v>
      </c>
    </row>
    <row r="528" spans="1:10" x14ac:dyDescent="0.25">
      <c r="A528" s="14"/>
      <c r="B528" s="14"/>
      <c r="C528" s="14"/>
      <c r="D528" s="14"/>
      <c r="E528" s="15" t="s">
        <v>140</v>
      </c>
      <c r="F528" s="15" t="s">
        <v>141</v>
      </c>
      <c r="G528" s="16">
        <v>7814.34</v>
      </c>
      <c r="H528" s="16">
        <v>7814.34</v>
      </c>
      <c r="I528" s="16">
        <f>IF(G528&lt;&gt;0,H528/G528*100,"-")</f>
        <v>100</v>
      </c>
      <c r="J528" s="16">
        <f t="shared" si="8"/>
        <v>0</v>
      </c>
    </row>
    <row r="529" spans="1:10" x14ac:dyDescent="0.25">
      <c r="A529" s="14"/>
      <c r="B529" s="14"/>
      <c r="C529" s="14"/>
      <c r="D529" s="14"/>
      <c r="E529" s="15" t="s">
        <v>29</v>
      </c>
      <c r="F529" s="15" t="s">
        <v>30</v>
      </c>
      <c r="G529" s="16">
        <v>210185.66</v>
      </c>
      <c r="H529" s="16">
        <v>210185.66</v>
      </c>
      <c r="I529" s="16">
        <f>IF(G529&lt;&gt;0,H529/G529*100,"-")</f>
        <v>100</v>
      </c>
      <c r="J529" s="16">
        <f t="shared" si="8"/>
        <v>0</v>
      </c>
    </row>
    <row r="530" spans="1:10" x14ac:dyDescent="0.25">
      <c r="A530" s="8"/>
      <c r="B530" s="8"/>
      <c r="C530" s="9" t="s">
        <v>349</v>
      </c>
      <c r="D530" s="8"/>
      <c r="E530" s="8"/>
      <c r="F530" s="9" t="s">
        <v>350</v>
      </c>
      <c r="G530" s="10">
        <f>+G531</f>
        <v>99999.999999999985</v>
      </c>
      <c r="H530" s="10">
        <f>+H531</f>
        <v>99999.999999999985</v>
      </c>
      <c r="I530" s="10">
        <f>IF(G530&lt;&gt;0,H530/G530*100,"-")</f>
        <v>100</v>
      </c>
      <c r="J530" s="10">
        <f t="shared" si="8"/>
        <v>0</v>
      </c>
    </row>
    <row r="531" spans="1:10" x14ac:dyDescent="0.25">
      <c r="A531" s="11"/>
      <c r="B531" s="11"/>
      <c r="C531" s="11"/>
      <c r="D531" s="12" t="s">
        <v>14</v>
      </c>
      <c r="E531" s="11"/>
      <c r="F531" s="12"/>
      <c r="G531" s="13">
        <f>+G532+G533+G534+G535+G536+G537+G538+G539+G540+G541</f>
        <v>99999.999999999985</v>
      </c>
      <c r="H531" s="13">
        <f>+H532+H533+H534+H535+H536+H537+H538+H539+H540+H541</f>
        <v>99999.999999999985</v>
      </c>
      <c r="I531" s="13">
        <f>IF(G531&lt;&gt;0,H531/G531*100,"-")</f>
        <v>100</v>
      </c>
      <c r="J531" s="13">
        <f t="shared" si="8"/>
        <v>0</v>
      </c>
    </row>
    <row r="532" spans="1:10" x14ac:dyDescent="0.25">
      <c r="A532" s="14"/>
      <c r="B532" s="14"/>
      <c r="C532" s="14"/>
      <c r="D532" s="14"/>
      <c r="E532" s="15" t="s">
        <v>15</v>
      </c>
      <c r="F532" s="15" t="s">
        <v>16</v>
      </c>
      <c r="G532" s="16">
        <v>13000</v>
      </c>
      <c r="H532" s="16">
        <v>13000</v>
      </c>
      <c r="I532" s="16">
        <f>IF(G532&lt;&gt;0,H532/G532*100,"-")</f>
        <v>100</v>
      </c>
      <c r="J532" s="16">
        <f t="shared" si="8"/>
        <v>0</v>
      </c>
    </row>
    <row r="533" spans="1:10" x14ac:dyDescent="0.25">
      <c r="A533" s="14"/>
      <c r="B533" s="14"/>
      <c r="C533" s="14"/>
      <c r="D533" s="14"/>
      <c r="E533" s="15" t="s">
        <v>17</v>
      </c>
      <c r="F533" s="15" t="s">
        <v>18</v>
      </c>
      <c r="G533" s="16">
        <v>8640.9599999999991</v>
      </c>
      <c r="H533" s="16">
        <v>8640.9599999999991</v>
      </c>
      <c r="I533" s="16">
        <f>IF(G533&lt;&gt;0,H533/G533*100,"-")</f>
        <v>100</v>
      </c>
      <c r="J533" s="16">
        <f t="shared" si="8"/>
        <v>0</v>
      </c>
    </row>
    <row r="534" spans="1:10" x14ac:dyDescent="0.25">
      <c r="A534" s="14"/>
      <c r="B534" s="14"/>
      <c r="C534" s="14"/>
      <c r="D534" s="14"/>
      <c r="E534" s="15" t="s">
        <v>21</v>
      </c>
      <c r="F534" s="15" t="s">
        <v>22</v>
      </c>
      <c r="G534" s="16">
        <v>32189</v>
      </c>
      <c r="H534" s="16">
        <v>32189</v>
      </c>
      <c r="I534" s="16">
        <f>IF(G534&lt;&gt;0,H534/G534*100,"-")</f>
        <v>100</v>
      </c>
      <c r="J534" s="16">
        <f t="shared" si="8"/>
        <v>0</v>
      </c>
    </row>
    <row r="535" spans="1:10" x14ac:dyDescent="0.25">
      <c r="A535" s="14"/>
      <c r="B535" s="14"/>
      <c r="C535" s="14"/>
      <c r="D535" s="14"/>
      <c r="E535" s="15" t="s">
        <v>70</v>
      </c>
      <c r="F535" s="15" t="s">
        <v>71</v>
      </c>
      <c r="G535" s="16">
        <v>800</v>
      </c>
      <c r="H535" s="16">
        <v>800</v>
      </c>
      <c r="I535" s="16">
        <f>IF(G535&lt;&gt;0,H535/G535*100,"-")</f>
        <v>100</v>
      </c>
      <c r="J535" s="16">
        <f t="shared" si="8"/>
        <v>0</v>
      </c>
    </row>
    <row r="536" spans="1:10" x14ac:dyDescent="0.25">
      <c r="A536" s="14"/>
      <c r="B536" s="14"/>
      <c r="C536" s="14"/>
      <c r="D536" s="14"/>
      <c r="E536" s="15" t="s">
        <v>29</v>
      </c>
      <c r="F536" s="15" t="s">
        <v>30</v>
      </c>
      <c r="G536" s="16">
        <v>4850</v>
      </c>
      <c r="H536" s="16">
        <v>4850</v>
      </c>
      <c r="I536" s="16">
        <f>IF(G536&lt;&gt;0,H536/G536*100,"-")</f>
        <v>100</v>
      </c>
      <c r="J536" s="16">
        <f t="shared" si="8"/>
        <v>0</v>
      </c>
    </row>
    <row r="537" spans="1:10" x14ac:dyDescent="0.25">
      <c r="A537" s="14"/>
      <c r="B537" s="14"/>
      <c r="C537" s="14"/>
      <c r="D537" s="14"/>
      <c r="E537" s="15" t="s">
        <v>25</v>
      </c>
      <c r="F537" s="15" t="s">
        <v>26</v>
      </c>
      <c r="G537" s="16">
        <v>5000</v>
      </c>
      <c r="H537" s="16">
        <v>5000</v>
      </c>
      <c r="I537" s="16">
        <f>IF(G537&lt;&gt;0,H537/G537*100,"-")</f>
        <v>100</v>
      </c>
      <c r="J537" s="16">
        <f t="shared" si="8"/>
        <v>0</v>
      </c>
    </row>
    <row r="538" spans="1:10" x14ac:dyDescent="0.25">
      <c r="A538" s="14"/>
      <c r="B538" s="14"/>
      <c r="C538" s="14"/>
      <c r="D538" s="14"/>
      <c r="E538" s="15" t="s">
        <v>96</v>
      </c>
      <c r="F538" s="15" t="s">
        <v>97</v>
      </c>
      <c r="G538" s="16">
        <v>5500</v>
      </c>
      <c r="H538" s="16">
        <v>5500</v>
      </c>
      <c r="I538" s="16">
        <f>IF(G538&lt;&gt;0,H538/G538*100,"-")</f>
        <v>100</v>
      </c>
      <c r="J538" s="16">
        <f t="shared" si="8"/>
        <v>0</v>
      </c>
    </row>
    <row r="539" spans="1:10" x14ac:dyDescent="0.25">
      <c r="A539" s="14"/>
      <c r="B539" s="14"/>
      <c r="C539" s="14"/>
      <c r="D539" s="14"/>
      <c r="E539" s="15" t="s">
        <v>74</v>
      </c>
      <c r="F539" s="15" t="s">
        <v>75</v>
      </c>
      <c r="G539" s="16">
        <v>16982.669999999998</v>
      </c>
      <c r="H539" s="16">
        <v>16982.669999999998</v>
      </c>
      <c r="I539" s="16">
        <f>IF(G539&lt;&gt;0,H539/G539*100,"-")</f>
        <v>100</v>
      </c>
      <c r="J539" s="16">
        <f t="shared" si="8"/>
        <v>0</v>
      </c>
    </row>
    <row r="540" spans="1:10" x14ac:dyDescent="0.25">
      <c r="A540" s="14"/>
      <c r="B540" s="14"/>
      <c r="C540" s="14"/>
      <c r="D540" s="14"/>
      <c r="E540" s="15" t="s">
        <v>76</v>
      </c>
      <c r="F540" s="15" t="s">
        <v>77</v>
      </c>
      <c r="G540" s="16">
        <v>3037.37</v>
      </c>
      <c r="H540" s="16">
        <v>3037.37</v>
      </c>
      <c r="I540" s="16">
        <f>IF(G540&lt;&gt;0,H540/G540*100,"-")</f>
        <v>100</v>
      </c>
      <c r="J540" s="16">
        <f t="shared" si="8"/>
        <v>0</v>
      </c>
    </row>
    <row r="541" spans="1:10" x14ac:dyDescent="0.25">
      <c r="A541" s="14"/>
      <c r="B541" s="14"/>
      <c r="C541" s="14"/>
      <c r="D541" s="14"/>
      <c r="E541" s="15" t="s">
        <v>351</v>
      </c>
      <c r="F541" s="15" t="s">
        <v>352</v>
      </c>
      <c r="G541" s="16">
        <v>10000</v>
      </c>
      <c r="H541" s="16">
        <v>10000</v>
      </c>
      <c r="I541" s="16">
        <f>IF(G541&lt;&gt;0,H541/G541*100,"-")</f>
        <v>100</v>
      </c>
      <c r="J541" s="16">
        <f t="shared" si="8"/>
        <v>0</v>
      </c>
    </row>
    <row r="542" spans="1:10" x14ac:dyDescent="0.25">
      <c r="A542" s="8"/>
      <c r="B542" s="8"/>
      <c r="C542" s="9" t="s">
        <v>353</v>
      </c>
      <c r="D542" s="8"/>
      <c r="E542" s="8"/>
      <c r="F542" s="9" t="s">
        <v>354</v>
      </c>
      <c r="G542" s="10">
        <f>+G543</f>
        <v>20000</v>
      </c>
      <c r="H542" s="10">
        <f>+H543</f>
        <v>20000</v>
      </c>
      <c r="I542" s="10">
        <f>IF(G542&lt;&gt;0,H542/G542*100,"-")</f>
        <v>100</v>
      </c>
      <c r="J542" s="10">
        <f t="shared" si="8"/>
        <v>0</v>
      </c>
    </row>
    <row r="543" spans="1:10" x14ac:dyDescent="0.25">
      <c r="A543" s="11"/>
      <c r="B543" s="11"/>
      <c r="C543" s="11"/>
      <c r="D543" s="12" t="s">
        <v>14</v>
      </c>
      <c r="E543" s="11"/>
      <c r="F543" s="12"/>
      <c r="G543" s="13">
        <f>+G544+G545</f>
        <v>20000</v>
      </c>
      <c r="H543" s="13">
        <f>+H544+H545</f>
        <v>20000</v>
      </c>
      <c r="I543" s="13">
        <f>IF(G543&lt;&gt;0,H543/G543*100,"-")</f>
        <v>100</v>
      </c>
      <c r="J543" s="13">
        <f t="shared" si="8"/>
        <v>0</v>
      </c>
    </row>
    <row r="544" spans="1:10" x14ac:dyDescent="0.25">
      <c r="A544" s="14"/>
      <c r="B544" s="14"/>
      <c r="C544" s="14"/>
      <c r="D544" s="14"/>
      <c r="E544" s="15" t="s">
        <v>15</v>
      </c>
      <c r="F544" s="15" t="s">
        <v>16</v>
      </c>
      <c r="G544" s="16">
        <v>800</v>
      </c>
      <c r="H544" s="16">
        <v>800</v>
      </c>
      <c r="I544" s="16">
        <f>IF(G544&lt;&gt;0,H544/G544*100,"-")</f>
        <v>100</v>
      </c>
      <c r="J544" s="16">
        <f t="shared" si="8"/>
        <v>0</v>
      </c>
    </row>
    <row r="545" spans="1:10" x14ac:dyDescent="0.25">
      <c r="A545" s="14"/>
      <c r="B545" s="14"/>
      <c r="C545" s="14"/>
      <c r="D545" s="14"/>
      <c r="E545" s="15" t="s">
        <v>70</v>
      </c>
      <c r="F545" s="15" t="s">
        <v>71</v>
      </c>
      <c r="G545" s="16">
        <v>19200</v>
      </c>
      <c r="H545" s="16">
        <v>19200</v>
      </c>
      <c r="I545" s="16">
        <f>IF(G545&lt;&gt;0,H545/G545*100,"-")</f>
        <v>100</v>
      </c>
      <c r="J545" s="16">
        <f t="shared" si="8"/>
        <v>0</v>
      </c>
    </row>
    <row r="546" spans="1:10" x14ac:dyDescent="0.25">
      <c r="A546" s="8"/>
      <c r="B546" s="8"/>
      <c r="C546" s="9" t="s">
        <v>355</v>
      </c>
      <c r="D546" s="8"/>
      <c r="E546" s="8"/>
      <c r="F546" s="9" t="s">
        <v>356</v>
      </c>
      <c r="G546" s="10">
        <f>+G547</f>
        <v>13500</v>
      </c>
      <c r="H546" s="10">
        <f>+H547</f>
        <v>13500</v>
      </c>
      <c r="I546" s="10">
        <f>IF(G546&lt;&gt;0,H546/G546*100,"-")</f>
        <v>100</v>
      </c>
      <c r="J546" s="10">
        <f t="shared" si="8"/>
        <v>0</v>
      </c>
    </row>
    <row r="547" spans="1:10" x14ac:dyDescent="0.25">
      <c r="A547" s="11"/>
      <c r="B547" s="11"/>
      <c r="C547" s="11"/>
      <c r="D547" s="12" t="s">
        <v>14</v>
      </c>
      <c r="E547" s="11"/>
      <c r="F547" s="12"/>
      <c r="G547" s="13">
        <f>+G548+G549+G550+G551+G552</f>
        <v>13500</v>
      </c>
      <c r="H547" s="13">
        <f>+H548+H549+H550+H551+H552</f>
        <v>13500</v>
      </c>
      <c r="I547" s="13">
        <f>IF(G547&lt;&gt;0,H547/G547*100,"-")</f>
        <v>100</v>
      </c>
      <c r="J547" s="13">
        <f t="shared" si="8"/>
        <v>0</v>
      </c>
    </row>
    <row r="548" spans="1:10" x14ac:dyDescent="0.25">
      <c r="A548" s="14"/>
      <c r="B548" s="14"/>
      <c r="C548" s="14"/>
      <c r="D548" s="14"/>
      <c r="E548" s="15" t="s">
        <v>15</v>
      </c>
      <c r="F548" s="15" t="s">
        <v>16</v>
      </c>
      <c r="G548" s="16">
        <v>5000</v>
      </c>
      <c r="H548" s="16">
        <v>5000</v>
      </c>
      <c r="I548" s="16">
        <f>IF(G548&lt;&gt;0,H548/G548*100,"-")</f>
        <v>100</v>
      </c>
      <c r="J548" s="16">
        <f t="shared" si="8"/>
        <v>0</v>
      </c>
    </row>
    <row r="549" spans="1:10" x14ac:dyDescent="0.25">
      <c r="A549" s="14"/>
      <c r="B549" s="14"/>
      <c r="C549" s="14"/>
      <c r="D549" s="14"/>
      <c r="E549" s="15" t="s">
        <v>82</v>
      </c>
      <c r="F549" s="15" t="s">
        <v>83</v>
      </c>
      <c r="G549" s="16">
        <v>100</v>
      </c>
      <c r="H549" s="16">
        <v>100</v>
      </c>
      <c r="I549" s="16">
        <f>IF(G549&lt;&gt;0,H549/G549*100,"-")</f>
        <v>100</v>
      </c>
      <c r="J549" s="16">
        <f t="shared" si="8"/>
        <v>0</v>
      </c>
    </row>
    <row r="550" spans="1:10" x14ac:dyDescent="0.25">
      <c r="A550" s="14"/>
      <c r="B550" s="14"/>
      <c r="C550" s="14"/>
      <c r="D550" s="14"/>
      <c r="E550" s="15" t="s">
        <v>19</v>
      </c>
      <c r="F550" s="15" t="s">
        <v>20</v>
      </c>
      <c r="G550" s="16">
        <v>700</v>
      </c>
      <c r="H550" s="16">
        <v>700</v>
      </c>
      <c r="I550" s="16">
        <f>IF(G550&lt;&gt;0,H550/G550*100,"-")</f>
        <v>100</v>
      </c>
      <c r="J550" s="16">
        <f t="shared" si="8"/>
        <v>0</v>
      </c>
    </row>
    <row r="551" spans="1:10" x14ac:dyDescent="0.25">
      <c r="A551" s="14"/>
      <c r="B551" s="14"/>
      <c r="C551" s="14"/>
      <c r="D551" s="14"/>
      <c r="E551" s="15" t="s">
        <v>29</v>
      </c>
      <c r="F551" s="15" t="s">
        <v>30</v>
      </c>
      <c r="G551" s="16">
        <v>7400</v>
      </c>
      <c r="H551" s="16">
        <v>7400</v>
      </c>
      <c r="I551" s="16">
        <f>IF(G551&lt;&gt;0,H551/G551*100,"-")</f>
        <v>100</v>
      </c>
      <c r="J551" s="16">
        <f t="shared" si="8"/>
        <v>0</v>
      </c>
    </row>
    <row r="552" spans="1:10" x14ac:dyDescent="0.25">
      <c r="A552" s="14"/>
      <c r="B552" s="14"/>
      <c r="C552" s="14"/>
      <c r="D552" s="14"/>
      <c r="E552" s="15" t="s">
        <v>25</v>
      </c>
      <c r="F552" s="15" t="s">
        <v>26</v>
      </c>
      <c r="G552" s="16">
        <v>300</v>
      </c>
      <c r="H552" s="16">
        <v>300</v>
      </c>
      <c r="I552" s="16">
        <f>IF(G552&lt;&gt;0,H552/G552*100,"-")</f>
        <v>100</v>
      </c>
      <c r="J552" s="16">
        <f t="shared" si="8"/>
        <v>0</v>
      </c>
    </row>
    <row r="553" spans="1:10" x14ac:dyDescent="0.25">
      <c r="A553" s="8"/>
      <c r="B553" s="8"/>
      <c r="C553" s="9" t="s">
        <v>357</v>
      </c>
      <c r="D553" s="8"/>
      <c r="E553" s="8"/>
      <c r="F553" s="9" t="s">
        <v>358</v>
      </c>
      <c r="G553" s="10">
        <f>+G554</f>
        <v>29600</v>
      </c>
      <c r="H553" s="10">
        <f>+H554</f>
        <v>29600</v>
      </c>
      <c r="I553" s="10">
        <f>IF(G553&lt;&gt;0,H553/G553*100,"-")</f>
        <v>100</v>
      </c>
      <c r="J553" s="10">
        <f t="shared" si="8"/>
        <v>0</v>
      </c>
    </row>
    <row r="554" spans="1:10" x14ac:dyDescent="0.25">
      <c r="A554" s="11"/>
      <c r="B554" s="11"/>
      <c r="C554" s="11"/>
      <c r="D554" s="12" t="s">
        <v>14</v>
      </c>
      <c r="E554" s="11"/>
      <c r="F554" s="12"/>
      <c r="G554" s="13">
        <f>+G555+G556</f>
        <v>29600</v>
      </c>
      <c r="H554" s="13">
        <f>+H555+H556</f>
        <v>29600</v>
      </c>
      <c r="I554" s="13">
        <f>IF(G554&lt;&gt;0,H554/G554*100,"-")</f>
        <v>100</v>
      </c>
      <c r="J554" s="13">
        <f t="shared" si="8"/>
        <v>0</v>
      </c>
    </row>
    <row r="555" spans="1:10" x14ac:dyDescent="0.25">
      <c r="A555" s="14"/>
      <c r="B555" s="14"/>
      <c r="C555" s="14"/>
      <c r="D555" s="14"/>
      <c r="E555" s="15" t="s">
        <v>21</v>
      </c>
      <c r="F555" s="15" t="s">
        <v>22</v>
      </c>
      <c r="G555" s="16">
        <v>4000</v>
      </c>
      <c r="H555" s="16">
        <v>4000</v>
      </c>
      <c r="I555" s="16">
        <f>IF(G555&lt;&gt;0,H555/G555*100,"-")</f>
        <v>100</v>
      </c>
      <c r="J555" s="16">
        <f t="shared" si="8"/>
        <v>0</v>
      </c>
    </row>
    <row r="556" spans="1:10" x14ac:dyDescent="0.25">
      <c r="A556" s="14"/>
      <c r="B556" s="14"/>
      <c r="C556" s="14"/>
      <c r="D556" s="14"/>
      <c r="E556" s="15" t="s">
        <v>160</v>
      </c>
      <c r="F556" s="15" t="s">
        <v>161</v>
      </c>
      <c r="G556" s="16">
        <v>25600</v>
      </c>
      <c r="H556" s="16">
        <v>25600</v>
      </c>
      <c r="I556" s="16">
        <f>IF(G556&lt;&gt;0,H556/G556*100,"-")</f>
        <v>100</v>
      </c>
      <c r="J556" s="16">
        <f t="shared" si="8"/>
        <v>0</v>
      </c>
    </row>
    <row r="557" spans="1:10" x14ac:dyDescent="0.25">
      <c r="A557" s="8"/>
      <c r="B557" s="8"/>
      <c r="C557" s="9" t="s">
        <v>359</v>
      </c>
      <c r="D557" s="8"/>
      <c r="E557" s="8"/>
      <c r="F557" s="9" t="s">
        <v>360</v>
      </c>
      <c r="G557" s="10">
        <f>+G558</f>
        <v>4000</v>
      </c>
      <c r="H557" s="10">
        <f>+H558</f>
        <v>4000</v>
      </c>
      <c r="I557" s="10">
        <f>IF(G557&lt;&gt;0,H557/G557*100,"-")</f>
        <v>100</v>
      </c>
      <c r="J557" s="10">
        <f t="shared" si="8"/>
        <v>0</v>
      </c>
    </row>
    <row r="558" spans="1:10" x14ac:dyDescent="0.25">
      <c r="A558" s="11"/>
      <c r="B558" s="11"/>
      <c r="C558" s="11"/>
      <c r="D558" s="12" t="s">
        <v>14</v>
      </c>
      <c r="E558" s="11"/>
      <c r="F558" s="12"/>
      <c r="G558" s="13">
        <f>+G559+G560</f>
        <v>4000</v>
      </c>
      <c r="H558" s="13">
        <f>+H559+H560</f>
        <v>4000</v>
      </c>
      <c r="I558" s="13">
        <f>IF(G558&lt;&gt;0,H558/G558*100,"-")</f>
        <v>100</v>
      </c>
      <c r="J558" s="13">
        <f t="shared" si="8"/>
        <v>0</v>
      </c>
    </row>
    <row r="559" spans="1:10" x14ac:dyDescent="0.25">
      <c r="A559" s="14"/>
      <c r="B559" s="14"/>
      <c r="C559" s="14"/>
      <c r="D559" s="14"/>
      <c r="E559" s="15" t="s">
        <v>23</v>
      </c>
      <c r="F559" s="15" t="s">
        <v>24</v>
      </c>
      <c r="G559" s="16">
        <v>200</v>
      </c>
      <c r="H559" s="16">
        <v>200</v>
      </c>
      <c r="I559" s="16">
        <f>IF(G559&lt;&gt;0,H559/G559*100,"-")</f>
        <v>100</v>
      </c>
      <c r="J559" s="16">
        <f t="shared" si="8"/>
        <v>0</v>
      </c>
    </row>
    <row r="560" spans="1:10" x14ac:dyDescent="0.25">
      <c r="A560" s="14"/>
      <c r="B560" s="14"/>
      <c r="C560" s="14"/>
      <c r="D560" s="14"/>
      <c r="E560" s="15" t="s">
        <v>29</v>
      </c>
      <c r="F560" s="15" t="s">
        <v>30</v>
      </c>
      <c r="G560" s="16">
        <v>3800</v>
      </c>
      <c r="H560" s="16">
        <v>3800</v>
      </c>
      <c r="I560" s="16">
        <f>IF(G560&lt;&gt;0,H560/G560*100,"-")</f>
        <v>100</v>
      </c>
      <c r="J560" s="16">
        <f t="shared" si="8"/>
        <v>0</v>
      </c>
    </row>
    <row r="561" spans="1:10" x14ac:dyDescent="0.25">
      <c r="A561" s="8"/>
      <c r="B561" s="8"/>
      <c r="C561" s="9" t="s">
        <v>361</v>
      </c>
      <c r="D561" s="8"/>
      <c r="E561" s="8"/>
      <c r="F561" s="9" t="s">
        <v>362</v>
      </c>
      <c r="G561" s="10">
        <f>+G562+G566</f>
        <v>105000</v>
      </c>
      <c r="H561" s="10">
        <f>+H562+H566</f>
        <v>105000</v>
      </c>
      <c r="I561" s="10">
        <f>IF(G561&lt;&gt;0,H561/G561*100,"-")</f>
        <v>100</v>
      </c>
      <c r="J561" s="10">
        <f t="shared" si="8"/>
        <v>0</v>
      </c>
    </row>
    <row r="562" spans="1:10" x14ac:dyDescent="0.25">
      <c r="A562" s="11"/>
      <c r="B562" s="11"/>
      <c r="C562" s="11"/>
      <c r="D562" s="12" t="s">
        <v>14</v>
      </c>
      <c r="E562" s="11"/>
      <c r="F562" s="12"/>
      <c r="G562" s="13">
        <f>+G563+G564+G565</f>
        <v>78300</v>
      </c>
      <c r="H562" s="13">
        <f>+H563+H564+H565</f>
        <v>78300</v>
      </c>
      <c r="I562" s="13">
        <f>IF(G562&lt;&gt;0,H562/G562*100,"-")</f>
        <v>100</v>
      </c>
      <c r="J562" s="13">
        <f t="shared" si="8"/>
        <v>0</v>
      </c>
    </row>
    <row r="563" spans="1:10" x14ac:dyDescent="0.25">
      <c r="A563" s="14"/>
      <c r="B563" s="14"/>
      <c r="C563" s="14"/>
      <c r="D563" s="14"/>
      <c r="E563" s="15" t="s">
        <v>15</v>
      </c>
      <c r="F563" s="15" t="s">
        <v>16</v>
      </c>
      <c r="G563" s="16">
        <v>74890</v>
      </c>
      <c r="H563" s="16">
        <v>74890</v>
      </c>
      <c r="I563" s="16">
        <f>IF(G563&lt;&gt;0,H563/G563*100,"-")</f>
        <v>100</v>
      </c>
      <c r="J563" s="16">
        <f t="shared" si="8"/>
        <v>0</v>
      </c>
    </row>
    <row r="564" spans="1:10" x14ac:dyDescent="0.25">
      <c r="A564" s="14"/>
      <c r="B564" s="14"/>
      <c r="C564" s="14"/>
      <c r="D564" s="14"/>
      <c r="E564" s="15" t="s">
        <v>17</v>
      </c>
      <c r="F564" s="15" t="s">
        <v>18</v>
      </c>
      <c r="G564" s="16">
        <v>1400</v>
      </c>
      <c r="H564" s="16">
        <v>1400</v>
      </c>
      <c r="I564" s="16">
        <f>IF(G564&lt;&gt;0,H564/G564*100,"-")</f>
        <v>100</v>
      </c>
      <c r="J564" s="16">
        <f t="shared" si="8"/>
        <v>0</v>
      </c>
    </row>
    <row r="565" spans="1:10" x14ac:dyDescent="0.25">
      <c r="A565" s="14"/>
      <c r="B565" s="14"/>
      <c r="C565" s="14"/>
      <c r="D565" s="14"/>
      <c r="E565" s="15" t="s">
        <v>23</v>
      </c>
      <c r="F565" s="15" t="s">
        <v>24</v>
      </c>
      <c r="G565" s="16">
        <v>2010</v>
      </c>
      <c r="H565" s="16">
        <v>2010</v>
      </c>
      <c r="I565" s="16">
        <f>IF(G565&lt;&gt;0,H565/G565*100,"-")</f>
        <v>100</v>
      </c>
      <c r="J565" s="16">
        <f t="shared" si="8"/>
        <v>0</v>
      </c>
    </row>
    <row r="566" spans="1:10" x14ac:dyDescent="0.25">
      <c r="A566" s="11"/>
      <c r="B566" s="11"/>
      <c r="C566" s="11"/>
      <c r="D566" s="12" t="s">
        <v>363</v>
      </c>
      <c r="E566" s="11"/>
      <c r="F566" s="12" t="s">
        <v>364</v>
      </c>
      <c r="G566" s="13">
        <f>+G567+G568</f>
        <v>26700</v>
      </c>
      <c r="H566" s="13">
        <f>+H567+H568</f>
        <v>26700</v>
      </c>
      <c r="I566" s="13">
        <f>IF(G566&lt;&gt;0,H566/G566*100,"-")</f>
        <v>100</v>
      </c>
      <c r="J566" s="13">
        <f t="shared" si="8"/>
        <v>0</v>
      </c>
    </row>
    <row r="567" spans="1:10" x14ac:dyDescent="0.25">
      <c r="A567" s="14"/>
      <c r="B567" s="14"/>
      <c r="C567" s="14"/>
      <c r="D567" s="14"/>
      <c r="E567" s="15" t="s">
        <v>15</v>
      </c>
      <c r="F567" s="15" t="s">
        <v>16</v>
      </c>
      <c r="G567" s="16">
        <v>25900</v>
      </c>
      <c r="H567" s="16">
        <v>25900</v>
      </c>
      <c r="I567" s="16">
        <f>IF(G567&lt;&gt;0,H567/G567*100,"-")</f>
        <v>100</v>
      </c>
      <c r="J567" s="16">
        <f t="shared" si="8"/>
        <v>0</v>
      </c>
    </row>
    <row r="568" spans="1:10" x14ac:dyDescent="0.25">
      <c r="A568" s="14"/>
      <c r="B568" s="14"/>
      <c r="C568" s="14"/>
      <c r="D568" s="14"/>
      <c r="E568" s="15" t="s">
        <v>17</v>
      </c>
      <c r="F568" s="15" t="s">
        <v>18</v>
      </c>
      <c r="G568" s="16">
        <v>800</v>
      </c>
      <c r="H568" s="16">
        <v>800</v>
      </c>
      <c r="I568" s="16">
        <f>IF(G568&lt;&gt;0,H568/G568*100,"-")</f>
        <v>100</v>
      </c>
      <c r="J568" s="16">
        <f t="shared" si="8"/>
        <v>0</v>
      </c>
    </row>
    <row r="569" spans="1:10" x14ac:dyDescent="0.25">
      <c r="A569" s="8"/>
      <c r="B569" s="8"/>
      <c r="C569" s="9" t="s">
        <v>365</v>
      </c>
      <c r="D569" s="8"/>
      <c r="E569" s="8"/>
      <c r="F569" s="9" t="s">
        <v>366</v>
      </c>
      <c r="G569" s="10">
        <f>+G570+G573</f>
        <v>130000</v>
      </c>
      <c r="H569" s="10">
        <f>+H570+H573</f>
        <v>10000</v>
      </c>
      <c r="I569" s="10">
        <f>IF(G569&lt;&gt;0,H569/G569*100,"-")</f>
        <v>7.6923076923076925</v>
      </c>
      <c r="J569" s="10">
        <f t="shared" si="8"/>
        <v>-120000</v>
      </c>
    </row>
    <row r="570" spans="1:10" x14ac:dyDescent="0.25">
      <c r="A570" s="11"/>
      <c r="B570" s="11"/>
      <c r="C570" s="11"/>
      <c r="D570" s="12" t="s">
        <v>367</v>
      </c>
      <c r="E570" s="11"/>
      <c r="F570" s="12" t="s">
        <v>366</v>
      </c>
      <c r="G570" s="13">
        <f>+G571+G572</f>
        <v>10000</v>
      </c>
      <c r="H570" s="13">
        <f>+H571+H572</f>
        <v>10000</v>
      </c>
      <c r="I570" s="13">
        <f>IF(G570&lt;&gt;0,H570/G570*100,"-")</f>
        <v>100</v>
      </c>
      <c r="J570" s="13">
        <f t="shared" si="8"/>
        <v>0</v>
      </c>
    </row>
    <row r="571" spans="1:10" x14ac:dyDescent="0.25">
      <c r="A571" s="14"/>
      <c r="B571" s="14"/>
      <c r="C571" s="14"/>
      <c r="D571" s="14"/>
      <c r="E571" s="15" t="s">
        <v>15</v>
      </c>
      <c r="F571" s="15" t="s">
        <v>16</v>
      </c>
      <c r="G571" s="16">
        <v>6000</v>
      </c>
      <c r="H571" s="16">
        <v>6000</v>
      </c>
      <c r="I571" s="16">
        <f>IF(G571&lt;&gt;0,H571/G571*100,"-")</f>
        <v>100</v>
      </c>
      <c r="J571" s="16">
        <f t="shared" si="8"/>
        <v>0</v>
      </c>
    </row>
    <row r="572" spans="1:10" x14ac:dyDescent="0.25">
      <c r="A572" s="14"/>
      <c r="B572" s="14"/>
      <c r="C572" s="14"/>
      <c r="D572" s="14"/>
      <c r="E572" s="15" t="s">
        <v>74</v>
      </c>
      <c r="F572" s="15" t="s">
        <v>75</v>
      </c>
      <c r="G572" s="16">
        <v>4000</v>
      </c>
      <c r="H572" s="16">
        <v>4000</v>
      </c>
      <c r="I572" s="16">
        <f>IF(G572&lt;&gt;0,H572/G572*100,"-")</f>
        <v>100</v>
      </c>
      <c r="J572" s="16">
        <f t="shared" si="8"/>
        <v>0</v>
      </c>
    </row>
    <row r="573" spans="1:10" x14ac:dyDescent="0.25">
      <c r="A573" s="11"/>
      <c r="B573" s="11"/>
      <c r="C573" s="11"/>
      <c r="D573" s="12" t="s">
        <v>368</v>
      </c>
      <c r="E573" s="11"/>
      <c r="F573" s="12" t="s">
        <v>369</v>
      </c>
      <c r="G573" s="13">
        <f>+G574+G575</f>
        <v>120000</v>
      </c>
      <c r="H573" s="13">
        <f>+H574+H575</f>
        <v>0</v>
      </c>
      <c r="I573" s="13">
        <f>IF(G573&lt;&gt;0,H573/G573*100,"-")</f>
        <v>0</v>
      </c>
      <c r="J573" s="13">
        <f t="shared" si="8"/>
        <v>-120000</v>
      </c>
    </row>
    <row r="574" spans="1:10" x14ac:dyDescent="0.25">
      <c r="A574" s="14"/>
      <c r="B574" s="14"/>
      <c r="C574" s="14"/>
      <c r="D574" s="14"/>
      <c r="E574" s="15" t="s">
        <v>74</v>
      </c>
      <c r="F574" s="15" t="s">
        <v>75</v>
      </c>
      <c r="G574" s="16">
        <v>114000</v>
      </c>
      <c r="H574" s="16">
        <v>0</v>
      </c>
      <c r="I574" s="16">
        <f>IF(G574&lt;&gt;0,H574/G574*100,"-")</f>
        <v>0</v>
      </c>
      <c r="J574" s="16">
        <f t="shared" si="8"/>
        <v>-114000</v>
      </c>
    </row>
    <row r="575" spans="1:10" x14ac:dyDescent="0.25">
      <c r="A575" s="14"/>
      <c r="B575" s="14"/>
      <c r="C575" s="14"/>
      <c r="D575" s="14"/>
      <c r="E575" s="15" t="s">
        <v>76</v>
      </c>
      <c r="F575" s="15" t="s">
        <v>77</v>
      </c>
      <c r="G575" s="16">
        <v>6000</v>
      </c>
      <c r="H575" s="16">
        <v>0</v>
      </c>
      <c r="I575" s="16">
        <f>IF(G575&lt;&gt;0,H575/G575*100,"-")</f>
        <v>0</v>
      </c>
      <c r="J575" s="16">
        <f t="shared" si="8"/>
        <v>-6000</v>
      </c>
    </row>
    <row r="576" spans="1:10" x14ac:dyDescent="0.25">
      <c r="A576" s="8"/>
      <c r="B576" s="8"/>
      <c r="C576" s="9" t="s">
        <v>370</v>
      </c>
      <c r="D576" s="8"/>
      <c r="E576" s="8"/>
      <c r="F576" s="9" t="s">
        <v>371</v>
      </c>
      <c r="G576" s="10">
        <f>+G577+G579+G581</f>
        <v>197824</v>
      </c>
      <c r="H576" s="10">
        <f>+H577+H579+H581</f>
        <v>197824</v>
      </c>
      <c r="I576" s="10">
        <f>IF(G576&lt;&gt;0,H576/G576*100,"-")</f>
        <v>100</v>
      </c>
      <c r="J576" s="10">
        <f t="shared" si="8"/>
        <v>0</v>
      </c>
    </row>
    <row r="577" spans="1:10" x14ac:dyDescent="0.25">
      <c r="A577" s="11"/>
      <c r="B577" s="11"/>
      <c r="C577" s="11"/>
      <c r="D577" s="12" t="s">
        <v>14</v>
      </c>
      <c r="E577" s="11"/>
      <c r="F577" s="12"/>
      <c r="G577" s="13">
        <f>+G578</f>
        <v>50000</v>
      </c>
      <c r="H577" s="13">
        <f>+H578</f>
        <v>50000</v>
      </c>
      <c r="I577" s="13">
        <f>IF(G577&lt;&gt;0,H577/G577*100,"-")</f>
        <v>100</v>
      </c>
      <c r="J577" s="13">
        <f t="shared" si="8"/>
        <v>0</v>
      </c>
    </row>
    <row r="578" spans="1:10" x14ac:dyDescent="0.25">
      <c r="A578" s="14"/>
      <c r="B578" s="14"/>
      <c r="C578" s="14"/>
      <c r="D578" s="14"/>
      <c r="E578" s="15" t="s">
        <v>21</v>
      </c>
      <c r="F578" s="15" t="s">
        <v>22</v>
      </c>
      <c r="G578" s="16">
        <v>50000</v>
      </c>
      <c r="H578" s="16">
        <v>50000</v>
      </c>
      <c r="I578" s="16">
        <f>IF(G578&lt;&gt;0,H578/G578*100,"-")</f>
        <v>100</v>
      </c>
      <c r="J578" s="16">
        <f t="shared" si="8"/>
        <v>0</v>
      </c>
    </row>
    <row r="579" spans="1:10" x14ac:dyDescent="0.25">
      <c r="A579" s="11"/>
      <c r="B579" s="11"/>
      <c r="C579" s="11"/>
      <c r="D579" s="12" t="s">
        <v>372</v>
      </c>
      <c r="E579" s="11"/>
      <c r="F579" s="12" t="s">
        <v>373</v>
      </c>
      <c r="G579" s="13">
        <f>+G580</f>
        <v>100000</v>
      </c>
      <c r="H579" s="13">
        <f>+H580</f>
        <v>100000</v>
      </c>
      <c r="I579" s="13">
        <f>IF(G579&lt;&gt;0,H579/G579*100,"-")</f>
        <v>100</v>
      </c>
      <c r="J579" s="13">
        <f t="shared" si="8"/>
        <v>0</v>
      </c>
    </row>
    <row r="580" spans="1:10" x14ac:dyDescent="0.25">
      <c r="A580" s="14"/>
      <c r="B580" s="14"/>
      <c r="C580" s="14"/>
      <c r="D580" s="14"/>
      <c r="E580" s="15" t="s">
        <v>74</v>
      </c>
      <c r="F580" s="15" t="s">
        <v>75</v>
      </c>
      <c r="G580" s="16">
        <v>100000</v>
      </c>
      <c r="H580" s="16">
        <v>100000</v>
      </c>
      <c r="I580" s="16">
        <f>IF(G580&lt;&gt;0,H580/G580*100,"-")</f>
        <v>100</v>
      </c>
      <c r="J580" s="16">
        <f t="shared" si="8"/>
        <v>0</v>
      </c>
    </row>
    <row r="581" spans="1:10" x14ac:dyDescent="0.25">
      <c r="A581" s="11"/>
      <c r="B581" s="11"/>
      <c r="C581" s="11"/>
      <c r="D581" s="12" t="s">
        <v>374</v>
      </c>
      <c r="E581" s="11"/>
      <c r="F581" s="12" t="s">
        <v>375</v>
      </c>
      <c r="G581" s="13">
        <f>+G582</f>
        <v>47824</v>
      </c>
      <c r="H581" s="13">
        <f>+H582</f>
        <v>47824</v>
      </c>
      <c r="I581" s="13">
        <f>IF(G581&lt;&gt;0,H581/G581*100,"-")</f>
        <v>100</v>
      </c>
      <c r="J581" s="13">
        <f t="shared" si="8"/>
        <v>0</v>
      </c>
    </row>
    <row r="582" spans="1:10" x14ac:dyDescent="0.25">
      <c r="A582" s="14"/>
      <c r="B582" s="14"/>
      <c r="C582" s="14"/>
      <c r="D582" s="14"/>
      <c r="E582" s="15" t="s">
        <v>74</v>
      </c>
      <c r="F582" s="15" t="s">
        <v>75</v>
      </c>
      <c r="G582" s="16">
        <v>47824</v>
      </c>
      <c r="H582" s="16">
        <v>47824</v>
      </c>
      <c r="I582" s="16">
        <f>IF(G582&lt;&gt;0,H582/G582*100,"-")</f>
        <v>100</v>
      </c>
      <c r="J582" s="16">
        <f t="shared" ref="J582:J645" si="9">H582-G582</f>
        <v>0</v>
      </c>
    </row>
    <row r="583" spans="1:10" x14ac:dyDescent="0.25">
      <c r="A583" s="5"/>
      <c r="B583" s="6" t="s">
        <v>376</v>
      </c>
      <c r="C583" s="5"/>
      <c r="D583" s="5"/>
      <c r="E583" s="5"/>
      <c r="F583" s="6" t="s">
        <v>377</v>
      </c>
      <c r="G583" s="7">
        <f>+G584+G591+G596+G599+G604+G609+G614+G619+G626+G631+G635+G639</f>
        <v>3025727.33</v>
      </c>
      <c r="H583" s="7">
        <f>+H584+H591+H596+H599+H604+H609+H614+H619+H626+H631+H635+H639</f>
        <v>3025727.33</v>
      </c>
      <c r="I583" s="7">
        <f>IF(G583&lt;&gt;0,H583/G583*100,"-")</f>
        <v>100</v>
      </c>
      <c r="J583" s="7">
        <f t="shared" si="9"/>
        <v>0</v>
      </c>
    </row>
    <row r="584" spans="1:10" x14ac:dyDescent="0.25">
      <c r="A584" s="8"/>
      <c r="B584" s="8"/>
      <c r="C584" s="9" t="s">
        <v>378</v>
      </c>
      <c r="D584" s="8"/>
      <c r="E584" s="8"/>
      <c r="F584" s="9" t="s">
        <v>379</v>
      </c>
      <c r="G584" s="10">
        <f>+G585+G589</f>
        <v>1956778</v>
      </c>
      <c r="H584" s="10">
        <f>+H585+H589</f>
        <v>1956778</v>
      </c>
      <c r="I584" s="10">
        <f>IF(G584&lt;&gt;0,H584/G584*100,"-")</f>
        <v>100</v>
      </c>
      <c r="J584" s="10">
        <f t="shared" si="9"/>
        <v>0</v>
      </c>
    </row>
    <row r="585" spans="1:10" x14ac:dyDescent="0.25">
      <c r="A585" s="11"/>
      <c r="B585" s="11"/>
      <c r="C585" s="11"/>
      <c r="D585" s="12" t="s">
        <v>14</v>
      </c>
      <c r="E585" s="11"/>
      <c r="F585" s="12"/>
      <c r="G585" s="13">
        <f>+G586+G587+G588</f>
        <v>1933028</v>
      </c>
      <c r="H585" s="13">
        <f>+H586+H587+H588</f>
        <v>1933028</v>
      </c>
      <c r="I585" s="13">
        <f>IF(G585&lt;&gt;0,H585/G585*100,"-")</f>
        <v>100</v>
      </c>
      <c r="J585" s="13">
        <f t="shared" si="9"/>
        <v>0</v>
      </c>
    </row>
    <row r="586" spans="1:10" x14ac:dyDescent="0.25">
      <c r="A586" s="14"/>
      <c r="B586" s="14"/>
      <c r="C586" s="14"/>
      <c r="D586" s="14"/>
      <c r="E586" s="15" t="s">
        <v>140</v>
      </c>
      <c r="F586" s="15" t="s">
        <v>141</v>
      </c>
      <c r="G586" s="16">
        <v>1910316.3</v>
      </c>
      <c r="H586" s="16">
        <v>1910316.3</v>
      </c>
      <c r="I586" s="16">
        <f>IF(G586&lt;&gt;0,H586/G586*100,"-")</f>
        <v>100</v>
      </c>
      <c r="J586" s="16">
        <f t="shared" si="9"/>
        <v>0</v>
      </c>
    </row>
    <row r="587" spans="1:10" x14ac:dyDescent="0.25">
      <c r="A587" s="14"/>
      <c r="B587" s="14"/>
      <c r="C587" s="14"/>
      <c r="D587" s="14"/>
      <c r="E587" s="15" t="s">
        <v>160</v>
      </c>
      <c r="F587" s="15" t="s">
        <v>161</v>
      </c>
      <c r="G587" s="16">
        <v>22711.7</v>
      </c>
      <c r="H587" s="16">
        <v>22711.7</v>
      </c>
      <c r="I587" s="16">
        <f>IF(G587&lt;&gt;0,H587/G587*100,"-")</f>
        <v>100</v>
      </c>
      <c r="J587" s="16">
        <f t="shared" si="9"/>
        <v>0</v>
      </c>
    </row>
    <row r="588" spans="1:10" x14ac:dyDescent="0.25">
      <c r="A588" s="14"/>
      <c r="B588" s="14"/>
      <c r="C588" s="14"/>
      <c r="D588" s="14"/>
      <c r="E588" s="15" t="s">
        <v>337</v>
      </c>
      <c r="F588" s="15" t="s">
        <v>338</v>
      </c>
      <c r="G588" s="16">
        <v>0</v>
      </c>
      <c r="H588" s="16">
        <v>0</v>
      </c>
      <c r="I588" s="16" t="str">
        <f>IF(G588&lt;&gt;0,H588/G588*100,"-")</f>
        <v>-</v>
      </c>
      <c r="J588" s="16">
        <f t="shared" si="9"/>
        <v>0</v>
      </c>
    </row>
    <row r="589" spans="1:10" x14ac:dyDescent="0.25">
      <c r="A589" s="11"/>
      <c r="B589" s="11"/>
      <c r="C589" s="11"/>
      <c r="D589" s="12" t="s">
        <v>380</v>
      </c>
      <c r="E589" s="11"/>
      <c r="F589" s="12" t="s">
        <v>381</v>
      </c>
      <c r="G589" s="13">
        <f>+G590</f>
        <v>23750</v>
      </c>
      <c r="H589" s="13">
        <f>+H590</f>
        <v>23750</v>
      </c>
      <c r="I589" s="13">
        <f>IF(G589&lt;&gt;0,H589/G589*100,"-")</f>
        <v>100</v>
      </c>
      <c r="J589" s="13">
        <f t="shared" si="9"/>
        <v>0</v>
      </c>
    </row>
    <row r="590" spans="1:10" x14ac:dyDescent="0.25">
      <c r="A590" s="14"/>
      <c r="B590" s="14"/>
      <c r="C590" s="14"/>
      <c r="D590" s="14"/>
      <c r="E590" s="15" t="s">
        <v>337</v>
      </c>
      <c r="F590" s="15" t="s">
        <v>338</v>
      </c>
      <c r="G590" s="16">
        <v>23750</v>
      </c>
      <c r="H590" s="16">
        <v>23750</v>
      </c>
      <c r="I590" s="16">
        <f>IF(G590&lt;&gt;0,H590/G590*100,"-")</f>
        <v>100</v>
      </c>
      <c r="J590" s="16">
        <f t="shared" si="9"/>
        <v>0</v>
      </c>
    </row>
    <row r="591" spans="1:10" x14ac:dyDescent="0.25">
      <c r="A591" s="8"/>
      <c r="B591" s="8"/>
      <c r="C591" s="9" t="s">
        <v>382</v>
      </c>
      <c r="D591" s="8"/>
      <c r="E591" s="8"/>
      <c r="F591" s="9" t="s">
        <v>383</v>
      </c>
      <c r="G591" s="10">
        <f>+G592</f>
        <v>159999.99999999997</v>
      </c>
      <c r="H591" s="10">
        <f>+H592</f>
        <v>159999.99999999997</v>
      </c>
      <c r="I591" s="10">
        <f>IF(G591&lt;&gt;0,H591/G591*100,"-")</f>
        <v>100</v>
      </c>
      <c r="J591" s="10">
        <f t="shared" si="9"/>
        <v>0</v>
      </c>
    </row>
    <row r="592" spans="1:10" x14ac:dyDescent="0.25">
      <c r="A592" s="11"/>
      <c r="B592" s="11"/>
      <c r="C592" s="11"/>
      <c r="D592" s="12" t="s">
        <v>14</v>
      </c>
      <c r="E592" s="11"/>
      <c r="F592" s="12"/>
      <c r="G592" s="13">
        <f>+G593+G594+G595</f>
        <v>159999.99999999997</v>
      </c>
      <c r="H592" s="13">
        <f>+H593+H594+H595</f>
        <v>159999.99999999997</v>
      </c>
      <c r="I592" s="13">
        <f>IF(G592&lt;&gt;0,H592/G592*100,"-")</f>
        <v>100</v>
      </c>
      <c r="J592" s="13">
        <f t="shared" si="9"/>
        <v>0</v>
      </c>
    </row>
    <row r="593" spans="1:10" x14ac:dyDescent="0.25">
      <c r="A593" s="14"/>
      <c r="B593" s="14"/>
      <c r="C593" s="14"/>
      <c r="D593" s="14"/>
      <c r="E593" s="15" t="s">
        <v>70</v>
      </c>
      <c r="F593" s="15" t="s">
        <v>71</v>
      </c>
      <c r="G593" s="16">
        <v>54.9</v>
      </c>
      <c r="H593" s="16">
        <v>54.9</v>
      </c>
      <c r="I593" s="16">
        <f>IF(G593&lt;&gt;0,H593/G593*100,"-")</f>
        <v>100</v>
      </c>
      <c r="J593" s="16">
        <f t="shared" si="9"/>
        <v>0</v>
      </c>
    </row>
    <row r="594" spans="1:10" x14ac:dyDescent="0.25">
      <c r="A594" s="14"/>
      <c r="B594" s="14"/>
      <c r="C594" s="14"/>
      <c r="D594" s="14"/>
      <c r="E594" s="15" t="s">
        <v>140</v>
      </c>
      <c r="F594" s="15" t="s">
        <v>141</v>
      </c>
      <c r="G594" s="16">
        <v>159742.29999999999</v>
      </c>
      <c r="H594" s="16">
        <v>159742.29999999999</v>
      </c>
      <c r="I594" s="16">
        <f>IF(G594&lt;&gt;0,H594/G594*100,"-")</f>
        <v>100</v>
      </c>
      <c r="J594" s="16">
        <f t="shared" si="9"/>
        <v>0</v>
      </c>
    </row>
    <row r="595" spans="1:10" x14ac:dyDescent="0.25">
      <c r="A595" s="14"/>
      <c r="B595" s="14"/>
      <c r="C595" s="14"/>
      <c r="D595" s="14"/>
      <c r="E595" s="15" t="s">
        <v>29</v>
      </c>
      <c r="F595" s="15" t="s">
        <v>30</v>
      </c>
      <c r="G595" s="16">
        <v>202.8</v>
      </c>
      <c r="H595" s="16">
        <v>202.8</v>
      </c>
      <c r="I595" s="16">
        <f>IF(G595&lt;&gt;0,H595/G595*100,"-")</f>
        <v>100</v>
      </c>
      <c r="J595" s="16">
        <f t="shared" si="9"/>
        <v>0</v>
      </c>
    </row>
    <row r="596" spans="1:10" x14ac:dyDescent="0.25">
      <c r="A596" s="8"/>
      <c r="B596" s="8"/>
      <c r="C596" s="9" t="s">
        <v>384</v>
      </c>
      <c r="D596" s="8"/>
      <c r="E596" s="8"/>
      <c r="F596" s="9" t="s">
        <v>385</v>
      </c>
      <c r="G596" s="10">
        <f>+G597</f>
        <v>1000</v>
      </c>
      <c r="H596" s="10">
        <f>+H597</f>
        <v>1000</v>
      </c>
      <c r="I596" s="10">
        <f>IF(G596&lt;&gt;0,H596/G596*100,"-")</f>
        <v>100</v>
      </c>
      <c r="J596" s="10">
        <f t="shared" si="9"/>
        <v>0</v>
      </c>
    </row>
    <row r="597" spans="1:10" x14ac:dyDescent="0.25">
      <c r="A597" s="11"/>
      <c r="B597" s="11"/>
      <c r="C597" s="11"/>
      <c r="D597" s="12" t="s">
        <v>14</v>
      </c>
      <c r="E597" s="11"/>
      <c r="F597" s="12"/>
      <c r="G597" s="13">
        <f>+G598</f>
        <v>1000</v>
      </c>
      <c r="H597" s="13">
        <f>+H598</f>
        <v>1000</v>
      </c>
      <c r="I597" s="13">
        <f>IF(G597&lt;&gt;0,H597/G597*100,"-")</f>
        <v>100</v>
      </c>
      <c r="J597" s="13">
        <f t="shared" si="9"/>
        <v>0</v>
      </c>
    </row>
    <row r="598" spans="1:10" x14ac:dyDescent="0.25">
      <c r="A598" s="14"/>
      <c r="B598" s="14"/>
      <c r="C598" s="14"/>
      <c r="D598" s="14"/>
      <c r="E598" s="15" t="s">
        <v>29</v>
      </c>
      <c r="F598" s="15" t="s">
        <v>30</v>
      </c>
      <c r="G598" s="16">
        <v>1000</v>
      </c>
      <c r="H598" s="16">
        <v>1000</v>
      </c>
      <c r="I598" s="16">
        <f>IF(G598&lt;&gt;0,H598/G598*100,"-")</f>
        <v>100</v>
      </c>
      <c r="J598" s="16">
        <f t="shared" si="9"/>
        <v>0</v>
      </c>
    </row>
    <row r="599" spans="1:10" x14ac:dyDescent="0.25">
      <c r="A599" s="8"/>
      <c r="B599" s="8"/>
      <c r="C599" s="9" t="s">
        <v>386</v>
      </c>
      <c r="D599" s="8"/>
      <c r="E599" s="8"/>
      <c r="F599" s="9" t="s">
        <v>387</v>
      </c>
      <c r="G599" s="10">
        <f>+G600+G602</f>
        <v>97050</v>
      </c>
      <c r="H599" s="10">
        <f>+H600+H602</f>
        <v>97050</v>
      </c>
      <c r="I599" s="10">
        <f>IF(G599&lt;&gt;0,H599/G599*100,"-")</f>
        <v>100</v>
      </c>
      <c r="J599" s="10">
        <f t="shared" si="9"/>
        <v>0</v>
      </c>
    </row>
    <row r="600" spans="1:10" x14ac:dyDescent="0.25">
      <c r="A600" s="11"/>
      <c r="B600" s="11"/>
      <c r="C600" s="11"/>
      <c r="D600" s="12" t="s">
        <v>14</v>
      </c>
      <c r="E600" s="11"/>
      <c r="F600" s="12"/>
      <c r="G600" s="13">
        <f>+G601</f>
        <v>61500</v>
      </c>
      <c r="H600" s="13">
        <f>+H601</f>
        <v>61500</v>
      </c>
      <c r="I600" s="13">
        <f>IF(G600&lt;&gt;0,H600/G600*100,"-")</f>
        <v>100</v>
      </c>
      <c r="J600" s="13">
        <f t="shared" si="9"/>
        <v>0</v>
      </c>
    </row>
    <row r="601" spans="1:10" x14ac:dyDescent="0.25">
      <c r="A601" s="14"/>
      <c r="B601" s="14"/>
      <c r="C601" s="14"/>
      <c r="D601" s="14"/>
      <c r="E601" s="15" t="s">
        <v>160</v>
      </c>
      <c r="F601" s="15" t="s">
        <v>161</v>
      </c>
      <c r="G601" s="16">
        <v>61500</v>
      </c>
      <c r="H601" s="16">
        <v>61500</v>
      </c>
      <c r="I601" s="16">
        <f>IF(G601&lt;&gt;0,H601/G601*100,"-")</f>
        <v>100</v>
      </c>
      <c r="J601" s="16">
        <f t="shared" si="9"/>
        <v>0</v>
      </c>
    </row>
    <row r="602" spans="1:10" x14ac:dyDescent="0.25">
      <c r="A602" s="11"/>
      <c r="B602" s="11"/>
      <c r="C602" s="11"/>
      <c r="D602" s="12" t="s">
        <v>388</v>
      </c>
      <c r="E602" s="11"/>
      <c r="F602" s="12" t="s">
        <v>389</v>
      </c>
      <c r="G602" s="13">
        <f>+G603</f>
        <v>35550</v>
      </c>
      <c r="H602" s="13">
        <f>+H603</f>
        <v>35550</v>
      </c>
      <c r="I602" s="13">
        <f>IF(G602&lt;&gt;0,H602/G602*100,"-")</f>
        <v>100</v>
      </c>
      <c r="J602" s="13">
        <f t="shared" si="9"/>
        <v>0</v>
      </c>
    </row>
    <row r="603" spans="1:10" x14ac:dyDescent="0.25">
      <c r="A603" s="14"/>
      <c r="B603" s="14"/>
      <c r="C603" s="14"/>
      <c r="D603" s="14"/>
      <c r="E603" s="15" t="s">
        <v>337</v>
      </c>
      <c r="F603" s="15" t="s">
        <v>338</v>
      </c>
      <c r="G603" s="16">
        <v>35550</v>
      </c>
      <c r="H603" s="16">
        <v>35550</v>
      </c>
      <c r="I603" s="16">
        <f>IF(G603&lt;&gt;0,H603/G603*100,"-")</f>
        <v>100</v>
      </c>
      <c r="J603" s="16">
        <f t="shared" si="9"/>
        <v>0</v>
      </c>
    </row>
    <row r="604" spans="1:10" x14ac:dyDescent="0.25">
      <c r="A604" s="8"/>
      <c r="B604" s="8"/>
      <c r="C604" s="9" t="s">
        <v>390</v>
      </c>
      <c r="D604" s="8"/>
      <c r="E604" s="8"/>
      <c r="F604" s="9" t="s">
        <v>391</v>
      </c>
      <c r="G604" s="10">
        <f>+G605+G607</f>
        <v>130495</v>
      </c>
      <c r="H604" s="10">
        <f>+H605+H607</f>
        <v>130495</v>
      </c>
      <c r="I604" s="10">
        <f>IF(G604&lt;&gt;0,H604/G604*100,"-")</f>
        <v>100</v>
      </c>
      <c r="J604" s="10">
        <f t="shared" si="9"/>
        <v>0</v>
      </c>
    </row>
    <row r="605" spans="1:10" x14ac:dyDescent="0.25">
      <c r="A605" s="11"/>
      <c r="B605" s="11"/>
      <c r="C605" s="11"/>
      <c r="D605" s="12" t="s">
        <v>14</v>
      </c>
      <c r="E605" s="11"/>
      <c r="F605" s="12"/>
      <c r="G605" s="13">
        <f>+G606</f>
        <v>105700</v>
      </c>
      <c r="H605" s="13">
        <f>+H606</f>
        <v>105700</v>
      </c>
      <c r="I605" s="13">
        <f>IF(G605&lt;&gt;0,H605/G605*100,"-")</f>
        <v>100</v>
      </c>
      <c r="J605" s="13">
        <f t="shared" si="9"/>
        <v>0</v>
      </c>
    </row>
    <row r="606" spans="1:10" x14ac:dyDescent="0.25">
      <c r="A606" s="14"/>
      <c r="B606" s="14"/>
      <c r="C606" s="14"/>
      <c r="D606" s="14"/>
      <c r="E606" s="15" t="s">
        <v>160</v>
      </c>
      <c r="F606" s="15" t="s">
        <v>161</v>
      </c>
      <c r="G606" s="16">
        <v>105700</v>
      </c>
      <c r="H606" s="16">
        <v>105700</v>
      </c>
      <c r="I606" s="16">
        <f>IF(G606&lt;&gt;0,H606/G606*100,"-")</f>
        <v>100</v>
      </c>
      <c r="J606" s="16">
        <f t="shared" si="9"/>
        <v>0</v>
      </c>
    </row>
    <row r="607" spans="1:10" x14ac:dyDescent="0.25">
      <c r="A607" s="11"/>
      <c r="B607" s="11"/>
      <c r="C607" s="11"/>
      <c r="D607" s="12" t="s">
        <v>388</v>
      </c>
      <c r="E607" s="11"/>
      <c r="F607" s="12" t="s">
        <v>389</v>
      </c>
      <c r="G607" s="13">
        <f>+G608</f>
        <v>24795</v>
      </c>
      <c r="H607" s="13">
        <f>+H608</f>
        <v>24795</v>
      </c>
      <c r="I607" s="13">
        <f>IF(G607&lt;&gt;0,H607/G607*100,"-")</f>
        <v>100</v>
      </c>
      <c r="J607" s="13">
        <f t="shared" si="9"/>
        <v>0</v>
      </c>
    </row>
    <row r="608" spans="1:10" x14ac:dyDescent="0.25">
      <c r="A608" s="14"/>
      <c r="B608" s="14"/>
      <c r="C608" s="14"/>
      <c r="D608" s="14"/>
      <c r="E608" s="15" t="s">
        <v>337</v>
      </c>
      <c r="F608" s="15" t="s">
        <v>338</v>
      </c>
      <c r="G608" s="16">
        <v>24795</v>
      </c>
      <c r="H608" s="16">
        <v>24795</v>
      </c>
      <c r="I608" s="16">
        <f>IF(G608&lt;&gt;0,H608/G608*100,"-")</f>
        <v>100</v>
      </c>
      <c r="J608" s="16">
        <f t="shared" si="9"/>
        <v>0</v>
      </c>
    </row>
    <row r="609" spans="1:10" x14ac:dyDescent="0.25">
      <c r="A609" s="8"/>
      <c r="B609" s="8"/>
      <c r="C609" s="9" t="s">
        <v>392</v>
      </c>
      <c r="D609" s="8"/>
      <c r="E609" s="8"/>
      <c r="F609" s="9" t="s">
        <v>393</v>
      </c>
      <c r="G609" s="10">
        <f>+G610+G612</f>
        <v>80481.11</v>
      </c>
      <c r="H609" s="10">
        <f>+H610+H612</f>
        <v>80481.11</v>
      </c>
      <c r="I609" s="10">
        <f>IF(G609&lt;&gt;0,H609/G609*100,"-")</f>
        <v>100</v>
      </c>
      <c r="J609" s="10">
        <f t="shared" si="9"/>
        <v>0</v>
      </c>
    </row>
    <row r="610" spans="1:10" x14ac:dyDescent="0.25">
      <c r="A610" s="11"/>
      <c r="B610" s="11"/>
      <c r="C610" s="11"/>
      <c r="D610" s="12" t="s">
        <v>14</v>
      </c>
      <c r="E610" s="11"/>
      <c r="F610" s="12"/>
      <c r="G610" s="13">
        <f>+G611</f>
        <v>48981.11</v>
      </c>
      <c r="H610" s="13">
        <f>+H611</f>
        <v>48981.11</v>
      </c>
      <c r="I610" s="13">
        <f>IF(G610&lt;&gt;0,H610/G610*100,"-")</f>
        <v>100</v>
      </c>
      <c r="J610" s="13">
        <f t="shared" si="9"/>
        <v>0</v>
      </c>
    </row>
    <row r="611" spans="1:10" x14ac:dyDescent="0.25">
      <c r="A611" s="14"/>
      <c r="B611" s="14"/>
      <c r="C611" s="14"/>
      <c r="D611" s="14"/>
      <c r="E611" s="15" t="s">
        <v>160</v>
      </c>
      <c r="F611" s="15" t="s">
        <v>161</v>
      </c>
      <c r="G611" s="16">
        <v>48981.11</v>
      </c>
      <c r="H611" s="16">
        <v>48981.11</v>
      </c>
      <c r="I611" s="16">
        <f>IF(G611&lt;&gt;0,H611/G611*100,"-")</f>
        <v>100</v>
      </c>
      <c r="J611" s="16">
        <f t="shared" si="9"/>
        <v>0</v>
      </c>
    </row>
    <row r="612" spans="1:10" x14ac:dyDescent="0.25">
      <c r="A612" s="11"/>
      <c r="B612" s="11"/>
      <c r="C612" s="11"/>
      <c r="D612" s="12" t="s">
        <v>388</v>
      </c>
      <c r="E612" s="11"/>
      <c r="F612" s="12" t="s">
        <v>389</v>
      </c>
      <c r="G612" s="13">
        <f>+G613</f>
        <v>31500</v>
      </c>
      <c r="H612" s="13">
        <f>+H613</f>
        <v>31500</v>
      </c>
      <c r="I612" s="13">
        <f>IF(G612&lt;&gt;0,H612/G612*100,"-")</f>
        <v>100</v>
      </c>
      <c r="J612" s="13">
        <f t="shared" si="9"/>
        <v>0</v>
      </c>
    </row>
    <row r="613" spans="1:10" x14ac:dyDescent="0.25">
      <c r="A613" s="14"/>
      <c r="B613" s="14"/>
      <c r="C613" s="14"/>
      <c r="D613" s="14"/>
      <c r="E613" s="15" t="s">
        <v>337</v>
      </c>
      <c r="F613" s="15" t="s">
        <v>338</v>
      </c>
      <c r="G613" s="16">
        <v>31500</v>
      </c>
      <c r="H613" s="16">
        <v>31500</v>
      </c>
      <c r="I613" s="16">
        <f>IF(G613&lt;&gt;0,H613/G613*100,"-")</f>
        <v>100</v>
      </c>
      <c r="J613" s="16">
        <f t="shared" si="9"/>
        <v>0</v>
      </c>
    </row>
    <row r="614" spans="1:10" x14ac:dyDescent="0.25">
      <c r="A614" s="8"/>
      <c r="B614" s="8"/>
      <c r="C614" s="9" t="s">
        <v>394</v>
      </c>
      <c r="D614" s="8"/>
      <c r="E614" s="8"/>
      <c r="F614" s="9" t="s">
        <v>395</v>
      </c>
      <c r="G614" s="10">
        <f>+G615+G617</f>
        <v>55470.22</v>
      </c>
      <c r="H614" s="10">
        <f>+H615+H617</f>
        <v>55470.22</v>
      </c>
      <c r="I614" s="10">
        <f>IF(G614&lt;&gt;0,H614/G614*100,"-")</f>
        <v>100</v>
      </c>
      <c r="J614" s="10">
        <f t="shared" si="9"/>
        <v>0</v>
      </c>
    </row>
    <row r="615" spans="1:10" x14ac:dyDescent="0.25">
      <c r="A615" s="11"/>
      <c r="B615" s="11"/>
      <c r="C615" s="11"/>
      <c r="D615" s="12" t="s">
        <v>14</v>
      </c>
      <c r="E615" s="11"/>
      <c r="F615" s="12"/>
      <c r="G615" s="13">
        <f>+G616</f>
        <v>35470.22</v>
      </c>
      <c r="H615" s="13">
        <f>+H616</f>
        <v>35470.22</v>
      </c>
      <c r="I615" s="13">
        <f>IF(G615&lt;&gt;0,H615/G615*100,"-")</f>
        <v>100</v>
      </c>
      <c r="J615" s="13">
        <f t="shared" si="9"/>
        <v>0</v>
      </c>
    </row>
    <row r="616" spans="1:10" x14ac:dyDescent="0.25">
      <c r="A616" s="14"/>
      <c r="B616" s="14"/>
      <c r="C616" s="14"/>
      <c r="D616" s="14"/>
      <c r="E616" s="15" t="s">
        <v>160</v>
      </c>
      <c r="F616" s="15" t="s">
        <v>161</v>
      </c>
      <c r="G616" s="16">
        <v>35470.22</v>
      </c>
      <c r="H616" s="16">
        <v>35470.22</v>
      </c>
      <c r="I616" s="16">
        <f>IF(G616&lt;&gt;0,H616/G616*100,"-")</f>
        <v>100</v>
      </c>
      <c r="J616" s="16">
        <f t="shared" si="9"/>
        <v>0</v>
      </c>
    </row>
    <row r="617" spans="1:10" x14ac:dyDescent="0.25">
      <c r="A617" s="11"/>
      <c r="B617" s="11"/>
      <c r="C617" s="11"/>
      <c r="D617" s="12" t="s">
        <v>388</v>
      </c>
      <c r="E617" s="11"/>
      <c r="F617" s="12" t="s">
        <v>389</v>
      </c>
      <c r="G617" s="13">
        <f>+G618</f>
        <v>20000</v>
      </c>
      <c r="H617" s="13">
        <f>+H618</f>
        <v>20000</v>
      </c>
      <c r="I617" s="13">
        <f>IF(G617&lt;&gt;0,H617/G617*100,"-")</f>
        <v>100</v>
      </c>
      <c r="J617" s="13">
        <f t="shared" si="9"/>
        <v>0</v>
      </c>
    </row>
    <row r="618" spans="1:10" x14ac:dyDescent="0.25">
      <c r="A618" s="14"/>
      <c r="B618" s="14"/>
      <c r="C618" s="14"/>
      <c r="D618" s="14"/>
      <c r="E618" s="15" t="s">
        <v>337</v>
      </c>
      <c r="F618" s="15" t="s">
        <v>338</v>
      </c>
      <c r="G618" s="16">
        <v>20000</v>
      </c>
      <c r="H618" s="16">
        <v>20000</v>
      </c>
      <c r="I618" s="16">
        <f>IF(G618&lt;&gt;0,H618/G618*100,"-")</f>
        <v>100</v>
      </c>
      <c r="J618" s="16">
        <f t="shared" si="9"/>
        <v>0</v>
      </c>
    </row>
    <row r="619" spans="1:10" x14ac:dyDescent="0.25">
      <c r="A619" s="8"/>
      <c r="B619" s="8"/>
      <c r="C619" s="9" t="s">
        <v>396</v>
      </c>
      <c r="D619" s="8"/>
      <c r="E619" s="8"/>
      <c r="F619" s="9" t="s">
        <v>397</v>
      </c>
      <c r="G619" s="10">
        <f>+G620+G624</f>
        <v>227000</v>
      </c>
      <c r="H619" s="10">
        <f>+H620+H624</f>
        <v>227000</v>
      </c>
      <c r="I619" s="10">
        <f>IF(G619&lt;&gt;0,H619/G619*100,"-")</f>
        <v>100</v>
      </c>
      <c r="J619" s="10">
        <f t="shared" si="9"/>
        <v>0</v>
      </c>
    </row>
    <row r="620" spans="1:10" x14ac:dyDescent="0.25">
      <c r="A620" s="11"/>
      <c r="B620" s="11"/>
      <c r="C620" s="11"/>
      <c r="D620" s="12" t="s">
        <v>14</v>
      </c>
      <c r="E620" s="11"/>
      <c r="F620" s="12"/>
      <c r="G620" s="13">
        <f>+G621+G622+G623</f>
        <v>17000</v>
      </c>
      <c r="H620" s="13">
        <f>+H621+H622+H623</f>
        <v>17000</v>
      </c>
      <c r="I620" s="13">
        <f>IF(G620&lt;&gt;0,H620/G620*100,"-")</f>
        <v>100</v>
      </c>
      <c r="J620" s="13">
        <f t="shared" si="9"/>
        <v>0</v>
      </c>
    </row>
    <row r="621" spans="1:10" x14ac:dyDescent="0.25">
      <c r="A621" s="14"/>
      <c r="B621" s="14"/>
      <c r="C621" s="14"/>
      <c r="D621" s="14"/>
      <c r="E621" s="15" t="s">
        <v>15</v>
      </c>
      <c r="F621" s="15" t="s">
        <v>16</v>
      </c>
      <c r="G621" s="16">
        <v>200</v>
      </c>
      <c r="H621" s="16">
        <v>200</v>
      </c>
      <c r="I621" s="16">
        <f>IF(G621&lt;&gt;0,H621/G621*100,"-")</f>
        <v>100</v>
      </c>
      <c r="J621" s="16">
        <f t="shared" si="9"/>
        <v>0</v>
      </c>
    </row>
    <row r="622" spans="1:10" x14ac:dyDescent="0.25">
      <c r="A622" s="14"/>
      <c r="B622" s="14"/>
      <c r="C622" s="14"/>
      <c r="D622" s="14"/>
      <c r="E622" s="15" t="s">
        <v>23</v>
      </c>
      <c r="F622" s="15" t="s">
        <v>24</v>
      </c>
      <c r="G622" s="16">
        <v>930.77</v>
      </c>
      <c r="H622" s="16">
        <v>930.77</v>
      </c>
      <c r="I622" s="16">
        <f>IF(G622&lt;&gt;0,H622/G622*100,"-")</f>
        <v>100</v>
      </c>
      <c r="J622" s="16">
        <f t="shared" si="9"/>
        <v>0</v>
      </c>
    </row>
    <row r="623" spans="1:10" x14ac:dyDescent="0.25">
      <c r="A623" s="14"/>
      <c r="B623" s="14"/>
      <c r="C623" s="14"/>
      <c r="D623" s="14"/>
      <c r="E623" s="15" t="s">
        <v>140</v>
      </c>
      <c r="F623" s="15" t="s">
        <v>141</v>
      </c>
      <c r="G623" s="16">
        <v>15869.23</v>
      </c>
      <c r="H623" s="16">
        <v>15869.23</v>
      </c>
      <c r="I623" s="16">
        <f>IF(G623&lt;&gt;0,H623/G623*100,"-")</f>
        <v>100</v>
      </c>
      <c r="J623" s="16">
        <f t="shared" si="9"/>
        <v>0</v>
      </c>
    </row>
    <row r="624" spans="1:10" x14ac:dyDescent="0.25">
      <c r="A624" s="11"/>
      <c r="B624" s="11"/>
      <c r="C624" s="11"/>
      <c r="D624" s="12" t="s">
        <v>398</v>
      </c>
      <c r="E624" s="11"/>
      <c r="F624" s="12" t="s">
        <v>397</v>
      </c>
      <c r="G624" s="13">
        <f>+G625</f>
        <v>210000</v>
      </c>
      <c r="H624" s="13">
        <f>+H625</f>
        <v>210000</v>
      </c>
      <c r="I624" s="13">
        <f>IF(G624&lt;&gt;0,H624/G624*100,"-")</f>
        <v>100</v>
      </c>
      <c r="J624" s="13">
        <f t="shared" si="9"/>
        <v>0</v>
      </c>
    </row>
    <row r="625" spans="1:10" x14ac:dyDescent="0.25">
      <c r="A625" s="14"/>
      <c r="B625" s="14"/>
      <c r="C625" s="14"/>
      <c r="D625" s="14"/>
      <c r="E625" s="15" t="s">
        <v>140</v>
      </c>
      <c r="F625" s="15" t="s">
        <v>141</v>
      </c>
      <c r="G625" s="16">
        <v>210000</v>
      </c>
      <c r="H625" s="16">
        <v>210000</v>
      </c>
      <c r="I625" s="16">
        <f>IF(G625&lt;&gt;0,H625/G625*100,"-")</f>
        <v>100</v>
      </c>
      <c r="J625" s="16">
        <f t="shared" si="9"/>
        <v>0</v>
      </c>
    </row>
    <row r="626" spans="1:10" x14ac:dyDescent="0.25">
      <c r="A626" s="8"/>
      <c r="B626" s="8"/>
      <c r="C626" s="9" t="s">
        <v>399</v>
      </c>
      <c r="D626" s="8"/>
      <c r="E626" s="8"/>
      <c r="F626" s="9" t="s">
        <v>400</v>
      </c>
      <c r="G626" s="10">
        <f>+G627+G629</f>
        <v>22500</v>
      </c>
      <c r="H626" s="10">
        <f>+H627+H629</f>
        <v>22500</v>
      </c>
      <c r="I626" s="10">
        <f>IF(G626&lt;&gt;0,H626/G626*100,"-")</f>
        <v>100</v>
      </c>
      <c r="J626" s="10">
        <f t="shared" si="9"/>
        <v>0</v>
      </c>
    </row>
    <row r="627" spans="1:10" x14ac:dyDescent="0.25">
      <c r="A627" s="11"/>
      <c r="B627" s="11"/>
      <c r="C627" s="11"/>
      <c r="D627" s="12" t="s">
        <v>14</v>
      </c>
      <c r="E627" s="11"/>
      <c r="F627" s="12"/>
      <c r="G627" s="13">
        <f>+G628</f>
        <v>18000</v>
      </c>
      <c r="H627" s="13">
        <f>+H628</f>
        <v>18000</v>
      </c>
      <c r="I627" s="13">
        <f>IF(G627&lt;&gt;0,H627/G627*100,"-")</f>
        <v>100</v>
      </c>
      <c r="J627" s="13">
        <f t="shared" si="9"/>
        <v>0</v>
      </c>
    </row>
    <row r="628" spans="1:10" x14ac:dyDescent="0.25">
      <c r="A628" s="14"/>
      <c r="B628" s="14"/>
      <c r="C628" s="14"/>
      <c r="D628" s="14"/>
      <c r="E628" s="15" t="s">
        <v>160</v>
      </c>
      <c r="F628" s="15" t="s">
        <v>161</v>
      </c>
      <c r="G628" s="16">
        <v>18000</v>
      </c>
      <c r="H628" s="16">
        <v>18000</v>
      </c>
      <c r="I628" s="16">
        <f>IF(G628&lt;&gt;0,H628/G628*100,"-")</f>
        <v>100</v>
      </c>
      <c r="J628" s="16">
        <f t="shared" si="9"/>
        <v>0</v>
      </c>
    </row>
    <row r="629" spans="1:10" x14ac:dyDescent="0.25">
      <c r="A629" s="11"/>
      <c r="B629" s="11"/>
      <c r="C629" s="11"/>
      <c r="D629" s="12" t="s">
        <v>388</v>
      </c>
      <c r="E629" s="11"/>
      <c r="F629" s="12" t="s">
        <v>389</v>
      </c>
      <c r="G629" s="13">
        <f>+G630</f>
        <v>4500</v>
      </c>
      <c r="H629" s="13">
        <f>+H630</f>
        <v>4500</v>
      </c>
      <c r="I629" s="13">
        <f>IF(G629&lt;&gt;0,H629/G629*100,"-")</f>
        <v>100</v>
      </c>
      <c r="J629" s="13">
        <f t="shared" si="9"/>
        <v>0</v>
      </c>
    </row>
    <row r="630" spans="1:10" x14ac:dyDescent="0.25">
      <c r="A630" s="14"/>
      <c r="B630" s="14"/>
      <c r="C630" s="14"/>
      <c r="D630" s="14"/>
      <c r="E630" s="15" t="s">
        <v>337</v>
      </c>
      <c r="F630" s="15" t="s">
        <v>338</v>
      </c>
      <c r="G630" s="16">
        <v>4500</v>
      </c>
      <c r="H630" s="16">
        <v>4500</v>
      </c>
      <c r="I630" s="16">
        <f>IF(G630&lt;&gt;0,H630/G630*100,"-")</f>
        <v>100</v>
      </c>
      <c r="J630" s="16">
        <f t="shared" si="9"/>
        <v>0</v>
      </c>
    </row>
    <row r="631" spans="1:10" x14ac:dyDescent="0.25">
      <c r="A631" s="8"/>
      <c r="B631" s="8"/>
      <c r="C631" s="9" t="s">
        <v>401</v>
      </c>
      <c r="D631" s="8"/>
      <c r="E631" s="8"/>
      <c r="F631" s="9" t="s">
        <v>402</v>
      </c>
      <c r="G631" s="10">
        <f>+G632</f>
        <v>170000</v>
      </c>
      <c r="H631" s="10">
        <f>+H632</f>
        <v>170000</v>
      </c>
      <c r="I631" s="10">
        <f>IF(G631&lt;&gt;0,H631/G631*100,"-")</f>
        <v>100</v>
      </c>
      <c r="J631" s="10">
        <f t="shared" si="9"/>
        <v>0</v>
      </c>
    </row>
    <row r="632" spans="1:10" x14ac:dyDescent="0.25">
      <c r="A632" s="11"/>
      <c r="B632" s="11"/>
      <c r="C632" s="11"/>
      <c r="D632" s="12" t="s">
        <v>403</v>
      </c>
      <c r="E632" s="11"/>
      <c r="F632" s="12" t="s">
        <v>404</v>
      </c>
      <c r="G632" s="13">
        <f>+G633+G634</f>
        <v>170000</v>
      </c>
      <c r="H632" s="13">
        <f>+H633+H634</f>
        <v>170000</v>
      </c>
      <c r="I632" s="13">
        <f>IF(G632&lt;&gt;0,H632/G632*100,"-")</f>
        <v>100</v>
      </c>
      <c r="J632" s="13">
        <f t="shared" si="9"/>
        <v>0</v>
      </c>
    </row>
    <row r="633" spans="1:10" x14ac:dyDescent="0.25">
      <c r="A633" s="14"/>
      <c r="B633" s="14"/>
      <c r="C633" s="14"/>
      <c r="D633" s="14"/>
      <c r="E633" s="15" t="s">
        <v>90</v>
      </c>
      <c r="F633" s="15" t="s">
        <v>91</v>
      </c>
      <c r="G633" s="16">
        <v>20000</v>
      </c>
      <c r="H633" s="16">
        <v>20000</v>
      </c>
      <c r="I633" s="16">
        <f>IF(G633&lt;&gt;0,H633/G633*100,"-")</f>
        <v>100</v>
      </c>
      <c r="J633" s="16">
        <f t="shared" si="9"/>
        <v>0</v>
      </c>
    </row>
    <row r="634" spans="1:10" x14ac:dyDescent="0.25">
      <c r="A634" s="14"/>
      <c r="B634" s="14"/>
      <c r="C634" s="14"/>
      <c r="D634" s="14"/>
      <c r="E634" s="15" t="s">
        <v>76</v>
      </c>
      <c r="F634" s="15" t="s">
        <v>77</v>
      </c>
      <c r="G634" s="16">
        <v>150000</v>
      </c>
      <c r="H634" s="16">
        <v>150000</v>
      </c>
      <c r="I634" s="16">
        <f>IF(G634&lt;&gt;0,H634/G634*100,"-")</f>
        <v>100</v>
      </c>
      <c r="J634" s="16">
        <f t="shared" si="9"/>
        <v>0</v>
      </c>
    </row>
    <row r="635" spans="1:10" x14ac:dyDescent="0.25">
      <c r="A635" s="8"/>
      <c r="B635" s="8"/>
      <c r="C635" s="9" t="s">
        <v>405</v>
      </c>
      <c r="D635" s="8"/>
      <c r="E635" s="8"/>
      <c r="F635" s="9" t="s">
        <v>406</v>
      </c>
      <c r="G635" s="10">
        <f>+G636</f>
        <v>52000</v>
      </c>
      <c r="H635" s="10">
        <f>+H636</f>
        <v>52000</v>
      </c>
      <c r="I635" s="10">
        <f>IF(G635&lt;&gt;0,H635/G635*100,"-")</f>
        <v>100</v>
      </c>
      <c r="J635" s="10">
        <f t="shared" si="9"/>
        <v>0</v>
      </c>
    </row>
    <row r="636" spans="1:10" x14ac:dyDescent="0.25">
      <c r="A636" s="11"/>
      <c r="B636" s="11"/>
      <c r="C636" s="11"/>
      <c r="D636" s="12" t="s">
        <v>388</v>
      </c>
      <c r="E636" s="11"/>
      <c r="F636" s="12" t="s">
        <v>389</v>
      </c>
      <c r="G636" s="13">
        <f>+G637+G638</f>
        <v>52000</v>
      </c>
      <c r="H636" s="13">
        <f>+H637+H638</f>
        <v>52000</v>
      </c>
      <c r="I636" s="13">
        <f>IF(G636&lt;&gt;0,H636/G636*100,"-")</f>
        <v>100</v>
      </c>
      <c r="J636" s="13">
        <f t="shared" si="9"/>
        <v>0</v>
      </c>
    </row>
    <row r="637" spans="1:10" x14ac:dyDescent="0.25">
      <c r="A637" s="14"/>
      <c r="B637" s="14"/>
      <c r="C637" s="14"/>
      <c r="D637" s="14"/>
      <c r="E637" s="15" t="s">
        <v>74</v>
      </c>
      <c r="F637" s="15" t="s">
        <v>75</v>
      </c>
      <c r="G637" s="16">
        <v>33000</v>
      </c>
      <c r="H637" s="16">
        <v>33000</v>
      </c>
      <c r="I637" s="16">
        <f>IF(G637&lt;&gt;0,H637/G637*100,"-")</f>
        <v>100</v>
      </c>
      <c r="J637" s="16">
        <f t="shared" si="9"/>
        <v>0</v>
      </c>
    </row>
    <row r="638" spans="1:10" x14ac:dyDescent="0.25">
      <c r="A638" s="14"/>
      <c r="B638" s="14"/>
      <c r="C638" s="14"/>
      <c r="D638" s="14"/>
      <c r="E638" s="15" t="s">
        <v>337</v>
      </c>
      <c r="F638" s="15" t="s">
        <v>338</v>
      </c>
      <c r="G638" s="16">
        <v>19000</v>
      </c>
      <c r="H638" s="16">
        <v>19000</v>
      </c>
      <c r="I638" s="16">
        <f>IF(G638&lt;&gt;0,H638/G638*100,"-")</f>
        <v>100</v>
      </c>
      <c r="J638" s="16">
        <f t="shared" si="9"/>
        <v>0</v>
      </c>
    </row>
    <row r="639" spans="1:10" x14ac:dyDescent="0.25">
      <c r="A639" s="8"/>
      <c r="B639" s="8"/>
      <c r="C639" s="9" t="s">
        <v>407</v>
      </c>
      <c r="D639" s="8"/>
      <c r="E639" s="8"/>
      <c r="F639" s="9" t="s">
        <v>381</v>
      </c>
      <c r="G639" s="10">
        <f>+G640</f>
        <v>72953</v>
      </c>
      <c r="H639" s="10">
        <f>+H640</f>
        <v>72953</v>
      </c>
      <c r="I639" s="10">
        <f>IF(G639&lt;&gt;0,H639/G639*100,"-")</f>
        <v>100</v>
      </c>
      <c r="J639" s="10">
        <f t="shared" si="9"/>
        <v>0</v>
      </c>
    </row>
    <row r="640" spans="1:10" x14ac:dyDescent="0.25">
      <c r="A640" s="11"/>
      <c r="B640" s="11"/>
      <c r="C640" s="11"/>
      <c r="D640" s="12" t="s">
        <v>380</v>
      </c>
      <c r="E640" s="11"/>
      <c r="F640" s="12" t="s">
        <v>381</v>
      </c>
      <c r="G640" s="13">
        <f>+G641+G642+G643</f>
        <v>72953</v>
      </c>
      <c r="H640" s="13">
        <f>+H641+H642+H643</f>
        <v>72953</v>
      </c>
      <c r="I640" s="13">
        <f>IF(G640&lt;&gt;0,H640/G640*100,"-")</f>
        <v>100</v>
      </c>
      <c r="J640" s="13">
        <f t="shared" si="9"/>
        <v>0</v>
      </c>
    </row>
    <row r="641" spans="1:10" x14ac:dyDescent="0.25">
      <c r="A641" s="14"/>
      <c r="B641" s="14"/>
      <c r="C641" s="14"/>
      <c r="D641" s="14"/>
      <c r="E641" s="15" t="s">
        <v>25</v>
      </c>
      <c r="F641" s="15" t="s">
        <v>26</v>
      </c>
      <c r="G641" s="16">
        <v>15000</v>
      </c>
      <c r="H641" s="16">
        <v>15000</v>
      </c>
      <c r="I641" s="16">
        <f>IF(G641&lt;&gt;0,H641/G641*100,"-")</f>
        <v>100</v>
      </c>
      <c r="J641" s="16">
        <f t="shared" si="9"/>
        <v>0</v>
      </c>
    </row>
    <row r="642" spans="1:10" x14ac:dyDescent="0.25">
      <c r="A642" s="14"/>
      <c r="B642" s="14"/>
      <c r="C642" s="14"/>
      <c r="D642" s="14"/>
      <c r="E642" s="15" t="s">
        <v>74</v>
      </c>
      <c r="F642" s="15" t="s">
        <v>75</v>
      </c>
      <c r="G642" s="16">
        <v>49753</v>
      </c>
      <c r="H642" s="16">
        <v>49753</v>
      </c>
      <c r="I642" s="16">
        <f>IF(G642&lt;&gt;0,H642/G642*100,"-")</f>
        <v>100</v>
      </c>
      <c r="J642" s="16">
        <f t="shared" si="9"/>
        <v>0</v>
      </c>
    </row>
    <row r="643" spans="1:10" x14ac:dyDescent="0.25">
      <c r="A643" s="14"/>
      <c r="B643" s="14"/>
      <c r="C643" s="14"/>
      <c r="D643" s="14"/>
      <c r="E643" s="15" t="s">
        <v>76</v>
      </c>
      <c r="F643" s="15" t="s">
        <v>77</v>
      </c>
      <c r="G643" s="16">
        <v>8200</v>
      </c>
      <c r="H643" s="16">
        <v>8200</v>
      </c>
      <c r="I643" s="16">
        <f>IF(G643&lt;&gt;0,H643/G643*100,"-")</f>
        <v>100</v>
      </c>
      <c r="J643" s="16">
        <f t="shared" si="9"/>
        <v>0</v>
      </c>
    </row>
    <row r="644" spans="1:10" x14ac:dyDescent="0.25">
      <c r="A644" s="5"/>
      <c r="B644" s="6" t="s">
        <v>408</v>
      </c>
      <c r="C644" s="5"/>
      <c r="D644" s="5"/>
      <c r="E644" s="5"/>
      <c r="F644" s="6" t="s">
        <v>409</v>
      </c>
      <c r="G644" s="7">
        <f>+G645+G648+G651+G654+G659+G662+G665+G672+G675+G678+G681+G688+G691+G694</f>
        <v>888301.8</v>
      </c>
      <c r="H644" s="7">
        <f>+H645+H648+H651+H654+H659+H662+H665+H672+H675+H678+H681+H688+H691+H694</f>
        <v>888301.8</v>
      </c>
      <c r="I644" s="7">
        <f>IF(G644&lt;&gt;0,H644/G644*100,"-")</f>
        <v>100</v>
      </c>
      <c r="J644" s="7">
        <f t="shared" si="9"/>
        <v>0</v>
      </c>
    </row>
    <row r="645" spans="1:10" x14ac:dyDescent="0.25">
      <c r="A645" s="8"/>
      <c r="B645" s="8"/>
      <c r="C645" s="9" t="s">
        <v>410</v>
      </c>
      <c r="D645" s="8"/>
      <c r="E645" s="8"/>
      <c r="F645" s="9" t="s">
        <v>411</v>
      </c>
      <c r="G645" s="10">
        <f>+G646</f>
        <v>520000</v>
      </c>
      <c r="H645" s="10">
        <f>+H646</f>
        <v>520000</v>
      </c>
      <c r="I645" s="10">
        <f>IF(G645&lt;&gt;0,H645/G645*100,"-")</f>
        <v>100</v>
      </c>
      <c r="J645" s="10">
        <f t="shared" si="9"/>
        <v>0</v>
      </c>
    </row>
    <row r="646" spans="1:10" x14ac:dyDescent="0.25">
      <c r="A646" s="11"/>
      <c r="B646" s="11"/>
      <c r="C646" s="11"/>
      <c r="D646" s="12" t="s">
        <v>14</v>
      </c>
      <c r="E646" s="11"/>
      <c r="F646" s="12"/>
      <c r="G646" s="13">
        <f>+G647</f>
        <v>520000</v>
      </c>
      <c r="H646" s="13">
        <f>+H647</f>
        <v>520000</v>
      </c>
      <c r="I646" s="13">
        <f>IF(G646&lt;&gt;0,H646/G646*100,"-")</f>
        <v>100</v>
      </c>
      <c r="J646" s="13">
        <f t="shared" ref="J646:J709" si="10">H646-G646</f>
        <v>0</v>
      </c>
    </row>
    <row r="647" spans="1:10" x14ac:dyDescent="0.25">
      <c r="A647" s="14"/>
      <c r="B647" s="14"/>
      <c r="C647" s="14"/>
      <c r="D647" s="14"/>
      <c r="E647" s="15" t="s">
        <v>140</v>
      </c>
      <c r="F647" s="15" t="s">
        <v>141</v>
      </c>
      <c r="G647" s="16">
        <v>520000</v>
      </c>
      <c r="H647" s="16">
        <v>520000</v>
      </c>
      <c r="I647" s="16">
        <f>IF(G647&lt;&gt;0,H647/G647*100,"-")</f>
        <v>100</v>
      </c>
      <c r="J647" s="16">
        <f t="shared" si="10"/>
        <v>0</v>
      </c>
    </row>
    <row r="648" spans="1:10" x14ac:dyDescent="0.25">
      <c r="A648" s="8"/>
      <c r="B648" s="8"/>
      <c r="C648" s="9" t="s">
        <v>412</v>
      </c>
      <c r="D648" s="8"/>
      <c r="E648" s="8"/>
      <c r="F648" s="9" t="s">
        <v>413</v>
      </c>
      <c r="G648" s="10">
        <f>+G649</f>
        <v>10000</v>
      </c>
      <c r="H648" s="10">
        <f>+H649</f>
        <v>10000</v>
      </c>
      <c r="I648" s="10">
        <f>IF(G648&lt;&gt;0,H648/G648*100,"-")</f>
        <v>100</v>
      </c>
      <c r="J648" s="10">
        <f t="shared" si="10"/>
        <v>0</v>
      </c>
    </row>
    <row r="649" spans="1:10" x14ac:dyDescent="0.25">
      <c r="A649" s="11"/>
      <c r="B649" s="11"/>
      <c r="C649" s="11"/>
      <c r="D649" s="12" t="s">
        <v>14</v>
      </c>
      <c r="E649" s="11"/>
      <c r="F649" s="12"/>
      <c r="G649" s="13">
        <f>+G650</f>
        <v>10000</v>
      </c>
      <c r="H649" s="13">
        <f>+H650</f>
        <v>10000</v>
      </c>
      <c r="I649" s="13">
        <f>IF(G649&lt;&gt;0,H649/G649*100,"-")</f>
        <v>100</v>
      </c>
      <c r="J649" s="13">
        <f t="shared" si="10"/>
        <v>0</v>
      </c>
    </row>
    <row r="650" spans="1:10" x14ac:dyDescent="0.25">
      <c r="A650" s="14"/>
      <c r="B650" s="14"/>
      <c r="C650" s="14"/>
      <c r="D650" s="14"/>
      <c r="E650" s="15" t="s">
        <v>120</v>
      </c>
      <c r="F650" s="15" t="s">
        <v>121</v>
      </c>
      <c r="G650" s="16">
        <v>10000</v>
      </c>
      <c r="H650" s="16">
        <v>10000</v>
      </c>
      <c r="I650" s="16">
        <f>IF(G650&lt;&gt;0,H650/G650*100,"-")</f>
        <v>100</v>
      </c>
      <c r="J650" s="16">
        <f t="shared" si="10"/>
        <v>0</v>
      </c>
    </row>
    <row r="651" spans="1:10" x14ac:dyDescent="0.25">
      <c r="A651" s="8"/>
      <c r="B651" s="8"/>
      <c r="C651" s="9" t="s">
        <v>414</v>
      </c>
      <c r="D651" s="8"/>
      <c r="E651" s="8"/>
      <c r="F651" s="9" t="s">
        <v>415</v>
      </c>
      <c r="G651" s="10">
        <f>+G652</f>
        <v>13758</v>
      </c>
      <c r="H651" s="10">
        <f>+H652</f>
        <v>13758</v>
      </c>
      <c r="I651" s="10">
        <f>IF(G651&lt;&gt;0,H651/G651*100,"-")</f>
        <v>100</v>
      </c>
      <c r="J651" s="10">
        <f t="shared" si="10"/>
        <v>0</v>
      </c>
    </row>
    <row r="652" spans="1:10" x14ac:dyDescent="0.25">
      <c r="A652" s="11"/>
      <c r="B652" s="11"/>
      <c r="C652" s="11"/>
      <c r="D652" s="12" t="s">
        <v>14</v>
      </c>
      <c r="E652" s="11"/>
      <c r="F652" s="12"/>
      <c r="G652" s="13">
        <f>+G653</f>
        <v>13758</v>
      </c>
      <c r="H652" s="13">
        <f>+H653</f>
        <v>13758</v>
      </c>
      <c r="I652" s="13">
        <f>IF(G652&lt;&gt;0,H652/G652*100,"-")</f>
        <v>100</v>
      </c>
      <c r="J652" s="13">
        <f t="shared" si="10"/>
        <v>0</v>
      </c>
    </row>
    <row r="653" spans="1:10" x14ac:dyDescent="0.25">
      <c r="A653" s="14"/>
      <c r="B653" s="14"/>
      <c r="C653" s="14"/>
      <c r="D653" s="14"/>
      <c r="E653" s="15" t="s">
        <v>160</v>
      </c>
      <c r="F653" s="15" t="s">
        <v>161</v>
      </c>
      <c r="G653" s="16">
        <v>13758</v>
      </c>
      <c r="H653" s="16">
        <v>13758</v>
      </c>
      <c r="I653" s="16">
        <f>IF(G653&lt;&gt;0,H653/G653*100,"-")</f>
        <v>100</v>
      </c>
      <c r="J653" s="16">
        <f t="shared" si="10"/>
        <v>0</v>
      </c>
    </row>
    <row r="654" spans="1:10" x14ac:dyDescent="0.25">
      <c r="A654" s="8"/>
      <c r="B654" s="8"/>
      <c r="C654" s="9" t="s">
        <v>416</v>
      </c>
      <c r="D654" s="8"/>
      <c r="E654" s="8"/>
      <c r="F654" s="9" t="s">
        <v>417</v>
      </c>
      <c r="G654" s="10">
        <f>+G655</f>
        <v>13000</v>
      </c>
      <c r="H654" s="10">
        <f>+H655</f>
        <v>13000</v>
      </c>
      <c r="I654" s="10">
        <f>IF(G654&lt;&gt;0,H654/G654*100,"-")</f>
        <v>100</v>
      </c>
      <c r="J654" s="10">
        <f t="shared" si="10"/>
        <v>0</v>
      </c>
    </row>
    <row r="655" spans="1:10" x14ac:dyDescent="0.25">
      <c r="A655" s="11"/>
      <c r="B655" s="11"/>
      <c r="C655" s="11"/>
      <c r="D655" s="12" t="s">
        <v>14</v>
      </c>
      <c r="E655" s="11"/>
      <c r="F655" s="12"/>
      <c r="G655" s="13">
        <f>+G656+G657+G658</f>
        <v>13000</v>
      </c>
      <c r="H655" s="13">
        <f>+H656+H657+H658</f>
        <v>13000</v>
      </c>
      <c r="I655" s="13">
        <f>IF(G655&lt;&gt;0,H655/G655*100,"-")</f>
        <v>100</v>
      </c>
      <c r="J655" s="13">
        <f t="shared" si="10"/>
        <v>0</v>
      </c>
    </row>
    <row r="656" spans="1:10" x14ac:dyDescent="0.25">
      <c r="A656" s="14"/>
      <c r="B656" s="14"/>
      <c r="C656" s="14"/>
      <c r="D656" s="14"/>
      <c r="E656" s="15" t="s">
        <v>15</v>
      </c>
      <c r="F656" s="15" t="s">
        <v>16</v>
      </c>
      <c r="G656" s="16">
        <v>200</v>
      </c>
      <c r="H656" s="16">
        <v>200</v>
      </c>
      <c r="I656" s="16">
        <f>IF(G656&lt;&gt;0,H656/G656*100,"-")</f>
        <v>100</v>
      </c>
      <c r="J656" s="16">
        <f t="shared" si="10"/>
        <v>0</v>
      </c>
    </row>
    <row r="657" spans="1:10" x14ac:dyDescent="0.25">
      <c r="A657" s="14"/>
      <c r="B657" s="14"/>
      <c r="C657" s="14"/>
      <c r="D657" s="14"/>
      <c r="E657" s="15" t="s">
        <v>23</v>
      </c>
      <c r="F657" s="15" t="s">
        <v>24</v>
      </c>
      <c r="G657" s="16">
        <v>402.6</v>
      </c>
      <c r="H657" s="16">
        <v>402.6</v>
      </c>
      <c r="I657" s="16">
        <f>IF(G657&lt;&gt;0,H657/G657*100,"-")</f>
        <v>100</v>
      </c>
      <c r="J657" s="16">
        <f t="shared" si="10"/>
        <v>0</v>
      </c>
    </row>
    <row r="658" spans="1:10" x14ac:dyDescent="0.25">
      <c r="A658" s="14"/>
      <c r="B658" s="14"/>
      <c r="C658" s="14"/>
      <c r="D658" s="14"/>
      <c r="E658" s="15" t="s">
        <v>29</v>
      </c>
      <c r="F658" s="15" t="s">
        <v>30</v>
      </c>
      <c r="G658" s="16">
        <v>12397.4</v>
      </c>
      <c r="H658" s="16">
        <v>12397.4</v>
      </c>
      <c r="I658" s="16">
        <f>IF(G658&lt;&gt;0,H658/G658*100,"-")</f>
        <v>100</v>
      </c>
      <c r="J658" s="16">
        <f t="shared" si="10"/>
        <v>0</v>
      </c>
    </row>
    <row r="659" spans="1:10" x14ac:dyDescent="0.25">
      <c r="A659" s="8"/>
      <c r="B659" s="8"/>
      <c r="C659" s="9" t="s">
        <v>418</v>
      </c>
      <c r="D659" s="8"/>
      <c r="E659" s="8"/>
      <c r="F659" s="9" t="s">
        <v>419</v>
      </c>
      <c r="G659" s="10">
        <f>+G660</f>
        <v>2321.8000000000002</v>
      </c>
      <c r="H659" s="10">
        <f>+H660</f>
        <v>2321.8000000000002</v>
      </c>
      <c r="I659" s="10">
        <f>IF(G659&lt;&gt;0,H659/G659*100,"-")</f>
        <v>100</v>
      </c>
      <c r="J659" s="10">
        <f t="shared" si="10"/>
        <v>0</v>
      </c>
    </row>
    <row r="660" spans="1:10" x14ac:dyDescent="0.25">
      <c r="A660" s="11"/>
      <c r="B660" s="11"/>
      <c r="C660" s="11"/>
      <c r="D660" s="12" t="s">
        <v>14</v>
      </c>
      <c r="E660" s="11"/>
      <c r="F660" s="12"/>
      <c r="G660" s="13">
        <f>+G661</f>
        <v>2321.8000000000002</v>
      </c>
      <c r="H660" s="13">
        <f>+H661</f>
        <v>2321.8000000000002</v>
      </c>
      <c r="I660" s="13">
        <f>IF(G660&lt;&gt;0,H660/G660*100,"-")</f>
        <v>100</v>
      </c>
      <c r="J660" s="13">
        <f t="shared" si="10"/>
        <v>0</v>
      </c>
    </row>
    <row r="661" spans="1:10" x14ac:dyDescent="0.25">
      <c r="A661" s="14"/>
      <c r="B661" s="14"/>
      <c r="C661" s="14"/>
      <c r="D661" s="14"/>
      <c r="E661" s="15" t="s">
        <v>160</v>
      </c>
      <c r="F661" s="15" t="s">
        <v>161</v>
      </c>
      <c r="G661" s="16">
        <v>2321.8000000000002</v>
      </c>
      <c r="H661" s="16">
        <v>2321.8000000000002</v>
      </c>
      <c r="I661" s="16">
        <f>IF(G661&lt;&gt;0,H661/G661*100,"-")</f>
        <v>100</v>
      </c>
      <c r="J661" s="16">
        <f t="shared" si="10"/>
        <v>0</v>
      </c>
    </row>
    <row r="662" spans="1:10" x14ac:dyDescent="0.25">
      <c r="A662" s="8"/>
      <c r="B662" s="8"/>
      <c r="C662" s="9" t="s">
        <v>420</v>
      </c>
      <c r="D662" s="8"/>
      <c r="E662" s="8"/>
      <c r="F662" s="9" t="s">
        <v>421</v>
      </c>
      <c r="G662" s="10">
        <f>+G663</f>
        <v>15000</v>
      </c>
      <c r="H662" s="10">
        <f>+H663</f>
        <v>15000</v>
      </c>
      <c r="I662" s="10">
        <f>IF(G662&lt;&gt;0,H662/G662*100,"-")</f>
        <v>100</v>
      </c>
      <c r="J662" s="10">
        <f t="shared" si="10"/>
        <v>0</v>
      </c>
    </row>
    <row r="663" spans="1:10" x14ac:dyDescent="0.25">
      <c r="A663" s="11"/>
      <c r="B663" s="11"/>
      <c r="C663" s="11"/>
      <c r="D663" s="12" t="s">
        <v>14</v>
      </c>
      <c r="E663" s="11"/>
      <c r="F663" s="12"/>
      <c r="G663" s="13">
        <f>+G664</f>
        <v>15000</v>
      </c>
      <c r="H663" s="13">
        <f>+H664</f>
        <v>15000</v>
      </c>
      <c r="I663" s="13">
        <f>IF(G663&lt;&gt;0,H663/G663*100,"-")</f>
        <v>100</v>
      </c>
      <c r="J663" s="13">
        <f t="shared" si="10"/>
        <v>0</v>
      </c>
    </row>
    <row r="664" spans="1:10" x14ac:dyDescent="0.25">
      <c r="A664" s="14"/>
      <c r="B664" s="14"/>
      <c r="C664" s="14"/>
      <c r="D664" s="14"/>
      <c r="E664" s="15" t="s">
        <v>29</v>
      </c>
      <c r="F664" s="15" t="s">
        <v>30</v>
      </c>
      <c r="G664" s="16">
        <v>15000</v>
      </c>
      <c r="H664" s="16">
        <v>15000</v>
      </c>
      <c r="I664" s="16">
        <f>IF(G664&lt;&gt;0,H664/G664*100,"-")</f>
        <v>100</v>
      </c>
      <c r="J664" s="16">
        <f t="shared" si="10"/>
        <v>0</v>
      </c>
    </row>
    <row r="665" spans="1:10" x14ac:dyDescent="0.25">
      <c r="A665" s="8"/>
      <c r="B665" s="8"/>
      <c r="C665" s="9" t="s">
        <v>422</v>
      </c>
      <c r="D665" s="8"/>
      <c r="E665" s="8"/>
      <c r="F665" s="9" t="s">
        <v>423</v>
      </c>
      <c r="G665" s="10">
        <f>+G666</f>
        <v>12000</v>
      </c>
      <c r="H665" s="10">
        <f>+H666</f>
        <v>12000</v>
      </c>
      <c r="I665" s="10">
        <f>IF(G665&lt;&gt;0,H665/G665*100,"-")</f>
        <v>100</v>
      </c>
      <c r="J665" s="10">
        <f t="shared" si="10"/>
        <v>0</v>
      </c>
    </row>
    <row r="666" spans="1:10" x14ac:dyDescent="0.25">
      <c r="A666" s="11"/>
      <c r="B666" s="11"/>
      <c r="C666" s="11"/>
      <c r="D666" s="12" t="s">
        <v>14</v>
      </c>
      <c r="E666" s="11"/>
      <c r="F666" s="12"/>
      <c r="G666" s="13">
        <f>+G667+G668+G669+G670+G671</f>
        <v>12000</v>
      </c>
      <c r="H666" s="13">
        <f>+H667+H668+H669+H670+H671</f>
        <v>12000</v>
      </c>
      <c r="I666" s="13">
        <f>IF(G666&lt;&gt;0,H666/G666*100,"-")</f>
        <v>100</v>
      </c>
      <c r="J666" s="13">
        <f t="shared" si="10"/>
        <v>0</v>
      </c>
    </row>
    <row r="667" spans="1:10" x14ac:dyDescent="0.25">
      <c r="A667" s="14"/>
      <c r="B667" s="14"/>
      <c r="C667" s="14"/>
      <c r="D667" s="14"/>
      <c r="E667" s="15" t="s">
        <v>15</v>
      </c>
      <c r="F667" s="15" t="s">
        <v>16</v>
      </c>
      <c r="G667" s="16">
        <v>500</v>
      </c>
      <c r="H667" s="16">
        <v>500</v>
      </c>
      <c r="I667" s="16">
        <f>IF(G667&lt;&gt;0,H667/G667*100,"-")</f>
        <v>100</v>
      </c>
      <c r="J667" s="16">
        <f t="shared" si="10"/>
        <v>0</v>
      </c>
    </row>
    <row r="668" spans="1:10" x14ac:dyDescent="0.25">
      <c r="A668" s="14"/>
      <c r="B668" s="14"/>
      <c r="C668" s="14"/>
      <c r="D668" s="14"/>
      <c r="E668" s="15" t="s">
        <v>23</v>
      </c>
      <c r="F668" s="15" t="s">
        <v>24</v>
      </c>
      <c r="G668" s="16">
        <v>200</v>
      </c>
      <c r="H668" s="16">
        <v>200</v>
      </c>
      <c r="I668" s="16">
        <f>IF(G668&lt;&gt;0,H668/G668*100,"-")</f>
        <v>100</v>
      </c>
      <c r="J668" s="16">
        <f t="shared" si="10"/>
        <v>0</v>
      </c>
    </row>
    <row r="669" spans="1:10" x14ac:dyDescent="0.25">
      <c r="A669" s="14"/>
      <c r="B669" s="14"/>
      <c r="C669" s="14"/>
      <c r="D669" s="14"/>
      <c r="E669" s="15" t="s">
        <v>140</v>
      </c>
      <c r="F669" s="15" t="s">
        <v>141</v>
      </c>
      <c r="G669" s="16">
        <v>5800</v>
      </c>
      <c r="H669" s="16">
        <v>5800</v>
      </c>
      <c r="I669" s="16">
        <f>IF(G669&lt;&gt;0,H669/G669*100,"-")</f>
        <v>100</v>
      </c>
      <c r="J669" s="16">
        <f t="shared" si="10"/>
        <v>0</v>
      </c>
    </row>
    <row r="670" spans="1:10" x14ac:dyDescent="0.25">
      <c r="A670" s="14"/>
      <c r="B670" s="14"/>
      <c r="C670" s="14"/>
      <c r="D670" s="14"/>
      <c r="E670" s="15" t="s">
        <v>29</v>
      </c>
      <c r="F670" s="15" t="s">
        <v>30</v>
      </c>
      <c r="G670" s="16">
        <v>4850</v>
      </c>
      <c r="H670" s="16">
        <v>4850</v>
      </c>
      <c r="I670" s="16">
        <f>IF(G670&lt;&gt;0,H670/G670*100,"-")</f>
        <v>100</v>
      </c>
      <c r="J670" s="16">
        <f t="shared" si="10"/>
        <v>0</v>
      </c>
    </row>
    <row r="671" spans="1:10" x14ac:dyDescent="0.25">
      <c r="A671" s="14"/>
      <c r="B671" s="14"/>
      <c r="C671" s="14"/>
      <c r="D671" s="14"/>
      <c r="E671" s="15" t="s">
        <v>160</v>
      </c>
      <c r="F671" s="15" t="s">
        <v>161</v>
      </c>
      <c r="G671" s="16">
        <v>650</v>
      </c>
      <c r="H671" s="16">
        <v>650</v>
      </c>
      <c r="I671" s="16">
        <f>IF(G671&lt;&gt;0,H671/G671*100,"-")</f>
        <v>100</v>
      </c>
      <c r="J671" s="16">
        <f t="shared" si="10"/>
        <v>0</v>
      </c>
    </row>
    <row r="672" spans="1:10" x14ac:dyDescent="0.25">
      <c r="A672" s="8"/>
      <c r="B672" s="8"/>
      <c r="C672" s="9" t="s">
        <v>424</v>
      </c>
      <c r="D672" s="8"/>
      <c r="E672" s="8"/>
      <c r="F672" s="9" t="s">
        <v>425</v>
      </c>
      <c r="G672" s="10">
        <f>+G673</f>
        <v>60000</v>
      </c>
      <c r="H672" s="10">
        <f>+H673</f>
        <v>60000</v>
      </c>
      <c r="I672" s="10">
        <f>IF(G672&lt;&gt;0,H672/G672*100,"-")</f>
        <v>100</v>
      </c>
      <c r="J672" s="10">
        <f t="shared" si="10"/>
        <v>0</v>
      </c>
    </row>
    <row r="673" spans="1:10" x14ac:dyDescent="0.25">
      <c r="A673" s="11"/>
      <c r="B673" s="11"/>
      <c r="C673" s="11"/>
      <c r="D673" s="12" t="s">
        <v>14</v>
      </c>
      <c r="E673" s="11"/>
      <c r="F673" s="12"/>
      <c r="G673" s="13">
        <f>+G674</f>
        <v>60000</v>
      </c>
      <c r="H673" s="13">
        <f>+H674</f>
        <v>60000</v>
      </c>
      <c r="I673" s="13">
        <f>IF(G673&lt;&gt;0,H673/G673*100,"-")</f>
        <v>100</v>
      </c>
      <c r="J673" s="13">
        <f t="shared" si="10"/>
        <v>0</v>
      </c>
    </row>
    <row r="674" spans="1:10" x14ac:dyDescent="0.25">
      <c r="A674" s="14"/>
      <c r="B674" s="14"/>
      <c r="C674" s="14"/>
      <c r="D674" s="14"/>
      <c r="E674" s="15" t="s">
        <v>140</v>
      </c>
      <c r="F674" s="15" t="s">
        <v>141</v>
      </c>
      <c r="G674" s="16">
        <v>60000</v>
      </c>
      <c r="H674" s="16">
        <v>60000</v>
      </c>
      <c r="I674" s="16">
        <f>IF(G674&lt;&gt;0,H674/G674*100,"-")</f>
        <v>100</v>
      </c>
      <c r="J674" s="16">
        <f t="shared" si="10"/>
        <v>0</v>
      </c>
    </row>
    <row r="675" spans="1:10" x14ac:dyDescent="0.25">
      <c r="A675" s="8"/>
      <c r="B675" s="8"/>
      <c r="C675" s="9" t="s">
        <v>426</v>
      </c>
      <c r="D675" s="8"/>
      <c r="E675" s="8"/>
      <c r="F675" s="9" t="s">
        <v>427</v>
      </c>
      <c r="G675" s="10">
        <f>+G676</f>
        <v>5000</v>
      </c>
      <c r="H675" s="10">
        <f>+H676</f>
        <v>5000</v>
      </c>
      <c r="I675" s="10">
        <f>IF(G675&lt;&gt;0,H675/G675*100,"-")</f>
        <v>100</v>
      </c>
      <c r="J675" s="10">
        <f t="shared" si="10"/>
        <v>0</v>
      </c>
    </row>
    <row r="676" spans="1:10" x14ac:dyDescent="0.25">
      <c r="A676" s="11"/>
      <c r="B676" s="11"/>
      <c r="C676" s="11"/>
      <c r="D676" s="12" t="s">
        <v>14</v>
      </c>
      <c r="E676" s="11"/>
      <c r="F676" s="12"/>
      <c r="G676" s="13">
        <f>+G677</f>
        <v>5000</v>
      </c>
      <c r="H676" s="13">
        <f>+H677</f>
        <v>5000</v>
      </c>
      <c r="I676" s="13">
        <f>IF(G676&lt;&gt;0,H676/G676*100,"-")</f>
        <v>100</v>
      </c>
      <c r="J676" s="13">
        <f t="shared" si="10"/>
        <v>0</v>
      </c>
    </row>
    <row r="677" spans="1:10" x14ac:dyDescent="0.25">
      <c r="A677" s="14"/>
      <c r="B677" s="14"/>
      <c r="C677" s="14"/>
      <c r="D677" s="14"/>
      <c r="E677" s="15" t="s">
        <v>15</v>
      </c>
      <c r="F677" s="15" t="s">
        <v>16</v>
      </c>
      <c r="G677" s="16">
        <v>5000</v>
      </c>
      <c r="H677" s="16">
        <v>5000</v>
      </c>
      <c r="I677" s="16">
        <f>IF(G677&lt;&gt;0,H677/G677*100,"-")</f>
        <v>100</v>
      </c>
      <c r="J677" s="16">
        <f t="shared" si="10"/>
        <v>0</v>
      </c>
    </row>
    <row r="678" spans="1:10" x14ac:dyDescent="0.25">
      <c r="A678" s="8"/>
      <c r="B678" s="8"/>
      <c r="C678" s="9" t="s">
        <v>428</v>
      </c>
      <c r="D678" s="8"/>
      <c r="E678" s="8"/>
      <c r="F678" s="9" t="s">
        <v>429</v>
      </c>
      <c r="G678" s="10">
        <f>+G679</f>
        <v>170000</v>
      </c>
      <c r="H678" s="10">
        <f>+H679</f>
        <v>170000</v>
      </c>
      <c r="I678" s="10">
        <f>IF(G678&lt;&gt;0,H678/G678*100,"-")</f>
        <v>100</v>
      </c>
      <c r="J678" s="10">
        <f t="shared" si="10"/>
        <v>0</v>
      </c>
    </row>
    <row r="679" spans="1:10" x14ac:dyDescent="0.25">
      <c r="A679" s="11"/>
      <c r="B679" s="11"/>
      <c r="C679" s="11"/>
      <c r="D679" s="12" t="s">
        <v>14</v>
      </c>
      <c r="E679" s="11"/>
      <c r="F679" s="12"/>
      <c r="G679" s="13">
        <f>+G680</f>
        <v>170000</v>
      </c>
      <c r="H679" s="13">
        <f>+H680</f>
        <v>170000</v>
      </c>
      <c r="I679" s="13">
        <f>IF(G679&lt;&gt;0,H679/G679*100,"-")</f>
        <v>100</v>
      </c>
      <c r="J679" s="13">
        <f t="shared" si="10"/>
        <v>0</v>
      </c>
    </row>
    <row r="680" spans="1:10" x14ac:dyDescent="0.25">
      <c r="A680" s="14"/>
      <c r="B680" s="14"/>
      <c r="C680" s="14"/>
      <c r="D680" s="14"/>
      <c r="E680" s="15" t="s">
        <v>140</v>
      </c>
      <c r="F680" s="15" t="s">
        <v>141</v>
      </c>
      <c r="G680" s="16">
        <v>170000</v>
      </c>
      <c r="H680" s="16">
        <v>170000</v>
      </c>
      <c r="I680" s="16">
        <f>IF(G680&lt;&gt;0,H680/G680*100,"-")</f>
        <v>100</v>
      </c>
      <c r="J680" s="16">
        <f t="shared" si="10"/>
        <v>0</v>
      </c>
    </row>
    <row r="681" spans="1:10" x14ac:dyDescent="0.25">
      <c r="A681" s="8"/>
      <c r="B681" s="8"/>
      <c r="C681" s="9" t="s">
        <v>430</v>
      </c>
      <c r="D681" s="8"/>
      <c r="E681" s="8"/>
      <c r="F681" s="9" t="s">
        <v>431</v>
      </c>
      <c r="G681" s="10">
        <f>+G682</f>
        <v>10500</v>
      </c>
      <c r="H681" s="10">
        <f>+H682</f>
        <v>10500</v>
      </c>
      <c r="I681" s="10">
        <f>IF(G681&lt;&gt;0,H681/G681*100,"-")</f>
        <v>100</v>
      </c>
      <c r="J681" s="10">
        <f t="shared" si="10"/>
        <v>0</v>
      </c>
    </row>
    <row r="682" spans="1:10" x14ac:dyDescent="0.25">
      <c r="A682" s="11"/>
      <c r="B682" s="11"/>
      <c r="C682" s="11"/>
      <c r="D682" s="12" t="s">
        <v>14</v>
      </c>
      <c r="E682" s="11"/>
      <c r="F682" s="12"/>
      <c r="G682" s="13">
        <f>+G683+G684+G685+G686+G687</f>
        <v>10500</v>
      </c>
      <c r="H682" s="13">
        <f>+H683+H684+H685+H686+H687</f>
        <v>10500</v>
      </c>
      <c r="I682" s="13">
        <f>IF(G682&lt;&gt;0,H682/G682*100,"-")</f>
        <v>100</v>
      </c>
      <c r="J682" s="13">
        <f t="shared" si="10"/>
        <v>0</v>
      </c>
    </row>
    <row r="683" spans="1:10" x14ac:dyDescent="0.25">
      <c r="A683" s="14"/>
      <c r="B683" s="14"/>
      <c r="C683" s="14"/>
      <c r="D683" s="14"/>
      <c r="E683" s="15" t="s">
        <v>49</v>
      </c>
      <c r="F683" s="15" t="s">
        <v>50</v>
      </c>
      <c r="G683" s="16">
        <v>780</v>
      </c>
      <c r="H683" s="16">
        <v>780</v>
      </c>
      <c r="I683" s="16">
        <f>IF(G683&lt;&gt;0,H683/G683*100,"-")</f>
        <v>100</v>
      </c>
      <c r="J683" s="16">
        <f t="shared" si="10"/>
        <v>0</v>
      </c>
    </row>
    <row r="684" spans="1:10" x14ac:dyDescent="0.25">
      <c r="A684" s="14"/>
      <c r="B684" s="14"/>
      <c r="C684" s="14"/>
      <c r="D684" s="14"/>
      <c r="E684" s="15" t="s">
        <v>51</v>
      </c>
      <c r="F684" s="15" t="s">
        <v>52</v>
      </c>
      <c r="G684" s="16">
        <v>580</v>
      </c>
      <c r="H684" s="16">
        <v>580</v>
      </c>
      <c r="I684" s="16">
        <f>IF(G684&lt;&gt;0,H684/G684*100,"-")</f>
        <v>100</v>
      </c>
      <c r="J684" s="16">
        <f t="shared" si="10"/>
        <v>0</v>
      </c>
    </row>
    <row r="685" spans="1:10" x14ac:dyDescent="0.25">
      <c r="A685" s="14"/>
      <c r="B685" s="14"/>
      <c r="C685" s="14"/>
      <c r="D685" s="14"/>
      <c r="E685" s="15" t="s">
        <v>53</v>
      </c>
      <c r="F685" s="15" t="s">
        <v>54</v>
      </c>
      <c r="G685" s="16">
        <v>5.5</v>
      </c>
      <c r="H685" s="16">
        <v>5.5</v>
      </c>
      <c r="I685" s="16">
        <f>IF(G685&lt;&gt;0,H685/G685*100,"-")</f>
        <v>100</v>
      </c>
      <c r="J685" s="16">
        <f t="shared" si="10"/>
        <v>0</v>
      </c>
    </row>
    <row r="686" spans="1:10" x14ac:dyDescent="0.25">
      <c r="A686" s="14"/>
      <c r="B686" s="14"/>
      <c r="C686" s="14"/>
      <c r="D686" s="14"/>
      <c r="E686" s="15" t="s">
        <v>55</v>
      </c>
      <c r="F686" s="15" t="s">
        <v>56</v>
      </c>
      <c r="G686" s="16">
        <v>9</v>
      </c>
      <c r="H686" s="16">
        <v>9</v>
      </c>
      <c r="I686" s="16">
        <f>IF(G686&lt;&gt;0,H686/G686*100,"-")</f>
        <v>100</v>
      </c>
      <c r="J686" s="16">
        <f t="shared" si="10"/>
        <v>0</v>
      </c>
    </row>
    <row r="687" spans="1:10" x14ac:dyDescent="0.25">
      <c r="A687" s="14"/>
      <c r="B687" s="14"/>
      <c r="C687" s="14"/>
      <c r="D687" s="14"/>
      <c r="E687" s="15" t="s">
        <v>140</v>
      </c>
      <c r="F687" s="15" t="s">
        <v>141</v>
      </c>
      <c r="G687" s="16">
        <v>9125.5</v>
      </c>
      <c r="H687" s="16">
        <v>9125.5</v>
      </c>
      <c r="I687" s="16">
        <f>IF(G687&lt;&gt;0,H687/G687*100,"-")</f>
        <v>100</v>
      </c>
      <c r="J687" s="16">
        <f t="shared" si="10"/>
        <v>0</v>
      </c>
    </row>
    <row r="688" spans="1:10" x14ac:dyDescent="0.25">
      <c r="A688" s="8"/>
      <c r="B688" s="8"/>
      <c r="C688" s="9" t="s">
        <v>432</v>
      </c>
      <c r="D688" s="8"/>
      <c r="E688" s="8"/>
      <c r="F688" s="9" t="s">
        <v>433</v>
      </c>
      <c r="G688" s="10">
        <f>+G689</f>
        <v>40000</v>
      </c>
      <c r="H688" s="10">
        <f>+H689</f>
        <v>40000</v>
      </c>
      <c r="I688" s="10">
        <f>IF(G688&lt;&gt;0,H688/G688*100,"-")</f>
        <v>100</v>
      </c>
      <c r="J688" s="10">
        <f t="shared" si="10"/>
        <v>0</v>
      </c>
    </row>
    <row r="689" spans="1:10" x14ac:dyDescent="0.25">
      <c r="A689" s="11"/>
      <c r="B689" s="11"/>
      <c r="C689" s="11"/>
      <c r="D689" s="12" t="s">
        <v>14</v>
      </c>
      <c r="E689" s="11"/>
      <c r="F689" s="12"/>
      <c r="G689" s="13">
        <f>+G690</f>
        <v>40000</v>
      </c>
      <c r="H689" s="13">
        <f>+H690</f>
        <v>40000</v>
      </c>
      <c r="I689" s="13">
        <f>IF(G689&lt;&gt;0,H689/G689*100,"-")</f>
        <v>100</v>
      </c>
      <c r="J689" s="13">
        <f t="shared" si="10"/>
        <v>0</v>
      </c>
    </row>
    <row r="690" spans="1:10" x14ac:dyDescent="0.25">
      <c r="A690" s="14"/>
      <c r="B690" s="14"/>
      <c r="C690" s="14"/>
      <c r="D690" s="14"/>
      <c r="E690" s="15" t="s">
        <v>434</v>
      </c>
      <c r="F690" s="15" t="s">
        <v>435</v>
      </c>
      <c r="G690" s="16">
        <v>40000</v>
      </c>
      <c r="H690" s="16">
        <v>40000</v>
      </c>
      <c r="I690" s="16">
        <f>IF(G690&lt;&gt;0,H690/G690*100,"-")</f>
        <v>100</v>
      </c>
      <c r="J690" s="16">
        <f t="shared" si="10"/>
        <v>0</v>
      </c>
    </row>
    <row r="691" spans="1:10" x14ac:dyDescent="0.25">
      <c r="A691" s="8"/>
      <c r="B691" s="8"/>
      <c r="C691" s="9" t="s">
        <v>436</v>
      </c>
      <c r="D691" s="8"/>
      <c r="E691" s="8"/>
      <c r="F691" s="9" t="s">
        <v>437</v>
      </c>
      <c r="G691" s="10">
        <f>+G692</f>
        <v>6722</v>
      </c>
      <c r="H691" s="10">
        <f>+H692</f>
        <v>6722</v>
      </c>
      <c r="I691" s="10">
        <f>IF(G691&lt;&gt;0,H691/G691*100,"-")</f>
        <v>100</v>
      </c>
      <c r="J691" s="10">
        <f t="shared" si="10"/>
        <v>0</v>
      </c>
    </row>
    <row r="692" spans="1:10" x14ac:dyDescent="0.25">
      <c r="A692" s="11"/>
      <c r="B692" s="11"/>
      <c r="C692" s="11"/>
      <c r="D692" s="12" t="s">
        <v>14</v>
      </c>
      <c r="E692" s="11"/>
      <c r="F692" s="12"/>
      <c r="G692" s="13">
        <f>+G693</f>
        <v>6722</v>
      </c>
      <c r="H692" s="13">
        <f>+H693</f>
        <v>6722</v>
      </c>
      <c r="I692" s="13">
        <f>IF(G692&lt;&gt;0,H692/G692*100,"-")</f>
        <v>100</v>
      </c>
      <c r="J692" s="13">
        <f t="shared" si="10"/>
        <v>0</v>
      </c>
    </row>
    <row r="693" spans="1:10" x14ac:dyDescent="0.25">
      <c r="A693" s="14"/>
      <c r="B693" s="14"/>
      <c r="C693" s="14"/>
      <c r="D693" s="14"/>
      <c r="E693" s="15" t="s">
        <v>29</v>
      </c>
      <c r="F693" s="15" t="s">
        <v>30</v>
      </c>
      <c r="G693" s="16">
        <v>6722</v>
      </c>
      <c r="H693" s="16">
        <v>6722</v>
      </c>
      <c r="I693" s="16">
        <f>IF(G693&lt;&gt;0,H693/G693*100,"-")</f>
        <v>100</v>
      </c>
      <c r="J693" s="16">
        <f t="shared" si="10"/>
        <v>0</v>
      </c>
    </row>
    <row r="694" spans="1:10" x14ac:dyDescent="0.25">
      <c r="A694" s="8"/>
      <c r="B694" s="8"/>
      <c r="C694" s="9" t="s">
        <v>438</v>
      </c>
      <c r="D694" s="8"/>
      <c r="E694" s="8"/>
      <c r="F694" s="9" t="s">
        <v>439</v>
      </c>
      <c r="G694" s="10">
        <f>+G695</f>
        <v>10000</v>
      </c>
      <c r="H694" s="10">
        <f>+H695</f>
        <v>10000</v>
      </c>
      <c r="I694" s="10">
        <f>IF(G694&lt;&gt;0,H694/G694*100,"-")</f>
        <v>100</v>
      </c>
      <c r="J694" s="10">
        <f t="shared" si="10"/>
        <v>0</v>
      </c>
    </row>
    <row r="695" spans="1:10" x14ac:dyDescent="0.25">
      <c r="A695" s="11"/>
      <c r="B695" s="11"/>
      <c r="C695" s="11"/>
      <c r="D695" s="12" t="s">
        <v>14</v>
      </c>
      <c r="E695" s="11"/>
      <c r="F695" s="12"/>
      <c r="G695" s="13">
        <f>+G696+G697+G698</f>
        <v>10000</v>
      </c>
      <c r="H695" s="13">
        <f>+H696+H697+H698</f>
        <v>10000</v>
      </c>
      <c r="I695" s="13">
        <f>IF(G695&lt;&gt;0,H695/G695*100,"-")</f>
        <v>100</v>
      </c>
      <c r="J695" s="13">
        <f t="shared" si="10"/>
        <v>0</v>
      </c>
    </row>
    <row r="696" spans="1:10" x14ac:dyDescent="0.25">
      <c r="A696" s="14"/>
      <c r="B696" s="14"/>
      <c r="C696" s="14"/>
      <c r="D696" s="14"/>
      <c r="E696" s="15" t="s">
        <v>140</v>
      </c>
      <c r="F696" s="15" t="s">
        <v>141</v>
      </c>
      <c r="G696" s="16">
        <v>3900</v>
      </c>
      <c r="H696" s="16">
        <v>3900</v>
      </c>
      <c r="I696" s="16">
        <f>IF(G696&lt;&gt;0,H696/G696*100,"-")</f>
        <v>100</v>
      </c>
      <c r="J696" s="16">
        <f t="shared" si="10"/>
        <v>0</v>
      </c>
    </row>
    <row r="697" spans="1:10" x14ac:dyDescent="0.25">
      <c r="A697" s="14"/>
      <c r="B697" s="14"/>
      <c r="C697" s="14"/>
      <c r="D697" s="14"/>
      <c r="E697" s="15" t="s">
        <v>29</v>
      </c>
      <c r="F697" s="15" t="s">
        <v>30</v>
      </c>
      <c r="G697" s="16">
        <v>5600</v>
      </c>
      <c r="H697" s="16">
        <v>5600</v>
      </c>
      <c r="I697" s="16">
        <f>IF(G697&lt;&gt;0,H697/G697*100,"-")</f>
        <v>100</v>
      </c>
      <c r="J697" s="16">
        <f t="shared" si="10"/>
        <v>0</v>
      </c>
    </row>
    <row r="698" spans="1:10" x14ac:dyDescent="0.25">
      <c r="A698" s="14"/>
      <c r="B698" s="14"/>
      <c r="C698" s="14"/>
      <c r="D698" s="14"/>
      <c r="E698" s="15" t="s">
        <v>160</v>
      </c>
      <c r="F698" s="15" t="s">
        <v>161</v>
      </c>
      <c r="G698" s="16">
        <v>500</v>
      </c>
      <c r="H698" s="16">
        <v>500</v>
      </c>
      <c r="I698" s="16">
        <f>IF(G698&lt;&gt;0,H698/G698*100,"-")</f>
        <v>100</v>
      </c>
      <c r="J698" s="16">
        <f t="shared" si="10"/>
        <v>0</v>
      </c>
    </row>
    <row r="699" spans="1:10" x14ac:dyDescent="0.25">
      <c r="A699" s="5"/>
      <c r="B699" s="6" t="s">
        <v>440</v>
      </c>
      <c r="C699" s="5"/>
      <c r="D699" s="5"/>
      <c r="E699" s="5"/>
      <c r="F699" s="6" t="s">
        <v>441</v>
      </c>
      <c r="G699" s="7">
        <f>+G700</f>
        <v>25000</v>
      </c>
      <c r="H699" s="7">
        <f>+H700</f>
        <v>25000</v>
      </c>
      <c r="I699" s="7">
        <f>IF(G699&lt;&gt;0,H699/G699*100,"-")</f>
        <v>100</v>
      </c>
      <c r="J699" s="7">
        <f t="shared" si="10"/>
        <v>0</v>
      </c>
    </row>
    <row r="700" spans="1:10" x14ac:dyDescent="0.25">
      <c r="A700" s="8"/>
      <c r="B700" s="8"/>
      <c r="C700" s="9" t="s">
        <v>442</v>
      </c>
      <c r="D700" s="8"/>
      <c r="E700" s="8"/>
      <c r="F700" s="9" t="s">
        <v>443</v>
      </c>
      <c r="G700" s="10">
        <f>+G701</f>
        <v>25000</v>
      </c>
      <c r="H700" s="10">
        <f>+H701</f>
        <v>25000</v>
      </c>
      <c r="I700" s="10">
        <f>IF(G700&lt;&gt;0,H700/G700*100,"-")</f>
        <v>100</v>
      </c>
      <c r="J700" s="10">
        <f t="shared" si="10"/>
        <v>0</v>
      </c>
    </row>
    <row r="701" spans="1:10" x14ac:dyDescent="0.25">
      <c r="A701" s="11"/>
      <c r="B701" s="11"/>
      <c r="C701" s="11"/>
      <c r="D701" s="12" t="s">
        <v>14</v>
      </c>
      <c r="E701" s="11"/>
      <c r="F701" s="12"/>
      <c r="G701" s="13">
        <f>+G702</f>
        <v>25000</v>
      </c>
      <c r="H701" s="13">
        <f>+H702</f>
        <v>25000</v>
      </c>
      <c r="I701" s="13">
        <f>IF(G701&lt;&gt;0,H701/G701*100,"-")</f>
        <v>100</v>
      </c>
      <c r="J701" s="13">
        <f t="shared" si="10"/>
        <v>0</v>
      </c>
    </row>
    <row r="702" spans="1:10" x14ac:dyDescent="0.25">
      <c r="A702" s="14"/>
      <c r="B702" s="14"/>
      <c r="C702" s="14"/>
      <c r="D702" s="14"/>
      <c r="E702" s="15" t="s">
        <v>444</v>
      </c>
      <c r="F702" s="15" t="s">
        <v>445</v>
      </c>
      <c r="G702" s="16">
        <v>25000</v>
      </c>
      <c r="H702" s="16">
        <v>25000</v>
      </c>
      <c r="I702" s="16">
        <f>IF(G702&lt;&gt;0,H702/G702*100,"-")</f>
        <v>100</v>
      </c>
      <c r="J702" s="16">
        <f t="shared" si="10"/>
        <v>0</v>
      </c>
    </row>
    <row r="703" spans="1:10" x14ac:dyDescent="0.25">
      <c r="A703" s="5"/>
      <c r="B703" s="6" t="s">
        <v>446</v>
      </c>
      <c r="C703" s="5"/>
      <c r="D703" s="5"/>
      <c r="E703" s="5"/>
      <c r="F703" s="6" t="s">
        <v>447</v>
      </c>
      <c r="G703" s="7">
        <f>+G704+G709+G712</f>
        <v>170000</v>
      </c>
      <c r="H703" s="7">
        <f>+H704+H709+H712</f>
        <v>170000</v>
      </c>
      <c r="I703" s="7">
        <f>IF(G703&lt;&gt;0,H703/G703*100,"-")</f>
        <v>100</v>
      </c>
      <c r="J703" s="7">
        <f t="shared" si="10"/>
        <v>0</v>
      </c>
    </row>
    <row r="704" spans="1:10" x14ac:dyDescent="0.25">
      <c r="A704" s="8"/>
      <c r="B704" s="8"/>
      <c r="C704" s="9" t="s">
        <v>448</v>
      </c>
      <c r="D704" s="8"/>
      <c r="E704" s="8"/>
      <c r="F704" s="9" t="s">
        <v>449</v>
      </c>
      <c r="G704" s="10">
        <f>+G705</f>
        <v>20000</v>
      </c>
      <c r="H704" s="10">
        <f>+H705</f>
        <v>20000</v>
      </c>
      <c r="I704" s="10">
        <f>IF(G704&lt;&gt;0,H704/G704*100,"-")</f>
        <v>100</v>
      </c>
      <c r="J704" s="10">
        <f t="shared" si="10"/>
        <v>0</v>
      </c>
    </row>
    <row r="705" spans="1:10" x14ac:dyDescent="0.25">
      <c r="A705" s="11"/>
      <c r="B705" s="11"/>
      <c r="C705" s="11"/>
      <c r="D705" s="12" t="s">
        <v>14</v>
      </c>
      <c r="E705" s="11"/>
      <c r="F705" s="12"/>
      <c r="G705" s="13">
        <f>+G706+G707+G708</f>
        <v>20000</v>
      </c>
      <c r="H705" s="13">
        <f>+H706+H707+H708</f>
        <v>20000</v>
      </c>
      <c r="I705" s="13">
        <f>IF(G705&lt;&gt;0,H705/G705*100,"-")</f>
        <v>100</v>
      </c>
      <c r="J705" s="13">
        <f t="shared" si="10"/>
        <v>0</v>
      </c>
    </row>
    <row r="706" spans="1:10" x14ac:dyDescent="0.25">
      <c r="A706" s="14"/>
      <c r="B706" s="14"/>
      <c r="C706" s="14"/>
      <c r="D706" s="14"/>
      <c r="E706" s="15" t="s">
        <v>167</v>
      </c>
      <c r="F706" s="15" t="s">
        <v>168</v>
      </c>
      <c r="G706" s="16">
        <v>600</v>
      </c>
      <c r="H706" s="16">
        <v>600</v>
      </c>
      <c r="I706" s="16">
        <f>IF(G706&lt;&gt;0,H706/G706*100,"-")</f>
        <v>100</v>
      </c>
      <c r="J706" s="16">
        <f t="shared" si="10"/>
        <v>0</v>
      </c>
    </row>
    <row r="707" spans="1:10" x14ac:dyDescent="0.25">
      <c r="A707" s="14"/>
      <c r="B707" s="14"/>
      <c r="C707" s="14"/>
      <c r="D707" s="14"/>
      <c r="E707" s="15" t="s">
        <v>140</v>
      </c>
      <c r="F707" s="15" t="s">
        <v>141</v>
      </c>
      <c r="G707" s="16">
        <v>13400</v>
      </c>
      <c r="H707" s="16">
        <v>13400</v>
      </c>
      <c r="I707" s="16">
        <f>IF(G707&lt;&gt;0,H707/G707*100,"-")</f>
        <v>100</v>
      </c>
      <c r="J707" s="16">
        <f t="shared" si="10"/>
        <v>0</v>
      </c>
    </row>
    <row r="708" spans="1:10" x14ac:dyDescent="0.25">
      <c r="A708" s="14"/>
      <c r="B708" s="14"/>
      <c r="C708" s="14"/>
      <c r="D708" s="14"/>
      <c r="E708" s="15" t="s">
        <v>29</v>
      </c>
      <c r="F708" s="15" t="s">
        <v>30</v>
      </c>
      <c r="G708" s="16">
        <v>6000</v>
      </c>
      <c r="H708" s="16">
        <v>6000</v>
      </c>
      <c r="I708" s="16">
        <f>IF(G708&lt;&gt;0,H708/G708*100,"-")</f>
        <v>100</v>
      </c>
      <c r="J708" s="16">
        <f t="shared" si="10"/>
        <v>0</v>
      </c>
    </row>
    <row r="709" spans="1:10" x14ac:dyDescent="0.25">
      <c r="A709" s="8"/>
      <c r="B709" s="8"/>
      <c r="C709" s="9" t="s">
        <v>450</v>
      </c>
      <c r="D709" s="8"/>
      <c r="E709" s="8"/>
      <c r="F709" s="9" t="s">
        <v>451</v>
      </c>
      <c r="G709" s="10">
        <f>+G710</f>
        <v>130000</v>
      </c>
      <c r="H709" s="10">
        <f>+H710</f>
        <v>130000</v>
      </c>
      <c r="I709" s="10">
        <f>IF(G709&lt;&gt;0,H709/G709*100,"-")</f>
        <v>100</v>
      </c>
      <c r="J709" s="10">
        <f t="shared" si="10"/>
        <v>0</v>
      </c>
    </row>
    <row r="710" spans="1:10" x14ac:dyDescent="0.25">
      <c r="A710" s="11"/>
      <c r="B710" s="11"/>
      <c r="C710" s="11"/>
      <c r="D710" s="12" t="s">
        <v>14</v>
      </c>
      <c r="E710" s="11"/>
      <c r="F710" s="12"/>
      <c r="G710" s="13">
        <f>+G711</f>
        <v>130000</v>
      </c>
      <c r="H710" s="13">
        <f>+H711</f>
        <v>130000</v>
      </c>
      <c r="I710" s="13">
        <f>IF(G710&lt;&gt;0,H710/G710*100,"-")</f>
        <v>100</v>
      </c>
      <c r="J710" s="13">
        <f t="shared" ref="J710:J773" si="11">H710-G710</f>
        <v>0</v>
      </c>
    </row>
    <row r="711" spans="1:10" x14ac:dyDescent="0.25">
      <c r="A711" s="14"/>
      <c r="B711" s="14"/>
      <c r="C711" s="14"/>
      <c r="D711" s="14"/>
      <c r="E711" s="15" t="s">
        <v>452</v>
      </c>
      <c r="F711" s="15" t="s">
        <v>453</v>
      </c>
      <c r="G711" s="16">
        <v>130000</v>
      </c>
      <c r="H711" s="16">
        <v>130000</v>
      </c>
      <c r="I711" s="16">
        <f>IF(G711&lt;&gt;0,H711/G711*100,"-")</f>
        <v>100</v>
      </c>
      <c r="J711" s="16">
        <f t="shared" si="11"/>
        <v>0</v>
      </c>
    </row>
    <row r="712" spans="1:10" x14ac:dyDescent="0.25">
      <c r="A712" s="8"/>
      <c r="B712" s="8"/>
      <c r="C712" s="9" t="s">
        <v>454</v>
      </c>
      <c r="D712" s="8"/>
      <c r="E712" s="8"/>
      <c r="F712" s="9" t="s">
        <v>455</v>
      </c>
      <c r="G712" s="10">
        <f>+G713</f>
        <v>20000</v>
      </c>
      <c r="H712" s="10">
        <f>+H713</f>
        <v>20000</v>
      </c>
      <c r="I712" s="10">
        <f>IF(G712&lt;&gt;0,H712/G712*100,"-")</f>
        <v>100</v>
      </c>
      <c r="J712" s="10">
        <f t="shared" si="11"/>
        <v>0</v>
      </c>
    </row>
    <row r="713" spans="1:10" x14ac:dyDescent="0.25">
      <c r="A713" s="11"/>
      <c r="B713" s="11"/>
      <c r="C713" s="11"/>
      <c r="D713" s="12" t="s">
        <v>14</v>
      </c>
      <c r="E713" s="11"/>
      <c r="F713" s="12"/>
      <c r="G713" s="13">
        <f>+G714+G715+G716</f>
        <v>20000</v>
      </c>
      <c r="H713" s="13">
        <f>+H714+H715+H716</f>
        <v>20000</v>
      </c>
      <c r="I713" s="13">
        <f>IF(G713&lt;&gt;0,H713/G713*100,"-")</f>
        <v>100</v>
      </c>
      <c r="J713" s="13">
        <f t="shared" si="11"/>
        <v>0</v>
      </c>
    </row>
    <row r="714" spans="1:10" x14ac:dyDescent="0.25">
      <c r="A714" s="14"/>
      <c r="B714" s="14"/>
      <c r="C714" s="14"/>
      <c r="D714" s="14"/>
      <c r="E714" s="15" t="s">
        <v>23</v>
      </c>
      <c r="F714" s="15" t="s">
        <v>24</v>
      </c>
      <c r="G714" s="16">
        <v>3500</v>
      </c>
      <c r="H714" s="16">
        <v>3500</v>
      </c>
      <c r="I714" s="16">
        <f>IF(G714&lt;&gt;0,H714/G714*100,"-")</f>
        <v>100</v>
      </c>
      <c r="J714" s="16">
        <f t="shared" si="11"/>
        <v>0</v>
      </c>
    </row>
    <row r="715" spans="1:10" x14ac:dyDescent="0.25">
      <c r="A715" s="14"/>
      <c r="B715" s="14"/>
      <c r="C715" s="14"/>
      <c r="D715" s="14"/>
      <c r="E715" s="15" t="s">
        <v>452</v>
      </c>
      <c r="F715" s="15" t="s">
        <v>453</v>
      </c>
      <c r="G715" s="16">
        <v>13800</v>
      </c>
      <c r="H715" s="16">
        <v>13800</v>
      </c>
      <c r="I715" s="16">
        <f>IF(G715&lt;&gt;0,H715/G715*100,"-")</f>
        <v>100</v>
      </c>
      <c r="J715" s="16">
        <f t="shared" si="11"/>
        <v>0</v>
      </c>
    </row>
    <row r="716" spans="1:10" x14ac:dyDescent="0.25">
      <c r="A716" s="14"/>
      <c r="B716" s="14"/>
      <c r="C716" s="14"/>
      <c r="D716" s="14"/>
      <c r="E716" s="15" t="s">
        <v>29</v>
      </c>
      <c r="F716" s="15" t="s">
        <v>30</v>
      </c>
      <c r="G716" s="16">
        <v>2700</v>
      </c>
      <c r="H716" s="16">
        <v>2700</v>
      </c>
      <c r="I716" s="16">
        <f>IF(G716&lt;&gt;0,H716/G716*100,"-")</f>
        <v>100</v>
      </c>
      <c r="J716" s="16">
        <f t="shared" si="11"/>
        <v>0</v>
      </c>
    </row>
    <row r="717" spans="1:10" x14ac:dyDescent="0.25">
      <c r="A717" s="2" t="s">
        <v>456</v>
      </c>
      <c r="B717" s="3"/>
      <c r="C717" s="3"/>
      <c r="D717" s="3"/>
      <c r="E717" s="3"/>
      <c r="F717" s="2" t="s">
        <v>457</v>
      </c>
      <c r="G717" s="4">
        <f>+G718+G729</f>
        <v>16360</v>
      </c>
      <c r="H717" s="4">
        <f>+H718+H729</f>
        <v>26360</v>
      </c>
      <c r="I717" s="4">
        <f>IF(G717&lt;&gt;0,H717/G717*100,"-")</f>
        <v>161.12469437652811</v>
      </c>
      <c r="J717" s="4">
        <f t="shared" si="11"/>
        <v>10000</v>
      </c>
    </row>
    <row r="718" spans="1:10" x14ac:dyDescent="0.25">
      <c r="A718" s="5"/>
      <c r="B718" s="6" t="s">
        <v>98</v>
      </c>
      <c r="C718" s="5"/>
      <c r="D718" s="5"/>
      <c r="E718" s="5"/>
      <c r="F718" s="6" t="s">
        <v>99</v>
      </c>
      <c r="G718" s="7">
        <f>+G719</f>
        <v>15660</v>
      </c>
      <c r="H718" s="7">
        <f>+H719</f>
        <v>23660</v>
      </c>
      <c r="I718" s="7">
        <f>IF(G718&lt;&gt;0,H718/G718*100,"-")</f>
        <v>151.08556832694765</v>
      </c>
      <c r="J718" s="7">
        <f t="shared" si="11"/>
        <v>8000</v>
      </c>
    </row>
    <row r="719" spans="1:10" x14ac:dyDescent="0.25">
      <c r="A719" s="8"/>
      <c r="B719" s="8"/>
      <c r="C719" s="9" t="s">
        <v>458</v>
      </c>
      <c r="D719" s="8"/>
      <c r="E719" s="8"/>
      <c r="F719" s="9" t="s">
        <v>459</v>
      </c>
      <c r="G719" s="10">
        <f>+G720</f>
        <v>15660</v>
      </c>
      <c r="H719" s="10">
        <f>+H720</f>
        <v>23660</v>
      </c>
      <c r="I719" s="10">
        <f>IF(G719&lt;&gt;0,H719/G719*100,"-")</f>
        <v>151.08556832694765</v>
      </c>
      <c r="J719" s="10">
        <f t="shared" si="11"/>
        <v>8000</v>
      </c>
    </row>
    <row r="720" spans="1:10" x14ac:dyDescent="0.25">
      <c r="A720" s="11"/>
      <c r="B720" s="11"/>
      <c r="C720" s="11"/>
      <c r="D720" s="12" t="s">
        <v>14</v>
      </c>
      <c r="E720" s="11"/>
      <c r="F720" s="12"/>
      <c r="G720" s="13">
        <f>+G721+G722+G723+G724+G725+G726+G727+G728</f>
        <v>15660</v>
      </c>
      <c r="H720" s="13">
        <f>+H721+H722+H723+H724+H725+H726+H727+H728</f>
        <v>23660</v>
      </c>
      <c r="I720" s="13">
        <f>IF(G720&lt;&gt;0,H720/G720*100,"-")</f>
        <v>151.08556832694765</v>
      </c>
      <c r="J720" s="13">
        <f t="shared" si="11"/>
        <v>8000</v>
      </c>
    </row>
    <row r="721" spans="1:10" x14ac:dyDescent="0.25">
      <c r="A721" s="14"/>
      <c r="B721" s="14"/>
      <c r="C721" s="14"/>
      <c r="D721" s="14"/>
      <c r="E721" s="15" t="s">
        <v>15</v>
      </c>
      <c r="F721" s="15" t="s">
        <v>16</v>
      </c>
      <c r="G721" s="16">
        <v>466.86</v>
      </c>
      <c r="H721" s="16">
        <v>466.86</v>
      </c>
      <c r="I721" s="16">
        <f>IF(G721&lt;&gt;0,H721/G721*100,"-")</f>
        <v>100</v>
      </c>
      <c r="J721" s="16">
        <f t="shared" si="11"/>
        <v>0</v>
      </c>
    </row>
    <row r="722" spans="1:10" x14ac:dyDescent="0.25">
      <c r="A722" s="14"/>
      <c r="B722" s="14"/>
      <c r="C722" s="14"/>
      <c r="D722" s="14"/>
      <c r="E722" s="15" t="s">
        <v>82</v>
      </c>
      <c r="F722" s="15" t="s">
        <v>83</v>
      </c>
      <c r="G722" s="16">
        <v>0</v>
      </c>
      <c r="H722" s="16">
        <v>0</v>
      </c>
      <c r="I722" s="16" t="str">
        <f>IF(G722&lt;&gt;0,H722/G722*100,"-")</f>
        <v>-</v>
      </c>
      <c r="J722" s="16">
        <f t="shared" si="11"/>
        <v>0</v>
      </c>
    </row>
    <row r="723" spans="1:10" x14ac:dyDescent="0.25">
      <c r="A723" s="14"/>
      <c r="B723" s="14"/>
      <c r="C723" s="14"/>
      <c r="D723" s="14"/>
      <c r="E723" s="15" t="s">
        <v>17</v>
      </c>
      <c r="F723" s="15" t="s">
        <v>18</v>
      </c>
      <c r="G723" s="16">
        <v>2015.95</v>
      </c>
      <c r="H723" s="16">
        <v>2015.95</v>
      </c>
      <c r="I723" s="16">
        <f>IF(G723&lt;&gt;0,H723/G723*100,"-")</f>
        <v>100</v>
      </c>
      <c r="J723" s="16">
        <f t="shared" si="11"/>
        <v>0</v>
      </c>
    </row>
    <row r="724" spans="1:10" x14ac:dyDescent="0.25">
      <c r="A724" s="14"/>
      <c r="B724" s="14"/>
      <c r="C724" s="14"/>
      <c r="D724" s="14"/>
      <c r="E724" s="15" t="s">
        <v>21</v>
      </c>
      <c r="F724" s="15" t="s">
        <v>22</v>
      </c>
      <c r="G724" s="16">
        <v>438.2</v>
      </c>
      <c r="H724" s="16">
        <v>438.2</v>
      </c>
      <c r="I724" s="16">
        <f>IF(G724&lt;&gt;0,H724/G724*100,"-")</f>
        <v>100</v>
      </c>
      <c r="J724" s="16">
        <f t="shared" si="11"/>
        <v>0</v>
      </c>
    </row>
    <row r="725" spans="1:10" x14ac:dyDescent="0.25">
      <c r="A725" s="14"/>
      <c r="B725" s="14"/>
      <c r="C725" s="14"/>
      <c r="D725" s="14"/>
      <c r="E725" s="15" t="s">
        <v>70</v>
      </c>
      <c r="F725" s="15" t="s">
        <v>71</v>
      </c>
      <c r="G725" s="16">
        <v>0</v>
      </c>
      <c r="H725" s="16">
        <v>0</v>
      </c>
      <c r="I725" s="16" t="str">
        <f>IF(G725&lt;&gt;0,H725/G725*100,"-")</f>
        <v>-</v>
      </c>
      <c r="J725" s="16">
        <f t="shared" si="11"/>
        <v>0</v>
      </c>
    </row>
    <row r="726" spans="1:10" x14ac:dyDescent="0.25">
      <c r="A726" s="14"/>
      <c r="B726" s="14"/>
      <c r="C726" s="14"/>
      <c r="D726" s="14"/>
      <c r="E726" s="15" t="s">
        <v>23</v>
      </c>
      <c r="F726" s="15" t="s">
        <v>24</v>
      </c>
      <c r="G726" s="16">
        <v>892.06</v>
      </c>
      <c r="H726" s="16">
        <v>892.06</v>
      </c>
      <c r="I726" s="16">
        <f>IF(G726&lt;&gt;0,H726/G726*100,"-")</f>
        <v>100</v>
      </c>
      <c r="J726" s="16">
        <f t="shared" si="11"/>
        <v>0</v>
      </c>
    </row>
    <row r="727" spans="1:10" x14ac:dyDescent="0.25">
      <c r="A727" s="14"/>
      <c r="B727" s="14"/>
      <c r="C727" s="14"/>
      <c r="D727" s="14"/>
      <c r="E727" s="15" t="s">
        <v>29</v>
      </c>
      <c r="F727" s="15" t="s">
        <v>30</v>
      </c>
      <c r="G727" s="16">
        <v>0</v>
      </c>
      <c r="H727" s="16">
        <v>0</v>
      </c>
      <c r="I727" s="16" t="str">
        <f>IF(G727&lt;&gt;0,H727/G727*100,"-")</f>
        <v>-</v>
      </c>
      <c r="J727" s="16">
        <f t="shared" si="11"/>
        <v>0</v>
      </c>
    </row>
    <row r="728" spans="1:10" x14ac:dyDescent="0.25">
      <c r="A728" s="14"/>
      <c r="B728" s="14"/>
      <c r="C728" s="14"/>
      <c r="D728" s="14"/>
      <c r="E728" s="15" t="s">
        <v>74</v>
      </c>
      <c r="F728" s="15" t="s">
        <v>75</v>
      </c>
      <c r="G728" s="16">
        <v>11846.93</v>
      </c>
      <c r="H728" s="16">
        <v>19846.93</v>
      </c>
      <c r="I728" s="16">
        <f>IF(G728&lt;&gt;0,H728/G728*100,"-")</f>
        <v>167.52804313016114</v>
      </c>
      <c r="J728" s="16">
        <f t="shared" si="11"/>
        <v>8000</v>
      </c>
    </row>
    <row r="729" spans="1:10" x14ac:dyDescent="0.25">
      <c r="A729" s="5"/>
      <c r="B729" s="6" t="s">
        <v>191</v>
      </c>
      <c r="C729" s="5"/>
      <c r="D729" s="5"/>
      <c r="E729" s="5"/>
      <c r="F729" s="6" t="s">
        <v>192</v>
      </c>
      <c r="G729" s="7">
        <f>+G730</f>
        <v>700</v>
      </c>
      <c r="H729" s="7">
        <f>+H730</f>
        <v>2700</v>
      </c>
      <c r="I729" s="7">
        <f>IF(G729&lt;&gt;0,H729/G729*100,"-")</f>
        <v>385.71428571428572</v>
      </c>
      <c r="J729" s="7">
        <f t="shared" si="11"/>
        <v>2000</v>
      </c>
    </row>
    <row r="730" spans="1:10" x14ac:dyDescent="0.25">
      <c r="A730" s="8"/>
      <c r="B730" s="8"/>
      <c r="C730" s="9" t="s">
        <v>460</v>
      </c>
      <c r="D730" s="8"/>
      <c r="E730" s="8"/>
      <c r="F730" s="9" t="s">
        <v>461</v>
      </c>
      <c r="G730" s="10">
        <f>+G731</f>
        <v>700</v>
      </c>
      <c r="H730" s="10">
        <f>+H731</f>
        <v>2700</v>
      </c>
      <c r="I730" s="10">
        <f>IF(G730&lt;&gt;0,H730/G730*100,"-")</f>
        <v>385.71428571428572</v>
      </c>
      <c r="J730" s="10">
        <f t="shared" si="11"/>
        <v>2000</v>
      </c>
    </row>
    <row r="731" spans="1:10" x14ac:dyDescent="0.25">
      <c r="A731" s="11"/>
      <c r="B731" s="11"/>
      <c r="C731" s="11"/>
      <c r="D731" s="12" t="s">
        <v>14</v>
      </c>
      <c r="E731" s="11"/>
      <c r="F731" s="12"/>
      <c r="G731" s="13">
        <f>+G732+G733</f>
        <v>700</v>
      </c>
      <c r="H731" s="13">
        <f>+H732+H733</f>
        <v>2700</v>
      </c>
      <c r="I731" s="13">
        <f>IF(G731&lt;&gt;0,H731/G731*100,"-")</f>
        <v>385.71428571428572</v>
      </c>
      <c r="J731" s="13">
        <f t="shared" si="11"/>
        <v>2000</v>
      </c>
    </row>
    <row r="732" spans="1:10" x14ac:dyDescent="0.25">
      <c r="A732" s="14"/>
      <c r="B732" s="14"/>
      <c r="C732" s="14"/>
      <c r="D732" s="14"/>
      <c r="E732" s="15" t="s">
        <v>21</v>
      </c>
      <c r="F732" s="15" t="s">
        <v>22</v>
      </c>
      <c r="G732" s="16">
        <v>0</v>
      </c>
      <c r="H732" s="16">
        <v>0</v>
      </c>
      <c r="I732" s="16" t="str">
        <f>IF(G732&lt;&gt;0,H732/G732*100,"-")</f>
        <v>-</v>
      </c>
      <c r="J732" s="16">
        <f t="shared" si="11"/>
        <v>0</v>
      </c>
    </row>
    <row r="733" spans="1:10" x14ac:dyDescent="0.25">
      <c r="A733" s="14"/>
      <c r="B733" s="14"/>
      <c r="C733" s="14"/>
      <c r="D733" s="14"/>
      <c r="E733" s="15" t="s">
        <v>23</v>
      </c>
      <c r="F733" s="15" t="s">
        <v>24</v>
      </c>
      <c r="G733" s="16">
        <v>700</v>
      </c>
      <c r="H733" s="16">
        <v>2700</v>
      </c>
      <c r="I733" s="16">
        <f>IF(G733&lt;&gt;0,H733/G733*100,"-")</f>
        <v>385.71428571428572</v>
      </c>
      <c r="J733" s="16">
        <f t="shared" si="11"/>
        <v>2000</v>
      </c>
    </row>
    <row r="734" spans="1:10" x14ac:dyDescent="0.25">
      <c r="A734" s="2" t="s">
        <v>462</v>
      </c>
      <c r="B734" s="3"/>
      <c r="C734" s="3"/>
      <c r="D734" s="3"/>
      <c r="E734" s="3"/>
      <c r="F734" s="2" t="s">
        <v>463</v>
      </c>
      <c r="G734" s="4">
        <f>+G735+G745+G749</f>
        <v>15000</v>
      </c>
      <c r="H734" s="4">
        <f>+H735+H745+H749</f>
        <v>15000</v>
      </c>
      <c r="I734" s="4">
        <f>IF(G734&lt;&gt;0,H734/G734*100,"-")</f>
        <v>100</v>
      </c>
      <c r="J734" s="4">
        <f t="shared" si="11"/>
        <v>0</v>
      </c>
    </row>
    <row r="735" spans="1:10" x14ac:dyDescent="0.25">
      <c r="A735" s="5"/>
      <c r="B735" s="6" t="s">
        <v>98</v>
      </c>
      <c r="C735" s="5"/>
      <c r="D735" s="5"/>
      <c r="E735" s="5"/>
      <c r="F735" s="6" t="s">
        <v>99</v>
      </c>
      <c r="G735" s="7">
        <f>+G736</f>
        <v>10700</v>
      </c>
      <c r="H735" s="7">
        <f>+H736</f>
        <v>10700</v>
      </c>
      <c r="I735" s="7">
        <f>IF(G735&lt;&gt;0,H735/G735*100,"-")</f>
        <v>100</v>
      </c>
      <c r="J735" s="7">
        <f t="shared" si="11"/>
        <v>0</v>
      </c>
    </row>
    <row r="736" spans="1:10" x14ac:dyDescent="0.25">
      <c r="A736" s="8"/>
      <c r="B736" s="8"/>
      <c r="C736" s="9" t="s">
        <v>464</v>
      </c>
      <c r="D736" s="8"/>
      <c r="E736" s="8"/>
      <c r="F736" s="9" t="s">
        <v>465</v>
      </c>
      <c r="G736" s="10">
        <f>+G737</f>
        <v>10700</v>
      </c>
      <c r="H736" s="10">
        <f>+H737</f>
        <v>10700</v>
      </c>
      <c r="I736" s="10">
        <f>IF(G736&lt;&gt;0,H736/G736*100,"-")</f>
        <v>100</v>
      </c>
      <c r="J736" s="10">
        <f t="shared" si="11"/>
        <v>0</v>
      </c>
    </row>
    <row r="737" spans="1:10" x14ac:dyDescent="0.25">
      <c r="A737" s="11"/>
      <c r="B737" s="11"/>
      <c r="C737" s="11"/>
      <c r="D737" s="12" t="s">
        <v>14</v>
      </c>
      <c r="E737" s="11"/>
      <c r="F737" s="12"/>
      <c r="G737" s="13">
        <f>+G738+G739+G740+G741+G742+G743+G744</f>
        <v>10700</v>
      </c>
      <c r="H737" s="13">
        <f>+H738+H739+H740+H741+H742+H743+H744</f>
        <v>10700</v>
      </c>
      <c r="I737" s="13">
        <f>IF(G737&lt;&gt;0,H737/G737*100,"-")</f>
        <v>100</v>
      </c>
      <c r="J737" s="13">
        <f t="shared" si="11"/>
        <v>0</v>
      </c>
    </row>
    <row r="738" spans="1:10" x14ac:dyDescent="0.25">
      <c r="A738" s="14"/>
      <c r="B738" s="14"/>
      <c r="C738" s="14"/>
      <c r="D738" s="14"/>
      <c r="E738" s="15" t="s">
        <v>15</v>
      </c>
      <c r="F738" s="15" t="s">
        <v>16</v>
      </c>
      <c r="G738" s="16">
        <v>2000</v>
      </c>
      <c r="H738" s="16">
        <v>2000</v>
      </c>
      <c r="I738" s="16">
        <f>IF(G738&lt;&gt;0,H738/G738*100,"-")</f>
        <v>100</v>
      </c>
      <c r="J738" s="16">
        <f t="shared" si="11"/>
        <v>0</v>
      </c>
    </row>
    <row r="739" spans="1:10" x14ac:dyDescent="0.25">
      <c r="A739" s="14"/>
      <c r="B739" s="14"/>
      <c r="C739" s="14"/>
      <c r="D739" s="14"/>
      <c r="E739" s="15" t="s">
        <v>82</v>
      </c>
      <c r="F739" s="15" t="s">
        <v>83</v>
      </c>
      <c r="G739" s="16">
        <v>250</v>
      </c>
      <c r="H739" s="16">
        <v>250</v>
      </c>
      <c r="I739" s="16">
        <f>IF(G739&lt;&gt;0,H739/G739*100,"-")</f>
        <v>100</v>
      </c>
      <c r="J739" s="16">
        <f t="shared" si="11"/>
        <v>0</v>
      </c>
    </row>
    <row r="740" spans="1:10" x14ac:dyDescent="0.25">
      <c r="A740" s="14"/>
      <c r="B740" s="14"/>
      <c r="C740" s="14"/>
      <c r="D740" s="14"/>
      <c r="E740" s="15" t="s">
        <v>17</v>
      </c>
      <c r="F740" s="15" t="s">
        <v>18</v>
      </c>
      <c r="G740" s="16">
        <v>1950</v>
      </c>
      <c r="H740" s="16">
        <v>1950</v>
      </c>
      <c r="I740" s="16">
        <f>IF(G740&lt;&gt;0,H740/G740*100,"-")</f>
        <v>100</v>
      </c>
      <c r="J740" s="16">
        <f t="shared" si="11"/>
        <v>0</v>
      </c>
    </row>
    <row r="741" spans="1:10" x14ac:dyDescent="0.25">
      <c r="A741" s="14"/>
      <c r="B741" s="14"/>
      <c r="C741" s="14"/>
      <c r="D741" s="14"/>
      <c r="E741" s="15" t="s">
        <v>21</v>
      </c>
      <c r="F741" s="15" t="s">
        <v>22</v>
      </c>
      <c r="G741" s="16">
        <v>2000</v>
      </c>
      <c r="H741" s="16">
        <v>2000</v>
      </c>
      <c r="I741" s="16">
        <f>IF(G741&lt;&gt;0,H741/G741*100,"-")</f>
        <v>100</v>
      </c>
      <c r="J741" s="16">
        <f t="shared" si="11"/>
        <v>0</v>
      </c>
    </row>
    <row r="742" spans="1:10" x14ac:dyDescent="0.25">
      <c r="A742" s="14"/>
      <c r="B742" s="14"/>
      <c r="C742" s="14"/>
      <c r="D742" s="14"/>
      <c r="E742" s="15" t="s">
        <v>23</v>
      </c>
      <c r="F742" s="15" t="s">
        <v>24</v>
      </c>
      <c r="G742" s="16">
        <v>750.55</v>
      </c>
      <c r="H742" s="16">
        <v>750.55</v>
      </c>
      <c r="I742" s="16">
        <f>IF(G742&lt;&gt;0,H742/G742*100,"-")</f>
        <v>100</v>
      </c>
      <c r="J742" s="16">
        <f t="shared" si="11"/>
        <v>0</v>
      </c>
    </row>
    <row r="743" spans="1:10" x14ac:dyDescent="0.25">
      <c r="A743" s="14"/>
      <c r="B743" s="14"/>
      <c r="C743" s="14"/>
      <c r="D743" s="14"/>
      <c r="E743" s="15" t="s">
        <v>29</v>
      </c>
      <c r="F743" s="15" t="s">
        <v>30</v>
      </c>
      <c r="G743" s="16">
        <v>2000</v>
      </c>
      <c r="H743" s="16">
        <v>2000</v>
      </c>
      <c r="I743" s="16">
        <f>IF(G743&lt;&gt;0,H743/G743*100,"-")</f>
        <v>100</v>
      </c>
      <c r="J743" s="16">
        <f t="shared" si="11"/>
        <v>0</v>
      </c>
    </row>
    <row r="744" spans="1:10" x14ac:dyDescent="0.25">
      <c r="A744" s="14"/>
      <c r="B744" s="14"/>
      <c r="C744" s="14"/>
      <c r="D744" s="14"/>
      <c r="E744" s="15" t="s">
        <v>74</v>
      </c>
      <c r="F744" s="15" t="s">
        <v>75</v>
      </c>
      <c r="G744" s="16">
        <v>1749.45</v>
      </c>
      <c r="H744" s="16">
        <v>1749.45</v>
      </c>
      <c r="I744" s="16">
        <f>IF(G744&lt;&gt;0,H744/G744*100,"-")</f>
        <v>100</v>
      </c>
      <c r="J744" s="16">
        <f t="shared" si="11"/>
        <v>0</v>
      </c>
    </row>
    <row r="745" spans="1:10" x14ac:dyDescent="0.25">
      <c r="A745" s="5"/>
      <c r="B745" s="6" t="s">
        <v>191</v>
      </c>
      <c r="C745" s="5"/>
      <c r="D745" s="5"/>
      <c r="E745" s="5"/>
      <c r="F745" s="6" t="s">
        <v>192</v>
      </c>
      <c r="G745" s="7">
        <f>+G746</f>
        <v>2000</v>
      </c>
      <c r="H745" s="7">
        <f>+H746</f>
        <v>2000</v>
      </c>
      <c r="I745" s="7">
        <f>IF(G745&lt;&gt;0,H745/G745*100,"-")</f>
        <v>100</v>
      </c>
      <c r="J745" s="7">
        <f t="shared" si="11"/>
        <v>0</v>
      </c>
    </row>
    <row r="746" spans="1:10" x14ac:dyDescent="0.25">
      <c r="A746" s="8"/>
      <c r="B746" s="8"/>
      <c r="C746" s="9" t="s">
        <v>466</v>
      </c>
      <c r="D746" s="8"/>
      <c r="E746" s="8"/>
      <c r="F746" s="9" t="s">
        <v>467</v>
      </c>
      <c r="G746" s="10">
        <f>+G747</f>
        <v>2000</v>
      </c>
      <c r="H746" s="10">
        <f>+H747</f>
        <v>2000</v>
      </c>
      <c r="I746" s="10">
        <f>IF(G746&lt;&gt;0,H746/G746*100,"-")</f>
        <v>100</v>
      </c>
      <c r="J746" s="10">
        <f t="shared" si="11"/>
        <v>0</v>
      </c>
    </row>
    <row r="747" spans="1:10" x14ac:dyDescent="0.25">
      <c r="A747" s="11"/>
      <c r="B747" s="11"/>
      <c r="C747" s="11"/>
      <c r="D747" s="12" t="s">
        <v>14</v>
      </c>
      <c r="E747" s="11"/>
      <c r="F747" s="12"/>
      <c r="G747" s="13">
        <f>+G748</f>
        <v>2000</v>
      </c>
      <c r="H747" s="13">
        <f>+H748</f>
        <v>2000</v>
      </c>
      <c r="I747" s="13">
        <f>IF(G747&lt;&gt;0,H747/G747*100,"-")</f>
        <v>100</v>
      </c>
      <c r="J747" s="13">
        <f t="shared" si="11"/>
        <v>0</v>
      </c>
    </row>
    <row r="748" spans="1:10" x14ac:dyDescent="0.25">
      <c r="A748" s="14"/>
      <c r="B748" s="14"/>
      <c r="C748" s="14"/>
      <c r="D748" s="14"/>
      <c r="E748" s="15" t="s">
        <v>21</v>
      </c>
      <c r="F748" s="15" t="s">
        <v>22</v>
      </c>
      <c r="G748" s="16">
        <v>2000</v>
      </c>
      <c r="H748" s="16">
        <v>2000</v>
      </c>
      <c r="I748" s="16">
        <f>IF(G748&lt;&gt;0,H748/G748*100,"-")</f>
        <v>100</v>
      </c>
      <c r="J748" s="16">
        <f t="shared" si="11"/>
        <v>0</v>
      </c>
    </row>
    <row r="749" spans="1:10" x14ac:dyDescent="0.25">
      <c r="A749" s="5"/>
      <c r="B749" s="6" t="s">
        <v>277</v>
      </c>
      <c r="C749" s="5"/>
      <c r="D749" s="5"/>
      <c r="E749" s="5"/>
      <c r="F749" s="6" t="s">
        <v>278</v>
      </c>
      <c r="G749" s="7">
        <f>+G750</f>
        <v>2300</v>
      </c>
      <c r="H749" s="7">
        <f>+H750</f>
        <v>2300</v>
      </c>
      <c r="I749" s="7">
        <f>IF(G749&lt;&gt;0,H749/G749*100,"-")</f>
        <v>100</v>
      </c>
      <c r="J749" s="7">
        <f t="shared" si="11"/>
        <v>0</v>
      </c>
    </row>
    <row r="750" spans="1:10" x14ac:dyDescent="0.25">
      <c r="A750" s="8"/>
      <c r="B750" s="8"/>
      <c r="C750" s="9" t="s">
        <v>468</v>
      </c>
      <c r="D750" s="8"/>
      <c r="E750" s="8"/>
      <c r="F750" s="9" t="s">
        <v>469</v>
      </c>
      <c r="G750" s="10">
        <f>+G751</f>
        <v>2300</v>
      </c>
      <c r="H750" s="10">
        <f>+H751</f>
        <v>2300</v>
      </c>
      <c r="I750" s="10">
        <f>IF(G750&lt;&gt;0,H750/G750*100,"-")</f>
        <v>100</v>
      </c>
      <c r="J750" s="10">
        <f t="shared" si="11"/>
        <v>0</v>
      </c>
    </row>
    <row r="751" spans="1:10" x14ac:dyDescent="0.25">
      <c r="A751" s="11"/>
      <c r="B751" s="11"/>
      <c r="C751" s="11"/>
      <c r="D751" s="12" t="s">
        <v>14</v>
      </c>
      <c r="E751" s="11"/>
      <c r="F751" s="12"/>
      <c r="G751" s="13">
        <f>+G752</f>
        <v>2300</v>
      </c>
      <c r="H751" s="13">
        <f>+H752</f>
        <v>2300</v>
      </c>
      <c r="I751" s="13">
        <f>IF(G751&lt;&gt;0,H751/G751*100,"-")</f>
        <v>100</v>
      </c>
      <c r="J751" s="13">
        <f t="shared" si="11"/>
        <v>0</v>
      </c>
    </row>
    <row r="752" spans="1:10" x14ac:dyDescent="0.25">
      <c r="A752" s="14"/>
      <c r="B752" s="14"/>
      <c r="C752" s="14"/>
      <c r="D752" s="14"/>
      <c r="E752" s="15" t="s">
        <v>21</v>
      </c>
      <c r="F752" s="15" t="s">
        <v>22</v>
      </c>
      <c r="G752" s="16">
        <v>2300</v>
      </c>
      <c r="H752" s="16">
        <v>2300</v>
      </c>
      <c r="I752" s="16">
        <f>IF(G752&lt;&gt;0,H752/G752*100,"-")</f>
        <v>100</v>
      </c>
      <c r="J752" s="16">
        <f t="shared" si="11"/>
        <v>0</v>
      </c>
    </row>
    <row r="753" spans="1:10" x14ac:dyDescent="0.25">
      <c r="A753" s="2" t="s">
        <v>470</v>
      </c>
      <c r="B753" s="3"/>
      <c r="C753" s="3"/>
      <c r="D753" s="3"/>
      <c r="E753" s="3"/>
      <c r="F753" s="2" t="s">
        <v>471</v>
      </c>
      <c r="G753" s="4">
        <f>+G754+G766+G771</f>
        <v>16400</v>
      </c>
      <c r="H753" s="4">
        <f>+H754+H766+H771</f>
        <v>16400</v>
      </c>
      <c r="I753" s="4">
        <f>IF(G753&lt;&gt;0,H753/G753*100,"-")</f>
        <v>100</v>
      </c>
      <c r="J753" s="4">
        <f t="shared" si="11"/>
        <v>0</v>
      </c>
    </row>
    <row r="754" spans="1:10" x14ac:dyDescent="0.25">
      <c r="A754" s="5"/>
      <c r="B754" s="6" t="s">
        <v>98</v>
      </c>
      <c r="C754" s="5"/>
      <c r="D754" s="5"/>
      <c r="E754" s="5"/>
      <c r="F754" s="6" t="s">
        <v>99</v>
      </c>
      <c r="G754" s="7">
        <f>+G755</f>
        <v>8400</v>
      </c>
      <c r="H754" s="7">
        <f>+H755</f>
        <v>8400</v>
      </c>
      <c r="I754" s="7">
        <f>IF(G754&lt;&gt;0,H754/G754*100,"-")</f>
        <v>100</v>
      </c>
      <c r="J754" s="7">
        <f t="shared" si="11"/>
        <v>0</v>
      </c>
    </row>
    <row r="755" spans="1:10" x14ac:dyDescent="0.25">
      <c r="A755" s="8"/>
      <c r="B755" s="8"/>
      <c r="C755" s="9" t="s">
        <v>472</v>
      </c>
      <c r="D755" s="8"/>
      <c r="E755" s="8"/>
      <c r="F755" s="9" t="s">
        <v>473</v>
      </c>
      <c r="G755" s="10">
        <f>+G756</f>
        <v>8400</v>
      </c>
      <c r="H755" s="10">
        <f>+H756</f>
        <v>8400</v>
      </c>
      <c r="I755" s="10">
        <f>IF(G755&lt;&gt;0,H755/G755*100,"-")</f>
        <v>100</v>
      </c>
      <c r="J755" s="10">
        <f t="shared" si="11"/>
        <v>0</v>
      </c>
    </row>
    <row r="756" spans="1:10" x14ac:dyDescent="0.25">
      <c r="A756" s="11"/>
      <c r="B756" s="11"/>
      <c r="C756" s="11"/>
      <c r="D756" s="12" t="s">
        <v>14</v>
      </c>
      <c r="E756" s="11"/>
      <c r="F756" s="12"/>
      <c r="G756" s="13">
        <f>+G757+G758+G759+G760+G761+G762+G763+G764+G765</f>
        <v>8400</v>
      </c>
      <c r="H756" s="13">
        <f>+H757+H758+H759+H760+H761+H762+H763+H764+H765</f>
        <v>8400</v>
      </c>
      <c r="I756" s="13">
        <f>IF(G756&lt;&gt;0,H756/G756*100,"-")</f>
        <v>100</v>
      </c>
      <c r="J756" s="13">
        <f t="shared" si="11"/>
        <v>0</v>
      </c>
    </row>
    <row r="757" spans="1:10" x14ac:dyDescent="0.25">
      <c r="A757" s="14"/>
      <c r="B757" s="14"/>
      <c r="C757" s="14"/>
      <c r="D757" s="14"/>
      <c r="E757" s="15" t="s">
        <v>15</v>
      </c>
      <c r="F757" s="15" t="s">
        <v>16</v>
      </c>
      <c r="G757" s="16">
        <v>1300</v>
      </c>
      <c r="H757" s="16">
        <v>1300</v>
      </c>
      <c r="I757" s="16">
        <f>IF(G757&lt;&gt;0,H757/G757*100,"-")</f>
        <v>100</v>
      </c>
      <c r="J757" s="16">
        <f t="shared" si="11"/>
        <v>0</v>
      </c>
    </row>
    <row r="758" spans="1:10" x14ac:dyDescent="0.25">
      <c r="A758" s="14"/>
      <c r="B758" s="14"/>
      <c r="C758" s="14"/>
      <c r="D758" s="14"/>
      <c r="E758" s="15" t="s">
        <v>82</v>
      </c>
      <c r="F758" s="15" t="s">
        <v>83</v>
      </c>
      <c r="G758" s="16">
        <v>200</v>
      </c>
      <c r="H758" s="16">
        <v>200</v>
      </c>
      <c r="I758" s="16">
        <f>IF(G758&lt;&gt;0,H758/G758*100,"-")</f>
        <v>100</v>
      </c>
      <c r="J758" s="16">
        <f t="shared" si="11"/>
        <v>0</v>
      </c>
    </row>
    <row r="759" spans="1:10" x14ac:dyDescent="0.25">
      <c r="A759" s="14"/>
      <c r="B759" s="14"/>
      <c r="C759" s="14"/>
      <c r="D759" s="14"/>
      <c r="E759" s="15" t="s">
        <v>17</v>
      </c>
      <c r="F759" s="15" t="s">
        <v>18</v>
      </c>
      <c r="G759" s="16">
        <v>3400</v>
      </c>
      <c r="H759" s="16">
        <v>3400</v>
      </c>
      <c r="I759" s="16">
        <f>IF(G759&lt;&gt;0,H759/G759*100,"-")</f>
        <v>100</v>
      </c>
      <c r="J759" s="16">
        <f t="shared" si="11"/>
        <v>0</v>
      </c>
    </row>
    <row r="760" spans="1:10" x14ac:dyDescent="0.25">
      <c r="A760" s="14"/>
      <c r="B760" s="14"/>
      <c r="C760" s="14"/>
      <c r="D760" s="14"/>
      <c r="E760" s="15" t="s">
        <v>21</v>
      </c>
      <c r="F760" s="15" t="s">
        <v>22</v>
      </c>
      <c r="G760" s="16">
        <v>280</v>
      </c>
      <c r="H760" s="16">
        <v>280</v>
      </c>
      <c r="I760" s="16">
        <f>IF(G760&lt;&gt;0,H760/G760*100,"-")</f>
        <v>100</v>
      </c>
      <c r="J760" s="16">
        <f t="shared" si="11"/>
        <v>0</v>
      </c>
    </row>
    <row r="761" spans="1:10" x14ac:dyDescent="0.25">
      <c r="A761" s="14"/>
      <c r="B761" s="14"/>
      <c r="C761" s="14"/>
      <c r="D761" s="14"/>
      <c r="E761" s="15" t="s">
        <v>70</v>
      </c>
      <c r="F761" s="15" t="s">
        <v>71</v>
      </c>
      <c r="G761" s="16">
        <v>100</v>
      </c>
      <c r="H761" s="16">
        <v>100</v>
      </c>
      <c r="I761" s="16">
        <f>IF(G761&lt;&gt;0,H761/G761*100,"-")</f>
        <v>100</v>
      </c>
      <c r="J761" s="16">
        <f t="shared" si="11"/>
        <v>0</v>
      </c>
    </row>
    <row r="762" spans="1:10" x14ac:dyDescent="0.25">
      <c r="A762" s="14"/>
      <c r="B762" s="14"/>
      <c r="C762" s="14"/>
      <c r="D762" s="14"/>
      <c r="E762" s="15" t="s">
        <v>23</v>
      </c>
      <c r="F762" s="15" t="s">
        <v>24</v>
      </c>
      <c r="G762" s="16">
        <v>105</v>
      </c>
      <c r="H762" s="16">
        <v>105</v>
      </c>
      <c r="I762" s="16">
        <f>IF(G762&lt;&gt;0,H762/G762*100,"-")</f>
        <v>100</v>
      </c>
      <c r="J762" s="16">
        <f t="shared" si="11"/>
        <v>0</v>
      </c>
    </row>
    <row r="763" spans="1:10" x14ac:dyDescent="0.25">
      <c r="A763" s="14"/>
      <c r="B763" s="14"/>
      <c r="C763" s="14"/>
      <c r="D763" s="14"/>
      <c r="E763" s="15" t="s">
        <v>29</v>
      </c>
      <c r="F763" s="15" t="s">
        <v>30</v>
      </c>
      <c r="G763" s="16">
        <v>1000</v>
      </c>
      <c r="H763" s="16">
        <v>1000</v>
      </c>
      <c r="I763" s="16">
        <f>IF(G763&lt;&gt;0,H763/G763*100,"-")</f>
        <v>100</v>
      </c>
      <c r="J763" s="16">
        <f t="shared" si="11"/>
        <v>0</v>
      </c>
    </row>
    <row r="764" spans="1:10" x14ac:dyDescent="0.25">
      <c r="A764" s="14"/>
      <c r="B764" s="14"/>
      <c r="C764" s="14"/>
      <c r="D764" s="14"/>
      <c r="E764" s="15" t="s">
        <v>25</v>
      </c>
      <c r="F764" s="15" t="s">
        <v>26</v>
      </c>
      <c r="G764" s="16">
        <v>0</v>
      </c>
      <c r="H764" s="16">
        <v>0</v>
      </c>
      <c r="I764" s="16" t="str">
        <f>IF(G764&lt;&gt;0,H764/G764*100,"-")</f>
        <v>-</v>
      </c>
      <c r="J764" s="16">
        <f t="shared" si="11"/>
        <v>0</v>
      </c>
    </row>
    <row r="765" spans="1:10" x14ac:dyDescent="0.25">
      <c r="A765" s="14"/>
      <c r="B765" s="14"/>
      <c r="C765" s="14"/>
      <c r="D765" s="14"/>
      <c r="E765" s="15" t="s">
        <v>74</v>
      </c>
      <c r="F765" s="15" t="s">
        <v>75</v>
      </c>
      <c r="G765" s="16">
        <v>2015</v>
      </c>
      <c r="H765" s="16">
        <v>2015</v>
      </c>
      <c r="I765" s="16">
        <f>IF(G765&lt;&gt;0,H765/G765*100,"-")</f>
        <v>100</v>
      </c>
      <c r="J765" s="16">
        <f t="shared" si="11"/>
        <v>0</v>
      </c>
    </row>
    <row r="766" spans="1:10" x14ac:dyDescent="0.25">
      <c r="A766" s="5"/>
      <c r="B766" s="6" t="s">
        <v>191</v>
      </c>
      <c r="C766" s="5"/>
      <c r="D766" s="5"/>
      <c r="E766" s="5"/>
      <c r="F766" s="6" t="s">
        <v>192</v>
      </c>
      <c r="G766" s="7">
        <f>+G767</f>
        <v>4000</v>
      </c>
      <c r="H766" s="7">
        <f>+H767</f>
        <v>4000</v>
      </c>
      <c r="I766" s="7">
        <f>IF(G766&lt;&gt;0,H766/G766*100,"-")</f>
        <v>100</v>
      </c>
      <c r="J766" s="7">
        <f t="shared" si="11"/>
        <v>0</v>
      </c>
    </row>
    <row r="767" spans="1:10" x14ac:dyDescent="0.25">
      <c r="A767" s="8"/>
      <c r="B767" s="8"/>
      <c r="C767" s="9" t="s">
        <v>474</v>
      </c>
      <c r="D767" s="8"/>
      <c r="E767" s="8"/>
      <c r="F767" s="9" t="s">
        <v>475</v>
      </c>
      <c r="G767" s="10">
        <f>+G768</f>
        <v>4000</v>
      </c>
      <c r="H767" s="10">
        <f>+H768</f>
        <v>4000</v>
      </c>
      <c r="I767" s="10">
        <f>IF(G767&lt;&gt;0,H767/G767*100,"-")</f>
        <v>100</v>
      </c>
      <c r="J767" s="10">
        <f t="shared" si="11"/>
        <v>0</v>
      </c>
    </row>
    <row r="768" spans="1:10" x14ac:dyDescent="0.25">
      <c r="A768" s="11"/>
      <c r="B768" s="11"/>
      <c r="C768" s="11"/>
      <c r="D768" s="12" t="s">
        <v>14</v>
      </c>
      <c r="E768" s="11"/>
      <c r="F768" s="12"/>
      <c r="G768" s="13">
        <f>+G769+G770</f>
        <v>4000</v>
      </c>
      <c r="H768" s="13">
        <f>+H769+H770</f>
        <v>4000</v>
      </c>
      <c r="I768" s="13">
        <f>IF(G768&lt;&gt;0,H768/G768*100,"-")</f>
        <v>100</v>
      </c>
      <c r="J768" s="13">
        <f t="shared" si="11"/>
        <v>0</v>
      </c>
    </row>
    <row r="769" spans="1:10" x14ac:dyDescent="0.25">
      <c r="A769" s="14"/>
      <c r="B769" s="14"/>
      <c r="C769" s="14"/>
      <c r="D769" s="14"/>
      <c r="E769" s="15" t="s">
        <v>23</v>
      </c>
      <c r="F769" s="15" t="s">
        <v>24</v>
      </c>
      <c r="G769" s="16">
        <v>2000</v>
      </c>
      <c r="H769" s="16">
        <v>2000</v>
      </c>
      <c r="I769" s="16">
        <f>IF(G769&lt;&gt;0,H769/G769*100,"-")</f>
        <v>100</v>
      </c>
      <c r="J769" s="16">
        <f t="shared" si="11"/>
        <v>0</v>
      </c>
    </row>
    <row r="770" spans="1:10" x14ac:dyDescent="0.25">
      <c r="A770" s="14"/>
      <c r="B770" s="14"/>
      <c r="C770" s="14"/>
      <c r="D770" s="14"/>
      <c r="E770" s="15" t="s">
        <v>74</v>
      </c>
      <c r="F770" s="15" t="s">
        <v>75</v>
      </c>
      <c r="G770" s="16">
        <v>2000</v>
      </c>
      <c r="H770" s="16">
        <v>2000</v>
      </c>
      <c r="I770" s="16">
        <f>IF(G770&lt;&gt;0,H770/G770*100,"-")</f>
        <v>100</v>
      </c>
      <c r="J770" s="16">
        <f t="shared" si="11"/>
        <v>0</v>
      </c>
    </row>
    <row r="771" spans="1:10" x14ac:dyDescent="0.25">
      <c r="A771" s="5"/>
      <c r="B771" s="6" t="s">
        <v>277</v>
      </c>
      <c r="C771" s="5"/>
      <c r="D771" s="5"/>
      <c r="E771" s="5"/>
      <c r="F771" s="6" t="s">
        <v>278</v>
      </c>
      <c r="G771" s="7">
        <f>+G772</f>
        <v>4000</v>
      </c>
      <c r="H771" s="7">
        <f>+H772</f>
        <v>4000</v>
      </c>
      <c r="I771" s="7">
        <f>IF(G771&lt;&gt;0,H771/G771*100,"-")</f>
        <v>100</v>
      </c>
      <c r="J771" s="7">
        <f t="shared" si="11"/>
        <v>0</v>
      </c>
    </row>
    <row r="772" spans="1:10" x14ac:dyDescent="0.25">
      <c r="A772" s="8"/>
      <c r="B772" s="8"/>
      <c r="C772" s="9" t="s">
        <v>476</v>
      </c>
      <c r="D772" s="8"/>
      <c r="E772" s="8"/>
      <c r="F772" s="9" t="s">
        <v>477</v>
      </c>
      <c r="G772" s="10">
        <f>+G773</f>
        <v>4000</v>
      </c>
      <c r="H772" s="10">
        <f>+H773</f>
        <v>4000</v>
      </c>
      <c r="I772" s="10">
        <f>IF(G772&lt;&gt;0,H772/G772*100,"-")</f>
        <v>100</v>
      </c>
      <c r="J772" s="10">
        <f t="shared" si="11"/>
        <v>0</v>
      </c>
    </row>
    <row r="773" spans="1:10" x14ac:dyDescent="0.25">
      <c r="A773" s="11"/>
      <c r="B773" s="11"/>
      <c r="C773" s="11"/>
      <c r="D773" s="12" t="s">
        <v>14</v>
      </c>
      <c r="E773" s="11"/>
      <c r="F773" s="12"/>
      <c r="G773" s="13">
        <f>+G774+G775+G776</f>
        <v>4000</v>
      </c>
      <c r="H773" s="13">
        <f>+H774+H775+H776</f>
        <v>4000</v>
      </c>
      <c r="I773" s="13">
        <f>IF(G773&lt;&gt;0,H773/G773*100,"-")</f>
        <v>100</v>
      </c>
      <c r="J773" s="13">
        <f t="shared" si="11"/>
        <v>0</v>
      </c>
    </row>
    <row r="774" spans="1:10" x14ac:dyDescent="0.25">
      <c r="A774" s="14"/>
      <c r="B774" s="14"/>
      <c r="C774" s="14"/>
      <c r="D774" s="14"/>
      <c r="E774" s="15" t="s">
        <v>17</v>
      </c>
      <c r="F774" s="15" t="s">
        <v>18</v>
      </c>
      <c r="G774" s="16">
        <v>2000</v>
      </c>
      <c r="H774" s="16">
        <v>2000</v>
      </c>
      <c r="I774" s="16">
        <f>IF(G774&lt;&gt;0,H774/G774*100,"-")</f>
        <v>100</v>
      </c>
      <c r="J774" s="16">
        <f t="shared" ref="J774:J837" si="12">H774-G774</f>
        <v>0</v>
      </c>
    </row>
    <row r="775" spans="1:10" x14ac:dyDescent="0.25">
      <c r="A775" s="14"/>
      <c r="B775" s="14"/>
      <c r="C775" s="14"/>
      <c r="D775" s="14"/>
      <c r="E775" s="15" t="s">
        <v>23</v>
      </c>
      <c r="F775" s="15" t="s">
        <v>24</v>
      </c>
      <c r="G775" s="16">
        <v>940</v>
      </c>
      <c r="H775" s="16">
        <v>940</v>
      </c>
      <c r="I775" s="16">
        <f>IF(G775&lt;&gt;0,H775/G775*100,"-")</f>
        <v>100</v>
      </c>
      <c r="J775" s="16">
        <f t="shared" si="12"/>
        <v>0</v>
      </c>
    </row>
    <row r="776" spans="1:10" x14ac:dyDescent="0.25">
      <c r="A776" s="14"/>
      <c r="B776" s="14"/>
      <c r="C776" s="14"/>
      <c r="D776" s="14"/>
      <c r="E776" s="15" t="s">
        <v>74</v>
      </c>
      <c r="F776" s="15" t="s">
        <v>75</v>
      </c>
      <c r="G776" s="16">
        <v>1060</v>
      </c>
      <c r="H776" s="16">
        <v>1060</v>
      </c>
      <c r="I776" s="16">
        <f>IF(G776&lt;&gt;0,H776/G776*100,"-")</f>
        <v>100</v>
      </c>
      <c r="J776" s="16">
        <f t="shared" si="12"/>
        <v>0</v>
      </c>
    </row>
    <row r="777" spans="1:10" x14ac:dyDescent="0.25">
      <c r="A777" s="2" t="s">
        <v>478</v>
      </c>
      <c r="B777" s="3"/>
      <c r="C777" s="3"/>
      <c r="D777" s="3"/>
      <c r="E777" s="3"/>
      <c r="F777" s="2" t="s">
        <v>479</v>
      </c>
      <c r="G777" s="4">
        <f>+G778</f>
        <v>16800</v>
      </c>
      <c r="H777" s="4">
        <f>+H778</f>
        <v>16800</v>
      </c>
      <c r="I777" s="4">
        <f>IF(G777&lt;&gt;0,H777/G777*100,"-")</f>
        <v>100</v>
      </c>
      <c r="J777" s="4">
        <f t="shared" si="12"/>
        <v>0</v>
      </c>
    </row>
    <row r="778" spans="1:10" x14ac:dyDescent="0.25">
      <c r="A778" s="5"/>
      <c r="B778" s="6" t="s">
        <v>98</v>
      </c>
      <c r="C778" s="5"/>
      <c r="D778" s="5"/>
      <c r="E778" s="5"/>
      <c r="F778" s="6" t="s">
        <v>99</v>
      </c>
      <c r="G778" s="7">
        <f>+G779</f>
        <v>16800</v>
      </c>
      <c r="H778" s="7">
        <f>+H779</f>
        <v>16800</v>
      </c>
      <c r="I778" s="7">
        <f>IF(G778&lt;&gt;0,H778/G778*100,"-")</f>
        <v>100</v>
      </c>
      <c r="J778" s="7">
        <f t="shared" si="12"/>
        <v>0</v>
      </c>
    </row>
    <row r="779" spans="1:10" x14ac:dyDescent="0.25">
      <c r="A779" s="8"/>
      <c r="B779" s="8"/>
      <c r="C779" s="9" t="s">
        <v>480</v>
      </c>
      <c r="D779" s="8"/>
      <c r="E779" s="8"/>
      <c r="F779" s="9" t="s">
        <v>481</v>
      </c>
      <c r="G779" s="10">
        <f>+G780</f>
        <v>16800</v>
      </c>
      <c r="H779" s="10">
        <f>+H780</f>
        <v>16800</v>
      </c>
      <c r="I779" s="10">
        <f>IF(G779&lt;&gt;0,H779/G779*100,"-")</f>
        <v>100</v>
      </c>
      <c r="J779" s="10">
        <f t="shared" si="12"/>
        <v>0</v>
      </c>
    </row>
    <row r="780" spans="1:10" x14ac:dyDescent="0.25">
      <c r="A780" s="11"/>
      <c r="B780" s="11"/>
      <c r="C780" s="11"/>
      <c r="D780" s="12" t="s">
        <v>14</v>
      </c>
      <c r="E780" s="11"/>
      <c r="F780" s="12"/>
      <c r="G780" s="13">
        <f>+G781+G782+G783+G784+G785+G786+G787+G788+G789</f>
        <v>16800</v>
      </c>
      <c r="H780" s="13">
        <f>+H781+H782+H783+H784+H785+H786+H787+H788+H789</f>
        <v>16800</v>
      </c>
      <c r="I780" s="13">
        <f>IF(G780&lt;&gt;0,H780/G780*100,"-")</f>
        <v>100</v>
      </c>
      <c r="J780" s="13">
        <f t="shared" si="12"/>
        <v>0</v>
      </c>
    </row>
    <row r="781" spans="1:10" x14ac:dyDescent="0.25">
      <c r="A781" s="14"/>
      <c r="B781" s="14"/>
      <c r="C781" s="14"/>
      <c r="D781" s="14"/>
      <c r="E781" s="15" t="s">
        <v>15</v>
      </c>
      <c r="F781" s="15" t="s">
        <v>16</v>
      </c>
      <c r="G781" s="16">
        <v>2950</v>
      </c>
      <c r="H781" s="16">
        <v>2950</v>
      </c>
      <c r="I781" s="16">
        <f>IF(G781&lt;&gt;0,H781/G781*100,"-")</f>
        <v>100</v>
      </c>
      <c r="J781" s="16">
        <f t="shared" si="12"/>
        <v>0</v>
      </c>
    </row>
    <row r="782" spans="1:10" x14ac:dyDescent="0.25">
      <c r="A782" s="14"/>
      <c r="B782" s="14"/>
      <c r="C782" s="14"/>
      <c r="D782" s="14"/>
      <c r="E782" s="15" t="s">
        <v>82</v>
      </c>
      <c r="F782" s="15" t="s">
        <v>83</v>
      </c>
      <c r="G782" s="16">
        <v>0</v>
      </c>
      <c r="H782" s="16">
        <v>0</v>
      </c>
      <c r="I782" s="16" t="str">
        <f>IF(G782&lt;&gt;0,H782/G782*100,"-")</f>
        <v>-</v>
      </c>
      <c r="J782" s="16">
        <f t="shared" si="12"/>
        <v>0</v>
      </c>
    </row>
    <row r="783" spans="1:10" x14ac:dyDescent="0.25">
      <c r="A783" s="14"/>
      <c r="B783" s="14"/>
      <c r="C783" s="14"/>
      <c r="D783" s="14"/>
      <c r="E783" s="15" t="s">
        <v>17</v>
      </c>
      <c r="F783" s="15" t="s">
        <v>18</v>
      </c>
      <c r="G783" s="16">
        <v>2140</v>
      </c>
      <c r="H783" s="16">
        <v>2140</v>
      </c>
      <c r="I783" s="16">
        <f>IF(G783&lt;&gt;0,H783/G783*100,"-")</f>
        <v>100</v>
      </c>
      <c r="J783" s="16">
        <f t="shared" si="12"/>
        <v>0</v>
      </c>
    </row>
    <row r="784" spans="1:10" x14ac:dyDescent="0.25">
      <c r="A784" s="14"/>
      <c r="B784" s="14"/>
      <c r="C784" s="14"/>
      <c r="D784" s="14"/>
      <c r="E784" s="15" t="s">
        <v>19</v>
      </c>
      <c r="F784" s="15" t="s">
        <v>20</v>
      </c>
      <c r="G784" s="16">
        <v>200</v>
      </c>
      <c r="H784" s="16">
        <v>200</v>
      </c>
      <c r="I784" s="16">
        <f>IF(G784&lt;&gt;0,H784/G784*100,"-")</f>
        <v>100</v>
      </c>
      <c r="J784" s="16">
        <f t="shared" si="12"/>
        <v>0</v>
      </c>
    </row>
    <row r="785" spans="1:10" x14ac:dyDescent="0.25">
      <c r="A785" s="14"/>
      <c r="B785" s="14"/>
      <c r="C785" s="14"/>
      <c r="D785" s="14"/>
      <c r="E785" s="15" t="s">
        <v>21</v>
      </c>
      <c r="F785" s="15" t="s">
        <v>22</v>
      </c>
      <c r="G785" s="16">
        <v>1830</v>
      </c>
      <c r="H785" s="16">
        <v>1830</v>
      </c>
      <c r="I785" s="16">
        <f>IF(G785&lt;&gt;0,H785/G785*100,"-")</f>
        <v>100</v>
      </c>
      <c r="J785" s="16">
        <f t="shared" si="12"/>
        <v>0</v>
      </c>
    </row>
    <row r="786" spans="1:10" x14ac:dyDescent="0.25">
      <c r="A786" s="14"/>
      <c r="B786" s="14"/>
      <c r="C786" s="14"/>
      <c r="D786" s="14"/>
      <c r="E786" s="15" t="s">
        <v>70</v>
      </c>
      <c r="F786" s="15" t="s">
        <v>71</v>
      </c>
      <c r="G786" s="16">
        <v>400</v>
      </c>
      <c r="H786" s="16">
        <v>400</v>
      </c>
      <c r="I786" s="16">
        <f>IF(G786&lt;&gt;0,H786/G786*100,"-")</f>
        <v>100</v>
      </c>
      <c r="J786" s="16">
        <f t="shared" si="12"/>
        <v>0</v>
      </c>
    </row>
    <row r="787" spans="1:10" x14ac:dyDescent="0.25">
      <c r="A787" s="14"/>
      <c r="B787" s="14"/>
      <c r="C787" s="14"/>
      <c r="D787" s="14"/>
      <c r="E787" s="15" t="s">
        <v>23</v>
      </c>
      <c r="F787" s="15" t="s">
        <v>24</v>
      </c>
      <c r="G787" s="16">
        <v>503.9</v>
      </c>
      <c r="H787" s="16">
        <v>503.9</v>
      </c>
      <c r="I787" s="16">
        <f>IF(G787&lt;&gt;0,H787/G787*100,"-")</f>
        <v>100</v>
      </c>
      <c r="J787" s="16">
        <f t="shared" si="12"/>
        <v>0</v>
      </c>
    </row>
    <row r="788" spans="1:10" x14ac:dyDescent="0.25">
      <c r="A788" s="14"/>
      <c r="B788" s="14"/>
      <c r="C788" s="14"/>
      <c r="D788" s="14"/>
      <c r="E788" s="15" t="s">
        <v>29</v>
      </c>
      <c r="F788" s="15" t="s">
        <v>30</v>
      </c>
      <c r="G788" s="16">
        <v>2000</v>
      </c>
      <c r="H788" s="16">
        <v>2000</v>
      </c>
      <c r="I788" s="16">
        <f>IF(G788&lt;&gt;0,H788/G788*100,"-")</f>
        <v>100</v>
      </c>
      <c r="J788" s="16">
        <f t="shared" si="12"/>
        <v>0</v>
      </c>
    </row>
    <row r="789" spans="1:10" x14ac:dyDescent="0.25">
      <c r="A789" s="14"/>
      <c r="B789" s="14"/>
      <c r="C789" s="14"/>
      <c r="D789" s="14"/>
      <c r="E789" s="15" t="s">
        <v>74</v>
      </c>
      <c r="F789" s="15" t="s">
        <v>75</v>
      </c>
      <c r="G789" s="16">
        <v>6776.1</v>
      </c>
      <c r="H789" s="16">
        <v>6776.1</v>
      </c>
      <c r="I789" s="16">
        <f>IF(G789&lt;&gt;0,H789/G789*100,"-")</f>
        <v>100</v>
      </c>
      <c r="J789" s="16">
        <f t="shared" si="12"/>
        <v>0</v>
      </c>
    </row>
    <row r="790" spans="1:10" x14ac:dyDescent="0.25">
      <c r="A790" s="2" t="s">
        <v>482</v>
      </c>
      <c r="B790" s="3"/>
      <c r="C790" s="3"/>
      <c r="D790" s="3"/>
      <c r="E790" s="3"/>
      <c r="F790" s="2" t="s">
        <v>483</v>
      </c>
      <c r="G790" s="4">
        <f>+G791+G801+G805</f>
        <v>26010</v>
      </c>
      <c r="H790" s="4">
        <f>+H791+H801+H805</f>
        <v>26010</v>
      </c>
      <c r="I790" s="4">
        <f>IF(G790&lt;&gt;0,H790/G790*100,"-")</f>
        <v>100</v>
      </c>
      <c r="J790" s="4">
        <f t="shared" si="12"/>
        <v>0</v>
      </c>
    </row>
    <row r="791" spans="1:10" x14ac:dyDescent="0.25">
      <c r="A791" s="5"/>
      <c r="B791" s="6" t="s">
        <v>98</v>
      </c>
      <c r="C791" s="5"/>
      <c r="D791" s="5"/>
      <c r="E791" s="5"/>
      <c r="F791" s="6" t="s">
        <v>99</v>
      </c>
      <c r="G791" s="7">
        <f>+G792</f>
        <v>18810</v>
      </c>
      <c r="H791" s="7">
        <f>+H792</f>
        <v>18810</v>
      </c>
      <c r="I791" s="7">
        <f>IF(G791&lt;&gt;0,H791/G791*100,"-")</f>
        <v>100</v>
      </c>
      <c r="J791" s="7">
        <f t="shared" si="12"/>
        <v>0</v>
      </c>
    </row>
    <row r="792" spans="1:10" x14ac:dyDescent="0.25">
      <c r="A792" s="8"/>
      <c r="B792" s="8"/>
      <c r="C792" s="9" t="s">
        <v>484</v>
      </c>
      <c r="D792" s="8"/>
      <c r="E792" s="8"/>
      <c r="F792" s="9" t="s">
        <v>485</v>
      </c>
      <c r="G792" s="10">
        <f>+G793</f>
        <v>18810</v>
      </c>
      <c r="H792" s="10">
        <f>+H793</f>
        <v>18810</v>
      </c>
      <c r="I792" s="10">
        <f>IF(G792&lt;&gt;0,H792/G792*100,"-")</f>
        <v>100</v>
      </c>
      <c r="J792" s="10">
        <f t="shared" si="12"/>
        <v>0</v>
      </c>
    </row>
    <row r="793" spans="1:10" x14ac:dyDescent="0.25">
      <c r="A793" s="11"/>
      <c r="B793" s="11"/>
      <c r="C793" s="11"/>
      <c r="D793" s="12" t="s">
        <v>14</v>
      </c>
      <c r="E793" s="11"/>
      <c r="F793" s="12"/>
      <c r="G793" s="13">
        <f>+G794+G795+G796+G797+G798+G799+G800</f>
        <v>18810</v>
      </c>
      <c r="H793" s="13">
        <f>+H794+H795+H796+H797+H798+H799+H800</f>
        <v>18810</v>
      </c>
      <c r="I793" s="13">
        <f>IF(G793&lt;&gt;0,H793/G793*100,"-")</f>
        <v>100</v>
      </c>
      <c r="J793" s="13">
        <f t="shared" si="12"/>
        <v>0</v>
      </c>
    </row>
    <row r="794" spans="1:10" x14ac:dyDescent="0.25">
      <c r="A794" s="14"/>
      <c r="B794" s="14"/>
      <c r="C794" s="14"/>
      <c r="D794" s="14"/>
      <c r="E794" s="15" t="s">
        <v>15</v>
      </c>
      <c r="F794" s="15" t="s">
        <v>16</v>
      </c>
      <c r="G794" s="16">
        <v>7728.7</v>
      </c>
      <c r="H794" s="16">
        <v>7728.7</v>
      </c>
      <c r="I794" s="16">
        <f>IF(G794&lt;&gt;0,H794/G794*100,"-")</f>
        <v>100</v>
      </c>
      <c r="J794" s="16">
        <f t="shared" si="12"/>
        <v>0</v>
      </c>
    </row>
    <row r="795" spans="1:10" x14ac:dyDescent="0.25">
      <c r="A795" s="14"/>
      <c r="B795" s="14"/>
      <c r="C795" s="14"/>
      <c r="D795" s="14"/>
      <c r="E795" s="15" t="s">
        <v>82</v>
      </c>
      <c r="F795" s="15" t="s">
        <v>83</v>
      </c>
      <c r="G795" s="16">
        <v>200</v>
      </c>
      <c r="H795" s="16">
        <v>200</v>
      </c>
      <c r="I795" s="16">
        <f>IF(G795&lt;&gt;0,H795/G795*100,"-")</f>
        <v>100</v>
      </c>
      <c r="J795" s="16">
        <f t="shared" si="12"/>
        <v>0</v>
      </c>
    </row>
    <row r="796" spans="1:10" x14ac:dyDescent="0.25">
      <c r="A796" s="14"/>
      <c r="B796" s="14"/>
      <c r="C796" s="14"/>
      <c r="D796" s="14"/>
      <c r="E796" s="15" t="s">
        <v>17</v>
      </c>
      <c r="F796" s="15" t="s">
        <v>18</v>
      </c>
      <c r="G796" s="16">
        <v>3300</v>
      </c>
      <c r="H796" s="16">
        <v>3300</v>
      </c>
      <c r="I796" s="16">
        <f>IF(G796&lt;&gt;0,H796/G796*100,"-")</f>
        <v>100</v>
      </c>
      <c r="J796" s="16">
        <f t="shared" si="12"/>
        <v>0</v>
      </c>
    </row>
    <row r="797" spans="1:10" x14ac:dyDescent="0.25">
      <c r="A797" s="14"/>
      <c r="B797" s="14"/>
      <c r="C797" s="14"/>
      <c r="D797" s="14"/>
      <c r="E797" s="15" t="s">
        <v>21</v>
      </c>
      <c r="F797" s="15" t="s">
        <v>22</v>
      </c>
      <c r="G797" s="16">
        <v>207.16</v>
      </c>
      <c r="H797" s="16">
        <v>207.16</v>
      </c>
      <c r="I797" s="16">
        <f>IF(G797&lt;&gt;0,H797/G797*100,"-")</f>
        <v>100</v>
      </c>
      <c r="J797" s="16">
        <f t="shared" si="12"/>
        <v>0</v>
      </c>
    </row>
    <row r="798" spans="1:10" x14ac:dyDescent="0.25">
      <c r="A798" s="14"/>
      <c r="B798" s="14"/>
      <c r="C798" s="14"/>
      <c r="D798" s="14"/>
      <c r="E798" s="15" t="s">
        <v>23</v>
      </c>
      <c r="F798" s="15" t="s">
        <v>24</v>
      </c>
      <c r="G798" s="16">
        <v>644.14</v>
      </c>
      <c r="H798" s="16">
        <v>644.14</v>
      </c>
      <c r="I798" s="16">
        <f>IF(G798&lt;&gt;0,H798/G798*100,"-")</f>
        <v>100</v>
      </c>
      <c r="J798" s="16">
        <f t="shared" si="12"/>
        <v>0</v>
      </c>
    </row>
    <row r="799" spans="1:10" x14ac:dyDescent="0.25">
      <c r="A799" s="14"/>
      <c r="B799" s="14"/>
      <c r="C799" s="14"/>
      <c r="D799" s="14"/>
      <c r="E799" s="15" t="s">
        <v>29</v>
      </c>
      <c r="F799" s="15" t="s">
        <v>30</v>
      </c>
      <c r="G799" s="16">
        <v>3000</v>
      </c>
      <c r="H799" s="16">
        <v>3000</v>
      </c>
      <c r="I799" s="16">
        <f>IF(G799&lt;&gt;0,H799/G799*100,"-")</f>
        <v>100</v>
      </c>
      <c r="J799" s="16">
        <f t="shared" si="12"/>
        <v>0</v>
      </c>
    </row>
    <row r="800" spans="1:10" x14ac:dyDescent="0.25">
      <c r="A800" s="14"/>
      <c r="B800" s="14"/>
      <c r="C800" s="14"/>
      <c r="D800" s="14"/>
      <c r="E800" s="15" t="s">
        <v>74</v>
      </c>
      <c r="F800" s="15" t="s">
        <v>75</v>
      </c>
      <c r="G800" s="16">
        <v>3730</v>
      </c>
      <c r="H800" s="16">
        <v>3730</v>
      </c>
      <c r="I800" s="16">
        <f>IF(G800&lt;&gt;0,H800/G800*100,"-")</f>
        <v>100</v>
      </c>
      <c r="J800" s="16">
        <f t="shared" si="12"/>
        <v>0</v>
      </c>
    </row>
    <row r="801" spans="1:10" x14ac:dyDescent="0.25">
      <c r="A801" s="5"/>
      <c r="B801" s="6" t="s">
        <v>191</v>
      </c>
      <c r="C801" s="5"/>
      <c r="D801" s="5"/>
      <c r="E801" s="5"/>
      <c r="F801" s="6" t="s">
        <v>192</v>
      </c>
      <c r="G801" s="7">
        <f>+G802</f>
        <v>5000</v>
      </c>
      <c r="H801" s="7">
        <f>+H802</f>
        <v>5000</v>
      </c>
      <c r="I801" s="7">
        <f>IF(G801&lt;&gt;0,H801/G801*100,"-")</f>
        <v>100</v>
      </c>
      <c r="J801" s="7">
        <f t="shared" si="12"/>
        <v>0</v>
      </c>
    </row>
    <row r="802" spans="1:10" x14ac:dyDescent="0.25">
      <c r="A802" s="8"/>
      <c r="B802" s="8"/>
      <c r="C802" s="9" t="s">
        <v>486</v>
      </c>
      <c r="D802" s="8"/>
      <c r="E802" s="8"/>
      <c r="F802" s="9" t="s">
        <v>487</v>
      </c>
      <c r="G802" s="10">
        <f>+G803</f>
        <v>5000</v>
      </c>
      <c r="H802" s="10">
        <f>+H803</f>
        <v>5000</v>
      </c>
      <c r="I802" s="10">
        <f>IF(G802&lt;&gt;0,H802/G802*100,"-")</f>
        <v>100</v>
      </c>
      <c r="J802" s="10">
        <f t="shared" si="12"/>
        <v>0</v>
      </c>
    </row>
    <row r="803" spans="1:10" x14ac:dyDescent="0.25">
      <c r="A803" s="11"/>
      <c r="B803" s="11"/>
      <c r="C803" s="11"/>
      <c r="D803" s="12" t="s">
        <v>14</v>
      </c>
      <c r="E803" s="11"/>
      <c r="F803" s="12"/>
      <c r="G803" s="13">
        <f>+G804</f>
        <v>5000</v>
      </c>
      <c r="H803" s="13">
        <f>+H804</f>
        <v>5000</v>
      </c>
      <c r="I803" s="13">
        <f>IF(G803&lt;&gt;0,H803/G803*100,"-")</f>
        <v>100</v>
      </c>
      <c r="J803" s="13">
        <f t="shared" si="12"/>
        <v>0</v>
      </c>
    </row>
    <row r="804" spans="1:10" x14ac:dyDescent="0.25">
      <c r="A804" s="14"/>
      <c r="B804" s="14"/>
      <c r="C804" s="14"/>
      <c r="D804" s="14"/>
      <c r="E804" s="15" t="s">
        <v>21</v>
      </c>
      <c r="F804" s="15" t="s">
        <v>22</v>
      </c>
      <c r="G804" s="16">
        <v>5000</v>
      </c>
      <c r="H804" s="16">
        <v>5000</v>
      </c>
      <c r="I804" s="16">
        <f>IF(G804&lt;&gt;0,H804/G804*100,"-")</f>
        <v>100</v>
      </c>
      <c r="J804" s="16">
        <f t="shared" si="12"/>
        <v>0</v>
      </c>
    </row>
    <row r="805" spans="1:10" x14ac:dyDescent="0.25">
      <c r="A805" s="5"/>
      <c r="B805" s="6" t="s">
        <v>277</v>
      </c>
      <c r="C805" s="5"/>
      <c r="D805" s="5"/>
      <c r="E805" s="5"/>
      <c r="F805" s="6" t="s">
        <v>278</v>
      </c>
      <c r="G805" s="7">
        <f>+G806</f>
        <v>2200</v>
      </c>
      <c r="H805" s="7">
        <f>+H806</f>
        <v>2200</v>
      </c>
      <c r="I805" s="7">
        <f>IF(G805&lt;&gt;0,H805/G805*100,"-")</f>
        <v>100</v>
      </c>
      <c r="J805" s="7">
        <f t="shared" si="12"/>
        <v>0</v>
      </c>
    </row>
    <row r="806" spans="1:10" x14ac:dyDescent="0.25">
      <c r="A806" s="8"/>
      <c r="B806" s="8"/>
      <c r="C806" s="9" t="s">
        <v>488</v>
      </c>
      <c r="D806" s="8"/>
      <c r="E806" s="8"/>
      <c r="F806" s="9" t="s">
        <v>489</v>
      </c>
      <c r="G806" s="10">
        <f>+G807</f>
        <v>2200</v>
      </c>
      <c r="H806" s="10">
        <f>+H807</f>
        <v>2200</v>
      </c>
      <c r="I806" s="10">
        <f>IF(G806&lt;&gt;0,H806/G806*100,"-")</f>
        <v>100</v>
      </c>
      <c r="J806" s="10">
        <f t="shared" si="12"/>
        <v>0</v>
      </c>
    </row>
    <row r="807" spans="1:10" x14ac:dyDescent="0.25">
      <c r="A807" s="11"/>
      <c r="B807" s="11"/>
      <c r="C807" s="11"/>
      <c r="D807" s="12" t="s">
        <v>14</v>
      </c>
      <c r="E807" s="11"/>
      <c r="F807" s="12"/>
      <c r="G807" s="13">
        <f>+G808+G809+G810</f>
        <v>2200</v>
      </c>
      <c r="H807" s="13">
        <f>+H808+H809+H810</f>
        <v>2200</v>
      </c>
      <c r="I807" s="13">
        <f>IF(G807&lt;&gt;0,H807/G807*100,"-")</f>
        <v>100</v>
      </c>
      <c r="J807" s="13">
        <f t="shared" si="12"/>
        <v>0</v>
      </c>
    </row>
    <row r="808" spans="1:10" x14ac:dyDescent="0.25">
      <c r="A808" s="14"/>
      <c r="B808" s="14"/>
      <c r="C808" s="14"/>
      <c r="D808" s="14"/>
      <c r="E808" s="15" t="s">
        <v>15</v>
      </c>
      <c r="F808" s="15" t="s">
        <v>16</v>
      </c>
      <c r="G808" s="16">
        <v>800</v>
      </c>
      <c r="H808" s="16">
        <v>800</v>
      </c>
      <c r="I808" s="16">
        <f>IF(G808&lt;&gt;0,H808/G808*100,"-")</f>
        <v>100</v>
      </c>
      <c r="J808" s="16">
        <f t="shared" si="12"/>
        <v>0</v>
      </c>
    </row>
    <row r="809" spans="1:10" x14ac:dyDescent="0.25">
      <c r="A809" s="14"/>
      <c r="B809" s="14"/>
      <c r="C809" s="14"/>
      <c r="D809" s="14"/>
      <c r="E809" s="15" t="s">
        <v>21</v>
      </c>
      <c r="F809" s="15" t="s">
        <v>22</v>
      </c>
      <c r="G809" s="16">
        <v>600</v>
      </c>
      <c r="H809" s="16">
        <v>600</v>
      </c>
      <c r="I809" s="16">
        <f>IF(G809&lt;&gt;0,H809/G809*100,"-")</f>
        <v>100</v>
      </c>
      <c r="J809" s="16">
        <f t="shared" si="12"/>
        <v>0</v>
      </c>
    </row>
    <row r="810" spans="1:10" x14ac:dyDescent="0.25">
      <c r="A810" s="14"/>
      <c r="B810" s="14"/>
      <c r="C810" s="14"/>
      <c r="D810" s="14"/>
      <c r="E810" s="15" t="s">
        <v>74</v>
      </c>
      <c r="F810" s="15" t="s">
        <v>75</v>
      </c>
      <c r="G810" s="16">
        <v>800</v>
      </c>
      <c r="H810" s="16">
        <v>800</v>
      </c>
      <c r="I810" s="16">
        <f>IF(G810&lt;&gt;0,H810/G810*100,"-")</f>
        <v>100</v>
      </c>
      <c r="J810" s="16">
        <f t="shared" si="12"/>
        <v>0</v>
      </c>
    </row>
    <row r="811" spans="1:10" x14ac:dyDescent="0.25">
      <c r="A811" s="2" t="s">
        <v>490</v>
      </c>
      <c r="B811" s="3"/>
      <c r="C811" s="3"/>
      <c r="D811" s="3"/>
      <c r="E811" s="3"/>
      <c r="F811" s="2" t="s">
        <v>491</v>
      </c>
      <c r="G811" s="4">
        <f>+G812</f>
        <v>6000</v>
      </c>
      <c r="H811" s="4">
        <f>+H812</f>
        <v>6000</v>
      </c>
      <c r="I811" s="4">
        <f>IF(G811&lt;&gt;0,H811/G811*100,"-")</f>
        <v>100</v>
      </c>
      <c r="J811" s="4">
        <f t="shared" si="12"/>
        <v>0</v>
      </c>
    </row>
    <row r="812" spans="1:10" x14ac:dyDescent="0.25">
      <c r="A812" s="5"/>
      <c r="B812" s="6" t="s">
        <v>98</v>
      </c>
      <c r="C812" s="5"/>
      <c r="D812" s="5"/>
      <c r="E812" s="5"/>
      <c r="F812" s="6" t="s">
        <v>99</v>
      </c>
      <c r="G812" s="7">
        <f>+G813</f>
        <v>6000</v>
      </c>
      <c r="H812" s="7">
        <f>+H813</f>
        <v>6000</v>
      </c>
      <c r="I812" s="7">
        <f>IF(G812&lt;&gt;0,H812/G812*100,"-")</f>
        <v>100</v>
      </c>
      <c r="J812" s="7">
        <f t="shared" si="12"/>
        <v>0</v>
      </c>
    </row>
    <row r="813" spans="1:10" x14ac:dyDescent="0.25">
      <c r="A813" s="8"/>
      <c r="B813" s="8"/>
      <c r="C813" s="9" t="s">
        <v>492</v>
      </c>
      <c r="D813" s="8"/>
      <c r="E813" s="8"/>
      <c r="F813" s="9" t="s">
        <v>493</v>
      </c>
      <c r="G813" s="10">
        <f>+G814</f>
        <v>6000</v>
      </c>
      <c r="H813" s="10">
        <f>+H814</f>
        <v>6000</v>
      </c>
      <c r="I813" s="10">
        <f>IF(G813&lt;&gt;0,H813/G813*100,"-")</f>
        <v>100</v>
      </c>
      <c r="J813" s="10">
        <f t="shared" si="12"/>
        <v>0</v>
      </c>
    </row>
    <row r="814" spans="1:10" x14ac:dyDescent="0.25">
      <c r="A814" s="11"/>
      <c r="B814" s="11"/>
      <c r="C814" s="11"/>
      <c r="D814" s="12" t="s">
        <v>14</v>
      </c>
      <c r="E814" s="11"/>
      <c r="F814" s="12"/>
      <c r="G814" s="13">
        <f>+G815+G816+G817+G818+G819+G820</f>
        <v>6000</v>
      </c>
      <c r="H814" s="13">
        <f>+H815+H816+H817+H818+H819+H820</f>
        <v>6000</v>
      </c>
      <c r="I814" s="13">
        <f>IF(G814&lt;&gt;0,H814/G814*100,"-")</f>
        <v>100</v>
      </c>
      <c r="J814" s="13">
        <f t="shared" si="12"/>
        <v>0</v>
      </c>
    </row>
    <row r="815" spans="1:10" x14ac:dyDescent="0.25">
      <c r="A815" s="14"/>
      <c r="B815" s="14"/>
      <c r="C815" s="14"/>
      <c r="D815" s="14"/>
      <c r="E815" s="15" t="s">
        <v>15</v>
      </c>
      <c r="F815" s="15" t="s">
        <v>16</v>
      </c>
      <c r="G815" s="16">
        <v>300</v>
      </c>
      <c r="H815" s="16">
        <v>300</v>
      </c>
      <c r="I815" s="16">
        <f>IF(G815&lt;&gt;0,H815/G815*100,"-")</f>
        <v>100</v>
      </c>
      <c r="J815" s="16">
        <f t="shared" si="12"/>
        <v>0</v>
      </c>
    </row>
    <row r="816" spans="1:10" x14ac:dyDescent="0.25">
      <c r="A816" s="14"/>
      <c r="B816" s="14"/>
      <c r="C816" s="14"/>
      <c r="D816" s="14"/>
      <c r="E816" s="15" t="s">
        <v>82</v>
      </c>
      <c r="F816" s="15" t="s">
        <v>83</v>
      </c>
      <c r="G816" s="16">
        <v>200</v>
      </c>
      <c r="H816" s="16">
        <v>200</v>
      </c>
      <c r="I816" s="16">
        <f>IF(G816&lt;&gt;0,H816/G816*100,"-")</f>
        <v>100</v>
      </c>
      <c r="J816" s="16">
        <f t="shared" si="12"/>
        <v>0</v>
      </c>
    </row>
    <row r="817" spans="1:10" x14ac:dyDescent="0.25">
      <c r="A817" s="14"/>
      <c r="B817" s="14"/>
      <c r="C817" s="14"/>
      <c r="D817" s="14"/>
      <c r="E817" s="15" t="s">
        <v>17</v>
      </c>
      <c r="F817" s="15" t="s">
        <v>18</v>
      </c>
      <c r="G817" s="16">
        <v>300</v>
      </c>
      <c r="H817" s="16">
        <v>300</v>
      </c>
      <c r="I817" s="16">
        <f>IF(G817&lt;&gt;0,H817/G817*100,"-")</f>
        <v>100</v>
      </c>
      <c r="J817" s="16">
        <f t="shared" si="12"/>
        <v>0</v>
      </c>
    </row>
    <row r="818" spans="1:10" x14ac:dyDescent="0.25">
      <c r="A818" s="14"/>
      <c r="B818" s="14"/>
      <c r="C818" s="14"/>
      <c r="D818" s="14"/>
      <c r="E818" s="15" t="s">
        <v>21</v>
      </c>
      <c r="F818" s="15" t="s">
        <v>22</v>
      </c>
      <c r="G818" s="16">
        <v>2045</v>
      </c>
      <c r="H818" s="16">
        <v>2045</v>
      </c>
      <c r="I818" s="16">
        <f>IF(G818&lt;&gt;0,H818/G818*100,"-")</f>
        <v>100</v>
      </c>
      <c r="J818" s="16">
        <f t="shared" si="12"/>
        <v>0</v>
      </c>
    </row>
    <row r="819" spans="1:10" x14ac:dyDescent="0.25">
      <c r="A819" s="14"/>
      <c r="B819" s="14"/>
      <c r="C819" s="14"/>
      <c r="D819" s="14"/>
      <c r="E819" s="15" t="s">
        <v>23</v>
      </c>
      <c r="F819" s="15" t="s">
        <v>24</v>
      </c>
      <c r="G819" s="16">
        <v>2955</v>
      </c>
      <c r="H819" s="16">
        <v>2955</v>
      </c>
      <c r="I819" s="16">
        <f>IF(G819&lt;&gt;0,H819/G819*100,"-")</f>
        <v>100</v>
      </c>
      <c r="J819" s="16">
        <f t="shared" si="12"/>
        <v>0</v>
      </c>
    </row>
    <row r="820" spans="1:10" x14ac:dyDescent="0.25">
      <c r="A820" s="14"/>
      <c r="B820" s="14"/>
      <c r="C820" s="14"/>
      <c r="D820" s="14"/>
      <c r="E820" s="15" t="s">
        <v>29</v>
      </c>
      <c r="F820" s="15" t="s">
        <v>30</v>
      </c>
      <c r="G820" s="16">
        <v>200</v>
      </c>
      <c r="H820" s="16">
        <v>200</v>
      </c>
      <c r="I820" s="16">
        <f>IF(G820&lt;&gt;0,H820/G820*100,"-")</f>
        <v>100</v>
      </c>
      <c r="J820" s="16">
        <f t="shared" si="12"/>
        <v>0</v>
      </c>
    </row>
    <row r="821" spans="1:10" x14ac:dyDescent="0.25">
      <c r="A821" s="2" t="s">
        <v>494</v>
      </c>
      <c r="B821" s="3"/>
      <c r="C821" s="3"/>
      <c r="D821" s="3"/>
      <c r="E821" s="3"/>
      <c r="F821" s="2" t="s">
        <v>495</v>
      </c>
      <c r="G821" s="4">
        <f>+G822</f>
        <v>5890</v>
      </c>
      <c r="H821" s="4">
        <f>+H822</f>
        <v>5890</v>
      </c>
      <c r="I821" s="4">
        <f>IF(G821&lt;&gt;0,H821/G821*100,"-")</f>
        <v>100</v>
      </c>
      <c r="J821" s="4">
        <f t="shared" si="12"/>
        <v>0</v>
      </c>
    </row>
    <row r="822" spans="1:10" x14ac:dyDescent="0.25">
      <c r="A822" s="5"/>
      <c r="B822" s="6" t="s">
        <v>98</v>
      </c>
      <c r="C822" s="5"/>
      <c r="D822" s="5"/>
      <c r="E822" s="5"/>
      <c r="F822" s="6" t="s">
        <v>99</v>
      </c>
      <c r="G822" s="7">
        <f>+G823</f>
        <v>5890</v>
      </c>
      <c r="H822" s="7">
        <f>+H823</f>
        <v>5890</v>
      </c>
      <c r="I822" s="7">
        <f>IF(G822&lt;&gt;0,H822/G822*100,"-")</f>
        <v>100</v>
      </c>
      <c r="J822" s="7">
        <f t="shared" si="12"/>
        <v>0</v>
      </c>
    </row>
    <row r="823" spans="1:10" x14ac:dyDescent="0.25">
      <c r="A823" s="8"/>
      <c r="B823" s="8"/>
      <c r="C823" s="9" t="s">
        <v>496</v>
      </c>
      <c r="D823" s="8"/>
      <c r="E823" s="8"/>
      <c r="F823" s="9" t="s">
        <v>497</v>
      </c>
      <c r="G823" s="10">
        <f>+G824</f>
        <v>5890</v>
      </c>
      <c r="H823" s="10">
        <f>+H824</f>
        <v>5890</v>
      </c>
      <c r="I823" s="10">
        <f>IF(G823&lt;&gt;0,H823/G823*100,"-")</f>
        <v>100</v>
      </c>
      <c r="J823" s="10">
        <f t="shared" si="12"/>
        <v>0</v>
      </c>
    </row>
    <row r="824" spans="1:10" x14ac:dyDescent="0.25">
      <c r="A824" s="11"/>
      <c r="B824" s="11"/>
      <c r="C824" s="11"/>
      <c r="D824" s="12" t="s">
        <v>14</v>
      </c>
      <c r="E824" s="11"/>
      <c r="F824" s="12"/>
      <c r="G824" s="13">
        <f>+G825+G826+G827+G828+G829+G830+G831</f>
        <v>5890</v>
      </c>
      <c r="H824" s="13">
        <f>+H825+H826+H827+H828+H829+H830+H831</f>
        <v>5890</v>
      </c>
      <c r="I824" s="13">
        <f>IF(G824&lt;&gt;0,H824/G824*100,"-")</f>
        <v>100</v>
      </c>
      <c r="J824" s="13">
        <f t="shared" si="12"/>
        <v>0</v>
      </c>
    </row>
    <row r="825" spans="1:10" x14ac:dyDescent="0.25">
      <c r="A825" s="14"/>
      <c r="B825" s="14"/>
      <c r="C825" s="14"/>
      <c r="D825" s="14"/>
      <c r="E825" s="15" t="s">
        <v>15</v>
      </c>
      <c r="F825" s="15" t="s">
        <v>16</v>
      </c>
      <c r="G825" s="16">
        <v>3094.35</v>
      </c>
      <c r="H825" s="16">
        <v>3094.35</v>
      </c>
      <c r="I825" s="16">
        <f>IF(G825&lt;&gt;0,H825/G825*100,"-")</f>
        <v>100</v>
      </c>
      <c r="J825" s="16">
        <f t="shared" si="12"/>
        <v>0</v>
      </c>
    </row>
    <row r="826" spans="1:10" x14ac:dyDescent="0.25">
      <c r="A826" s="14"/>
      <c r="B826" s="14"/>
      <c r="C826" s="14"/>
      <c r="D826" s="14"/>
      <c r="E826" s="15" t="s">
        <v>82</v>
      </c>
      <c r="F826" s="15" t="s">
        <v>83</v>
      </c>
      <c r="G826" s="16">
        <v>400</v>
      </c>
      <c r="H826" s="16">
        <v>400</v>
      </c>
      <c r="I826" s="16">
        <f>IF(G826&lt;&gt;0,H826/G826*100,"-")</f>
        <v>100</v>
      </c>
      <c r="J826" s="16">
        <f t="shared" si="12"/>
        <v>0</v>
      </c>
    </row>
    <row r="827" spans="1:10" x14ac:dyDescent="0.25">
      <c r="A827" s="14"/>
      <c r="B827" s="14"/>
      <c r="C827" s="14"/>
      <c r="D827" s="14"/>
      <c r="E827" s="15" t="s">
        <v>17</v>
      </c>
      <c r="F827" s="15" t="s">
        <v>18</v>
      </c>
      <c r="G827" s="16">
        <v>1050</v>
      </c>
      <c r="H827" s="16">
        <v>1050</v>
      </c>
      <c r="I827" s="16">
        <f>IF(G827&lt;&gt;0,H827/G827*100,"-")</f>
        <v>100</v>
      </c>
      <c r="J827" s="16">
        <f t="shared" si="12"/>
        <v>0</v>
      </c>
    </row>
    <row r="828" spans="1:10" x14ac:dyDescent="0.25">
      <c r="A828" s="14"/>
      <c r="B828" s="14"/>
      <c r="C828" s="14"/>
      <c r="D828" s="14"/>
      <c r="E828" s="15" t="s">
        <v>21</v>
      </c>
      <c r="F828" s="15" t="s">
        <v>22</v>
      </c>
      <c r="G828" s="16">
        <v>410</v>
      </c>
      <c r="H828" s="16">
        <v>410</v>
      </c>
      <c r="I828" s="16">
        <f>IF(G828&lt;&gt;0,H828/G828*100,"-")</f>
        <v>100</v>
      </c>
      <c r="J828" s="16">
        <f t="shared" si="12"/>
        <v>0</v>
      </c>
    </row>
    <row r="829" spans="1:10" x14ac:dyDescent="0.25">
      <c r="A829" s="14"/>
      <c r="B829" s="14"/>
      <c r="C829" s="14"/>
      <c r="D829" s="14"/>
      <c r="E829" s="15" t="s">
        <v>70</v>
      </c>
      <c r="F829" s="15" t="s">
        <v>71</v>
      </c>
      <c r="G829" s="16">
        <v>0</v>
      </c>
      <c r="H829" s="16">
        <v>0</v>
      </c>
      <c r="I829" s="16" t="str">
        <f>IF(G829&lt;&gt;0,H829/G829*100,"-")</f>
        <v>-</v>
      </c>
      <c r="J829" s="16">
        <f t="shared" si="12"/>
        <v>0</v>
      </c>
    </row>
    <row r="830" spans="1:10" x14ac:dyDescent="0.25">
      <c r="A830" s="14"/>
      <c r="B830" s="14"/>
      <c r="C830" s="14"/>
      <c r="D830" s="14"/>
      <c r="E830" s="15" t="s">
        <v>23</v>
      </c>
      <c r="F830" s="15" t="s">
        <v>24</v>
      </c>
      <c r="G830" s="16">
        <v>435.65</v>
      </c>
      <c r="H830" s="16">
        <v>435.65</v>
      </c>
      <c r="I830" s="16">
        <f>IF(G830&lt;&gt;0,H830/G830*100,"-")</f>
        <v>100</v>
      </c>
      <c r="J830" s="16">
        <f t="shared" si="12"/>
        <v>0</v>
      </c>
    </row>
    <row r="831" spans="1:10" x14ac:dyDescent="0.25">
      <c r="A831" s="14"/>
      <c r="B831" s="14"/>
      <c r="C831" s="14"/>
      <c r="D831" s="14"/>
      <c r="E831" s="15" t="s">
        <v>29</v>
      </c>
      <c r="F831" s="15" t="s">
        <v>30</v>
      </c>
      <c r="G831" s="16">
        <v>500</v>
      </c>
      <c r="H831" s="16">
        <v>500</v>
      </c>
      <c r="I831" s="16">
        <f>IF(G831&lt;&gt;0,H831/G831*100,"-")</f>
        <v>100</v>
      </c>
      <c r="J831" s="16">
        <f t="shared" si="12"/>
        <v>0</v>
      </c>
    </row>
    <row r="832" spans="1:10" x14ac:dyDescent="0.25">
      <c r="A832" s="2" t="s">
        <v>498</v>
      </c>
      <c r="B832" s="3"/>
      <c r="C832" s="3"/>
      <c r="D832" s="3"/>
      <c r="E832" s="3"/>
      <c r="F832" s="2" t="s">
        <v>499</v>
      </c>
      <c r="G832" s="4">
        <f>+G833+G845</f>
        <v>14493.5</v>
      </c>
      <c r="H832" s="4">
        <f>+H833+H845</f>
        <v>14493.5</v>
      </c>
      <c r="I832" s="4">
        <f>IF(G832&lt;&gt;0,H832/G832*100,"-")</f>
        <v>100</v>
      </c>
      <c r="J832" s="4">
        <f t="shared" si="12"/>
        <v>0</v>
      </c>
    </row>
    <row r="833" spans="1:10" x14ac:dyDescent="0.25">
      <c r="A833" s="5"/>
      <c r="B833" s="6" t="s">
        <v>98</v>
      </c>
      <c r="C833" s="5"/>
      <c r="D833" s="5"/>
      <c r="E833" s="5"/>
      <c r="F833" s="6" t="s">
        <v>99</v>
      </c>
      <c r="G833" s="7">
        <f>+G834</f>
        <v>10210</v>
      </c>
      <c r="H833" s="7">
        <f>+H834</f>
        <v>10210</v>
      </c>
      <c r="I833" s="7">
        <f>IF(G833&lt;&gt;0,H833/G833*100,"-")</f>
        <v>100</v>
      </c>
      <c r="J833" s="7">
        <f t="shared" si="12"/>
        <v>0</v>
      </c>
    </row>
    <row r="834" spans="1:10" x14ac:dyDescent="0.25">
      <c r="A834" s="8"/>
      <c r="B834" s="8"/>
      <c r="C834" s="9" t="s">
        <v>500</v>
      </c>
      <c r="D834" s="8"/>
      <c r="E834" s="8"/>
      <c r="F834" s="9" t="s">
        <v>501</v>
      </c>
      <c r="G834" s="10">
        <f>+G835</f>
        <v>10210</v>
      </c>
      <c r="H834" s="10">
        <f>+H835</f>
        <v>10210</v>
      </c>
      <c r="I834" s="10">
        <f>IF(G834&lt;&gt;0,H834/G834*100,"-")</f>
        <v>100</v>
      </c>
      <c r="J834" s="10">
        <f t="shared" si="12"/>
        <v>0</v>
      </c>
    </row>
    <row r="835" spans="1:10" x14ac:dyDescent="0.25">
      <c r="A835" s="11"/>
      <c r="B835" s="11"/>
      <c r="C835" s="11"/>
      <c r="D835" s="12" t="s">
        <v>14</v>
      </c>
      <c r="E835" s="11"/>
      <c r="F835" s="12"/>
      <c r="G835" s="13">
        <f>+G836+G837+G838+G839+G840+G841+G842+G843+G844</f>
        <v>10210</v>
      </c>
      <c r="H835" s="13">
        <f>+H836+H837+H838+H839+H840+H841+H842+H843+H844</f>
        <v>10210</v>
      </c>
      <c r="I835" s="13">
        <f>IF(G835&lt;&gt;0,H835/G835*100,"-")</f>
        <v>100</v>
      </c>
      <c r="J835" s="13">
        <f t="shared" si="12"/>
        <v>0</v>
      </c>
    </row>
    <row r="836" spans="1:10" x14ac:dyDescent="0.25">
      <c r="A836" s="14"/>
      <c r="B836" s="14"/>
      <c r="C836" s="14"/>
      <c r="D836" s="14"/>
      <c r="E836" s="15" t="s">
        <v>15</v>
      </c>
      <c r="F836" s="15" t="s">
        <v>16</v>
      </c>
      <c r="G836" s="16">
        <v>6404.6</v>
      </c>
      <c r="H836" s="16">
        <v>6404.6</v>
      </c>
      <c r="I836" s="16">
        <f>IF(G836&lt;&gt;0,H836/G836*100,"-")</f>
        <v>100</v>
      </c>
      <c r="J836" s="16">
        <f t="shared" si="12"/>
        <v>0</v>
      </c>
    </row>
    <row r="837" spans="1:10" x14ac:dyDescent="0.25">
      <c r="A837" s="14"/>
      <c r="B837" s="14"/>
      <c r="C837" s="14"/>
      <c r="D837" s="14"/>
      <c r="E837" s="15" t="s">
        <v>82</v>
      </c>
      <c r="F837" s="15" t="s">
        <v>83</v>
      </c>
      <c r="G837" s="16">
        <v>700</v>
      </c>
      <c r="H837" s="16">
        <v>700</v>
      </c>
      <c r="I837" s="16">
        <f>IF(G837&lt;&gt;0,H837/G837*100,"-")</f>
        <v>100</v>
      </c>
      <c r="J837" s="16">
        <f t="shared" si="12"/>
        <v>0</v>
      </c>
    </row>
    <row r="838" spans="1:10" x14ac:dyDescent="0.25">
      <c r="A838" s="14"/>
      <c r="B838" s="14"/>
      <c r="C838" s="14"/>
      <c r="D838" s="14"/>
      <c r="E838" s="15" t="s">
        <v>17</v>
      </c>
      <c r="F838" s="15" t="s">
        <v>18</v>
      </c>
      <c r="G838" s="16">
        <v>700</v>
      </c>
      <c r="H838" s="16">
        <v>700</v>
      </c>
      <c r="I838" s="16">
        <f>IF(G838&lt;&gt;0,H838/G838*100,"-")</f>
        <v>100</v>
      </c>
      <c r="J838" s="16">
        <f t="shared" ref="J838:J901" si="13">H838-G838</f>
        <v>0</v>
      </c>
    </row>
    <row r="839" spans="1:10" x14ac:dyDescent="0.25">
      <c r="A839" s="14"/>
      <c r="B839" s="14"/>
      <c r="C839" s="14"/>
      <c r="D839" s="14"/>
      <c r="E839" s="15" t="s">
        <v>19</v>
      </c>
      <c r="F839" s="15" t="s">
        <v>20</v>
      </c>
      <c r="G839" s="16">
        <v>250</v>
      </c>
      <c r="H839" s="16">
        <v>250</v>
      </c>
      <c r="I839" s="16">
        <f>IF(G839&lt;&gt;0,H839/G839*100,"-")</f>
        <v>100</v>
      </c>
      <c r="J839" s="16">
        <f t="shared" si="13"/>
        <v>0</v>
      </c>
    </row>
    <row r="840" spans="1:10" x14ac:dyDescent="0.25">
      <c r="A840" s="14"/>
      <c r="B840" s="14"/>
      <c r="C840" s="14"/>
      <c r="D840" s="14"/>
      <c r="E840" s="15" t="s">
        <v>21</v>
      </c>
      <c r="F840" s="15" t="s">
        <v>22</v>
      </c>
      <c r="G840" s="16">
        <v>210</v>
      </c>
      <c r="H840" s="16">
        <v>210</v>
      </c>
      <c r="I840" s="16">
        <f>IF(G840&lt;&gt;0,H840/G840*100,"-")</f>
        <v>100</v>
      </c>
      <c r="J840" s="16">
        <f t="shared" si="13"/>
        <v>0</v>
      </c>
    </row>
    <row r="841" spans="1:10" x14ac:dyDescent="0.25">
      <c r="A841" s="14"/>
      <c r="B841" s="14"/>
      <c r="C841" s="14"/>
      <c r="D841" s="14"/>
      <c r="E841" s="15" t="s">
        <v>70</v>
      </c>
      <c r="F841" s="15" t="s">
        <v>71</v>
      </c>
      <c r="G841" s="16">
        <v>260</v>
      </c>
      <c r="H841" s="16">
        <v>260</v>
      </c>
      <c r="I841" s="16">
        <f>IF(G841&lt;&gt;0,H841/G841*100,"-")</f>
        <v>100</v>
      </c>
      <c r="J841" s="16">
        <f t="shared" si="13"/>
        <v>0</v>
      </c>
    </row>
    <row r="842" spans="1:10" x14ac:dyDescent="0.25">
      <c r="A842" s="14"/>
      <c r="B842" s="14"/>
      <c r="C842" s="14"/>
      <c r="D842" s="14"/>
      <c r="E842" s="15" t="s">
        <v>23</v>
      </c>
      <c r="F842" s="15" t="s">
        <v>24</v>
      </c>
      <c r="G842" s="16">
        <v>1185.4000000000001</v>
      </c>
      <c r="H842" s="16">
        <v>1185.4000000000001</v>
      </c>
      <c r="I842" s="16">
        <f>IF(G842&lt;&gt;0,H842/G842*100,"-")</f>
        <v>100</v>
      </c>
      <c r="J842" s="16">
        <f t="shared" si="13"/>
        <v>0</v>
      </c>
    </row>
    <row r="843" spans="1:10" x14ac:dyDescent="0.25">
      <c r="A843" s="14"/>
      <c r="B843" s="14"/>
      <c r="C843" s="14"/>
      <c r="D843" s="14"/>
      <c r="E843" s="15" t="s">
        <v>29</v>
      </c>
      <c r="F843" s="15" t="s">
        <v>30</v>
      </c>
      <c r="G843" s="16">
        <v>500</v>
      </c>
      <c r="H843" s="16">
        <v>500</v>
      </c>
      <c r="I843" s="16">
        <f>IF(G843&lt;&gt;0,H843/G843*100,"-")</f>
        <v>100</v>
      </c>
      <c r="J843" s="16">
        <f t="shared" si="13"/>
        <v>0</v>
      </c>
    </row>
    <row r="844" spans="1:10" x14ac:dyDescent="0.25">
      <c r="A844" s="14"/>
      <c r="B844" s="14"/>
      <c r="C844" s="14"/>
      <c r="D844" s="14"/>
      <c r="E844" s="15" t="s">
        <v>25</v>
      </c>
      <c r="F844" s="15" t="s">
        <v>26</v>
      </c>
      <c r="G844" s="16">
        <v>0</v>
      </c>
      <c r="H844" s="16">
        <v>0</v>
      </c>
      <c r="I844" s="16" t="str">
        <f>IF(G844&lt;&gt;0,H844/G844*100,"-")</f>
        <v>-</v>
      </c>
      <c r="J844" s="16">
        <f t="shared" si="13"/>
        <v>0</v>
      </c>
    </row>
    <row r="845" spans="1:10" x14ac:dyDescent="0.25">
      <c r="A845" s="5"/>
      <c r="B845" s="6" t="s">
        <v>277</v>
      </c>
      <c r="C845" s="5"/>
      <c r="D845" s="5"/>
      <c r="E845" s="5"/>
      <c r="F845" s="6" t="s">
        <v>278</v>
      </c>
      <c r="G845" s="7">
        <f>+G846</f>
        <v>4283.5</v>
      </c>
      <c r="H845" s="7">
        <f>+H846</f>
        <v>4283.5</v>
      </c>
      <c r="I845" s="7">
        <f>IF(G845&lt;&gt;0,H845/G845*100,"-")</f>
        <v>100</v>
      </c>
      <c r="J845" s="7">
        <f t="shared" si="13"/>
        <v>0</v>
      </c>
    </row>
    <row r="846" spans="1:10" x14ac:dyDescent="0.25">
      <c r="A846" s="8"/>
      <c r="B846" s="8"/>
      <c r="C846" s="9" t="s">
        <v>502</v>
      </c>
      <c r="D846" s="8"/>
      <c r="E846" s="8"/>
      <c r="F846" s="9" t="s">
        <v>503</v>
      </c>
      <c r="G846" s="10">
        <f>+G847</f>
        <v>4283.5</v>
      </c>
      <c r="H846" s="10">
        <f>+H847</f>
        <v>4283.5</v>
      </c>
      <c r="I846" s="10">
        <f>IF(G846&lt;&gt;0,H846/G846*100,"-")</f>
        <v>100</v>
      </c>
      <c r="J846" s="10">
        <f t="shared" si="13"/>
        <v>0</v>
      </c>
    </row>
    <row r="847" spans="1:10" x14ac:dyDescent="0.25">
      <c r="A847" s="11"/>
      <c r="B847" s="11"/>
      <c r="C847" s="11"/>
      <c r="D847" s="12" t="s">
        <v>14</v>
      </c>
      <c r="E847" s="11"/>
      <c r="F847" s="12"/>
      <c r="G847" s="13">
        <f>+G848+G849+G850+G851+G852+G853+G854</f>
        <v>4283.5</v>
      </c>
      <c r="H847" s="13">
        <f>+H848+H849+H850+H851+H852+H853+H854</f>
        <v>4283.5</v>
      </c>
      <c r="I847" s="13">
        <f>IF(G847&lt;&gt;0,H847/G847*100,"-")</f>
        <v>100</v>
      </c>
      <c r="J847" s="13">
        <f t="shared" si="13"/>
        <v>0</v>
      </c>
    </row>
    <row r="848" spans="1:10" x14ac:dyDescent="0.25">
      <c r="A848" s="14"/>
      <c r="B848" s="14"/>
      <c r="C848" s="14"/>
      <c r="D848" s="14"/>
      <c r="E848" s="15" t="s">
        <v>15</v>
      </c>
      <c r="F848" s="15" t="s">
        <v>16</v>
      </c>
      <c r="G848" s="16">
        <v>0</v>
      </c>
      <c r="H848" s="16">
        <v>0</v>
      </c>
      <c r="I848" s="16" t="str">
        <f>IF(G848&lt;&gt;0,H848/G848*100,"-")</f>
        <v>-</v>
      </c>
      <c r="J848" s="16">
        <f t="shared" si="13"/>
        <v>0</v>
      </c>
    </row>
    <row r="849" spans="1:10" x14ac:dyDescent="0.25">
      <c r="A849" s="14"/>
      <c r="B849" s="14"/>
      <c r="C849" s="14"/>
      <c r="D849" s="14"/>
      <c r="E849" s="15" t="s">
        <v>82</v>
      </c>
      <c r="F849" s="15" t="s">
        <v>83</v>
      </c>
      <c r="G849" s="16">
        <v>0</v>
      </c>
      <c r="H849" s="16">
        <v>0</v>
      </c>
      <c r="I849" s="16" t="str">
        <f>IF(G849&lt;&gt;0,H849/G849*100,"-")</f>
        <v>-</v>
      </c>
      <c r="J849" s="16">
        <f t="shared" si="13"/>
        <v>0</v>
      </c>
    </row>
    <row r="850" spans="1:10" x14ac:dyDescent="0.25">
      <c r="A850" s="14"/>
      <c r="B850" s="14"/>
      <c r="C850" s="14"/>
      <c r="D850" s="14"/>
      <c r="E850" s="15" t="s">
        <v>17</v>
      </c>
      <c r="F850" s="15" t="s">
        <v>18</v>
      </c>
      <c r="G850" s="16">
        <v>0</v>
      </c>
      <c r="H850" s="16">
        <v>0</v>
      </c>
      <c r="I850" s="16" t="str">
        <f>IF(G850&lt;&gt;0,H850/G850*100,"-")</f>
        <v>-</v>
      </c>
      <c r="J850" s="16">
        <f t="shared" si="13"/>
        <v>0</v>
      </c>
    </row>
    <row r="851" spans="1:10" x14ac:dyDescent="0.25">
      <c r="A851" s="14"/>
      <c r="B851" s="14"/>
      <c r="C851" s="14"/>
      <c r="D851" s="14"/>
      <c r="E851" s="15" t="s">
        <v>21</v>
      </c>
      <c r="F851" s="15" t="s">
        <v>22</v>
      </c>
      <c r="G851" s="16">
        <v>1233.5</v>
      </c>
      <c r="H851" s="16">
        <v>1233.5</v>
      </c>
      <c r="I851" s="16">
        <f>IF(G851&lt;&gt;0,H851/G851*100,"-")</f>
        <v>100</v>
      </c>
      <c r="J851" s="16">
        <f t="shared" si="13"/>
        <v>0</v>
      </c>
    </row>
    <row r="852" spans="1:10" x14ac:dyDescent="0.25">
      <c r="A852" s="14"/>
      <c r="B852" s="14"/>
      <c r="C852" s="14"/>
      <c r="D852" s="14"/>
      <c r="E852" s="15" t="s">
        <v>70</v>
      </c>
      <c r="F852" s="15" t="s">
        <v>71</v>
      </c>
      <c r="G852" s="16">
        <v>0</v>
      </c>
      <c r="H852" s="16">
        <v>0</v>
      </c>
      <c r="I852" s="16" t="str">
        <f>IF(G852&lt;&gt;0,H852/G852*100,"-")</f>
        <v>-</v>
      </c>
      <c r="J852" s="16">
        <f t="shared" si="13"/>
        <v>0</v>
      </c>
    </row>
    <row r="853" spans="1:10" x14ac:dyDescent="0.25">
      <c r="A853" s="14"/>
      <c r="B853" s="14"/>
      <c r="C853" s="14"/>
      <c r="D853" s="14"/>
      <c r="E853" s="15" t="s">
        <v>25</v>
      </c>
      <c r="F853" s="15" t="s">
        <v>26</v>
      </c>
      <c r="G853" s="16">
        <v>0</v>
      </c>
      <c r="H853" s="16">
        <v>0</v>
      </c>
      <c r="I853" s="16" t="str">
        <f>IF(G853&lt;&gt;0,H853/G853*100,"-")</f>
        <v>-</v>
      </c>
      <c r="J853" s="16">
        <f t="shared" si="13"/>
        <v>0</v>
      </c>
    </row>
    <row r="854" spans="1:10" x14ac:dyDescent="0.25">
      <c r="A854" s="14"/>
      <c r="B854" s="14"/>
      <c r="C854" s="14"/>
      <c r="D854" s="14"/>
      <c r="E854" s="15" t="s">
        <v>74</v>
      </c>
      <c r="F854" s="15" t="s">
        <v>75</v>
      </c>
      <c r="G854" s="16">
        <v>3050</v>
      </c>
      <c r="H854" s="16">
        <v>3050</v>
      </c>
      <c r="I854" s="16">
        <f>IF(G854&lt;&gt;0,H854/G854*100,"-")</f>
        <v>100</v>
      </c>
      <c r="J854" s="16">
        <f t="shared" si="13"/>
        <v>0</v>
      </c>
    </row>
    <row r="855" spans="1:10" x14ac:dyDescent="0.25">
      <c r="A855" s="2" t="s">
        <v>504</v>
      </c>
      <c r="B855" s="3"/>
      <c r="C855" s="3"/>
      <c r="D855" s="3"/>
      <c r="E855" s="3"/>
      <c r="F855" s="2" t="s">
        <v>505</v>
      </c>
      <c r="G855" s="4">
        <f>+G856</f>
        <v>6700</v>
      </c>
      <c r="H855" s="4">
        <f>+H856</f>
        <v>6700</v>
      </c>
      <c r="I855" s="4">
        <f>IF(G855&lt;&gt;0,H855/G855*100,"-")</f>
        <v>100</v>
      </c>
      <c r="J855" s="4">
        <f t="shared" si="13"/>
        <v>0</v>
      </c>
    </row>
    <row r="856" spans="1:10" x14ac:dyDescent="0.25">
      <c r="A856" s="5"/>
      <c r="B856" s="6" t="s">
        <v>98</v>
      </c>
      <c r="C856" s="5"/>
      <c r="D856" s="5"/>
      <c r="E856" s="5"/>
      <c r="F856" s="6" t="s">
        <v>99</v>
      </c>
      <c r="G856" s="7">
        <f>+G857</f>
        <v>6700</v>
      </c>
      <c r="H856" s="7">
        <f>+H857</f>
        <v>6700</v>
      </c>
      <c r="I856" s="7">
        <f>IF(G856&lt;&gt;0,H856/G856*100,"-")</f>
        <v>100</v>
      </c>
      <c r="J856" s="7">
        <f t="shared" si="13"/>
        <v>0</v>
      </c>
    </row>
    <row r="857" spans="1:10" x14ac:dyDescent="0.25">
      <c r="A857" s="8"/>
      <c r="B857" s="8"/>
      <c r="C857" s="9" t="s">
        <v>506</v>
      </c>
      <c r="D857" s="8"/>
      <c r="E857" s="8"/>
      <c r="F857" s="9" t="s">
        <v>507</v>
      </c>
      <c r="G857" s="10">
        <f>+G858</f>
        <v>6700</v>
      </c>
      <c r="H857" s="10">
        <f>+H858</f>
        <v>6700</v>
      </c>
      <c r="I857" s="10">
        <f>IF(G857&lt;&gt;0,H857/G857*100,"-")</f>
        <v>100</v>
      </c>
      <c r="J857" s="10">
        <f t="shared" si="13"/>
        <v>0</v>
      </c>
    </row>
    <row r="858" spans="1:10" x14ac:dyDescent="0.25">
      <c r="A858" s="11"/>
      <c r="B858" s="11"/>
      <c r="C858" s="11"/>
      <c r="D858" s="12" t="s">
        <v>14</v>
      </c>
      <c r="E858" s="11"/>
      <c r="F858" s="12"/>
      <c r="G858" s="13">
        <f>+G859+G860+G861+G862+G863</f>
        <v>6700</v>
      </c>
      <c r="H858" s="13">
        <f>+H859+H860+H861+H862+H863</f>
        <v>6700</v>
      </c>
      <c r="I858" s="13">
        <f>IF(G858&lt;&gt;0,H858/G858*100,"-")</f>
        <v>100</v>
      </c>
      <c r="J858" s="13">
        <f t="shared" si="13"/>
        <v>0</v>
      </c>
    </row>
    <row r="859" spans="1:10" x14ac:dyDescent="0.25">
      <c r="A859" s="14"/>
      <c r="B859" s="14"/>
      <c r="C859" s="14"/>
      <c r="D859" s="14"/>
      <c r="E859" s="15" t="s">
        <v>15</v>
      </c>
      <c r="F859" s="15" t="s">
        <v>16</v>
      </c>
      <c r="G859" s="16">
        <v>609.12</v>
      </c>
      <c r="H859" s="16">
        <v>609.12</v>
      </c>
      <c r="I859" s="16">
        <f>IF(G859&lt;&gt;0,H859/G859*100,"-")</f>
        <v>100</v>
      </c>
      <c r="J859" s="16">
        <f t="shared" si="13"/>
        <v>0</v>
      </c>
    </row>
    <row r="860" spans="1:10" x14ac:dyDescent="0.25">
      <c r="A860" s="14"/>
      <c r="B860" s="14"/>
      <c r="C860" s="14"/>
      <c r="D860" s="14"/>
      <c r="E860" s="15" t="s">
        <v>17</v>
      </c>
      <c r="F860" s="15" t="s">
        <v>18</v>
      </c>
      <c r="G860" s="16">
        <v>500</v>
      </c>
      <c r="H860" s="16">
        <v>500</v>
      </c>
      <c r="I860" s="16">
        <f>IF(G860&lt;&gt;0,H860/G860*100,"-")</f>
        <v>100</v>
      </c>
      <c r="J860" s="16">
        <f t="shared" si="13"/>
        <v>0</v>
      </c>
    </row>
    <row r="861" spans="1:10" x14ac:dyDescent="0.25">
      <c r="A861" s="14"/>
      <c r="B861" s="14"/>
      <c r="C861" s="14"/>
      <c r="D861" s="14"/>
      <c r="E861" s="15" t="s">
        <v>21</v>
      </c>
      <c r="F861" s="15" t="s">
        <v>22</v>
      </c>
      <c r="G861" s="16">
        <v>534.67999999999995</v>
      </c>
      <c r="H861" s="16">
        <v>534.67999999999995</v>
      </c>
      <c r="I861" s="16">
        <f>IF(G861&lt;&gt;0,H861/G861*100,"-")</f>
        <v>100</v>
      </c>
      <c r="J861" s="16">
        <f t="shared" si="13"/>
        <v>0</v>
      </c>
    </row>
    <row r="862" spans="1:10" x14ac:dyDescent="0.25">
      <c r="A862" s="14"/>
      <c r="B862" s="14"/>
      <c r="C862" s="14"/>
      <c r="D862" s="14"/>
      <c r="E862" s="15" t="s">
        <v>23</v>
      </c>
      <c r="F862" s="15" t="s">
        <v>24</v>
      </c>
      <c r="G862" s="16">
        <v>3756.2</v>
      </c>
      <c r="H862" s="16">
        <v>3756.2</v>
      </c>
      <c r="I862" s="16">
        <f>IF(G862&lt;&gt;0,H862/G862*100,"-")</f>
        <v>100</v>
      </c>
      <c r="J862" s="16">
        <f t="shared" si="13"/>
        <v>0</v>
      </c>
    </row>
    <row r="863" spans="1:10" x14ac:dyDescent="0.25">
      <c r="A863" s="14"/>
      <c r="B863" s="14"/>
      <c r="C863" s="14"/>
      <c r="D863" s="14"/>
      <c r="E863" s="15" t="s">
        <v>96</v>
      </c>
      <c r="F863" s="15" t="s">
        <v>97</v>
      </c>
      <c r="G863" s="16">
        <v>1300</v>
      </c>
      <c r="H863" s="16">
        <v>1300</v>
      </c>
      <c r="I863" s="16">
        <f>IF(G863&lt;&gt;0,H863/G863*100,"-")</f>
        <v>100</v>
      </c>
      <c r="J863" s="16">
        <f t="shared" si="13"/>
        <v>0</v>
      </c>
    </row>
    <row r="864" spans="1:10" x14ac:dyDescent="0.25">
      <c r="A864" s="2" t="s">
        <v>508</v>
      </c>
      <c r="B864" s="3"/>
      <c r="C864" s="3"/>
      <c r="D864" s="3"/>
      <c r="E864" s="3"/>
      <c r="F864" s="2" t="s">
        <v>509</v>
      </c>
      <c r="G864" s="4">
        <f>+G865</f>
        <v>26300</v>
      </c>
      <c r="H864" s="4">
        <f>+H865</f>
        <v>26300</v>
      </c>
      <c r="I864" s="4">
        <f>IF(G864&lt;&gt;0,H864/G864*100,"-")</f>
        <v>100</v>
      </c>
      <c r="J864" s="4">
        <f t="shared" si="13"/>
        <v>0</v>
      </c>
    </row>
    <row r="865" spans="1:10" x14ac:dyDescent="0.25">
      <c r="A865" s="5"/>
      <c r="B865" s="6" t="s">
        <v>98</v>
      </c>
      <c r="C865" s="5"/>
      <c r="D865" s="5"/>
      <c r="E865" s="5"/>
      <c r="F865" s="6" t="s">
        <v>99</v>
      </c>
      <c r="G865" s="7">
        <f>+G866</f>
        <v>26300</v>
      </c>
      <c r="H865" s="7">
        <f>+H866</f>
        <v>26300</v>
      </c>
      <c r="I865" s="7">
        <f>IF(G865&lt;&gt;0,H865/G865*100,"-")</f>
        <v>100</v>
      </c>
      <c r="J865" s="7">
        <f t="shared" si="13"/>
        <v>0</v>
      </c>
    </row>
    <row r="866" spans="1:10" x14ac:dyDescent="0.25">
      <c r="A866" s="8"/>
      <c r="B866" s="8"/>
      <c r="C866" s="9" t="s">
        <v>510</v>
      </c>
      <c r="D866" s="8"/>
      <c r="E866" s="8"/>
      <c r="F866" s="9" t="s">
        <v>511</v>
      </c>
      <c r="G866" s="10">
        <f>+G867</f>
        <v>26300</v>
      </c>
      <c r="H866" s="10">
        <f>+H867</f>
        <v>26300</v>
      </c>
      <c r="I866" s="10">
        <f>IF(G866&lt;&gt;0,H866/G866*100,"-")</f>
        <v>100</v>
      </c>
      <c r="J866" s="10">
        <f t="shared" si="13"/>
        <v>0</v>
      </c>
    </row>
    <row r="867" spans="1:10" x14ac:dyDescent="0.25">
      <c r="A867" s="11"/>
      <c r="B867" s="11"/>
      <c r="C867" s="11"/>
      <c r="D867" s="12" t="s">
        <v>14</v>
      </c>
      <c r="E867" s="11"/>
      <c r="F867" s="12"/>
      <c r="G867" s="13">
        <f>+G868+G869+G870+G871+G872+G873+G874+G875</f>
        <v>26300</v>
      </c>
      <c r="H867" s="13">
        <f>+H868+H869+H870+H871+H872+H873+H874+H875</f>
        <v>26300</v>
      </c>
      <c r="I867" s="13">
        <f>IF(G867&lt;&gt;0,H867/G867*100,"-")</f>
        <v>100</v>
      </c>
      <c r="J867" s="13">
        <f t="shared" si="13"/>
        <v>0</v>
      </c>
    </row>
    <row r="868" spans="1:10" x14ac:dyDescent="0.25">
      <c r="A868" s="14"/>
      <c r="B868" s="14"/>
      <c r="C868" s="14"/>
      <c r="D868" s="14"/>
      <c r="E868" s="15" t="s">
        <v>15</v>
      </c>
      <c r="F868" s="15" t="s">
        <v>16</v>
      </c>
      <c r="G868" s="16">
        <v>6520.3</v>
      </c>
      <c r="H868" s="16">
        <v>6520.3</v>
      </c>
      <c r="I868" s="16">
        <f>IF(G868&lt;&gt;0,H868/G868*100,"-")</f>
        <v>100</v>
      </c>
      <c r="J868" s="16">
        <f t="shared" si="13"/>
        <v>0</v>
      </c>
    </row>
    <row r="869" spans="1:10" x14ac:dyDescent="0.25">
      <c r="A869" s="14"/>
      <c r="B869" s="14"/>
      <c r="C869" s="14"/>
      <c r="D869" s="14"/>
      <c r="E869" s="15" t="s">
        <v>82</v>
      </c>
      <c r="F869" s="15" t="s">
        <v>83</v>
      </c>
      <c r="G869" s="16">
        <v>1000</v>
      </c>
      <c r="H869" s="16">
        <v>1000</v>
      </c>
      <c r="I869" s="16">
        <f>IF(G869&lt;&gt;0,H869/G869*100,"-")</f>
        <v>100</v>
      </c>
      <c r="J869" s="16">
        <f t="shared" si="13"/>
        <v>0</v>
      </c>
    </row>
    <row r="870" spans="1:10" x14ac:dyDescent="0.25">
      <c r="A870" s="14"/>
      <c r="B870" s="14"/>
      <c r="C870" s="14"/>
      <c r="D870" s="14"/>
      <c r="E870" s="15" t="s">
        <v>17</v>
      </c>
      <c r="F870" s="15" t="s">
        <v>18</v>
      </c>
      <c r="G870" s="16">
        <v>3019</v>
      </c>
      <c r="H870" s="16">
        <v>3019</v>
      </c>
      <c r="I870" s="16">
        <f>IF(G870&lt;&gt;0,H870/G870*100,"-")</f>
        <v>100</v>
      </c>
      <c r="J870" s="16">
        <f t="shared" si="13"/>
        <v>0</v>
      </c>
    </row>
    <row r="871" spans="1:10" x14ac:dyDescent="0.25">
      <c r="A871" s="14"/>
      <c r="B871" s="14"/>
      <c r="C871" s="14"/>
      <c r="D871" s="14"/>
      <c r="E871" s="15" t="s">
        <v>21</v>
      </c>
      <c r="F871" s="15" t="s">
        <v>22</v>
      </c>
      <c r="G871" s="16">
        <v>2505</v>
      </c>
      <c r="H871" s="16">
        <v>2505</v>
      </c>
      <c r="I871" s="16">
        <f>IF(G871&lt;&gt;0,H871/G871*100,"-")</f>
        <v>100</v>
      </c>
      <c r="J871" s="16">
        <f t="shared" si="13"/>
        <v>0</v>
      </c>
    </row>
    <row r="872" spans="1:10" x14ac:dyDescent="0.25">
      <c r="A872" s="14"/>
      <c r="B872" s="14"/>
      <c r="C872" s="14"/>
      <c r="D872" s="14"/>
      <c r="E872" s="15" t="s">
        <v>70</v>
      </c>
      <c r="F872" s="15" t="s">
        <v>71</v>
      </c>
      <c r="G872" s="16">
        <v>1000</v>
      </c>
      <c r="H872" s="16">
        <v>1000</v>
      </c>
      <c r="I872" s="16">
        <f>IF(G872&lt;&gt;0,H872/G872*100,"-")</f>
        <v>100</v>
      </c>
      <c r="J872" s="16">
        <f t="shared" si="13"/>
        <v>0</v>
      </c>
    </row>
    <row r="873" spans="1:10" x14ac:dyDescent="0.25">
      <c r="A873" s="14"/>
      <c r="B873" s="14"/>
      <c r="C873" s="14"/>
      <c r="D873" s="14"/>
      <c r="E873" s="15" t="s">
        <v>23</v>
      </c>
      <c r="F873" s="15" t="s">
        <v>24</v>
      </c>
      <c r="G873" s="16">
        <v>2755.7</v>
      </c>
      <c r="H873" s="16">
        <v>2755.7</v>
      </c>
      <c r="I873" s="16">
        <f>IF(G873&lt;&gt;0,H873/G873*100,"-")</f>
        <v>100</v>
      </c>
      <c r="J873" s="16">
        <f t="shared" si="13"/>
        <v>0</v>
      </c>
    </row>
    <row r="874" spans="1:10" x14ac:dyDescent="0.25">
      <c r="A874" s="14"/>
      <c r="B874" s="14"/>
      <c r="C874" s="14"/>
      <c r="D874" s="14"/>
      <c r="E874" s="15" t="s">
        <v>25</v>
      </c>
      <c r="F874" s="15" t="s">
        <v>26</v>
      </c>
      <c r="G874" s="16">
        <v>3500</v>
      </c>
      <c r="H874" s="16">
        <v>3500</v>
      </c>
      <c r="I874" s="16">
        <f>IF(G874&lt;&gt;0,H874/G874*100,"-")</f>
        <v>100</v>
      </c>
      <c r="J874" s="16">
        <f t="shared" si="13"/>
        <v>0</v>
      </c>
    </row>
    <row r="875" spans="1:10" x14ac:dyDescent="0.25">
      <c r="A875" s="14"/>
      <c r="B875" s="14"/>
      <c r="C875" s="14"/>
      <c r="D875" s="14"/>
      <c r="E875" s="15" t="s">
        <v>74</v>
      </c>
      <c r="F875" s="15" t="s">
        <v>75</v>
      </c>
      <c r="G875" s="16">
        <v>6000</v>
      </c>
      <c r="H875" s="16">
        <v>6000</v>
      </c>
      <c r="I875" s="16">
        <f>IF(G875&lt;&gt;0,H875/G875*100,"-")</f>
        <v>100</v>
      </c>
      <c r="J875" s="16">
        <f t="shared" si="13"/>
        <v>0</v>
      </c>
    </row>
    <row r="876" spans="1:10" x14ac:dyDescent="0.25">
      <c r="A876" s="2" t="s">
        <v>512</v>
      </c>
      <c r="B876" s="3"/>
      <c r="C876" s="3"/>
      <c r="D876" s="3"/>
      <c r="E876" s="3"/>
      <c r="F876" s="2" t="s">
        <v>513</v>
      </c>
      <c r="G876" s="4">
        <f>+G877</f>
        <v>17900</v>
      </c>
      <c r="H876" s="4">
        <f>+H877</f>
        <v>17900</v>
      </c>
      <c r="I876" s="4">
        <f>IF(G876&lt;&gt;0,H876/G876*100,"-")</f>
        <v>100</v>
      </c>
      <c r="J876" s="4">
        <f t="shared" si="13"/>
        <v>0</v>
      </c>
    </row>
    <row r="877" spans="1:10" x14ac:dyDescent="0.25">
      <c r="A877" s="5"/>
      <c r="B877" s="6" t="s">
        <v>98</v>
      </c>
      <c r="C877" s="5"/>
      <c r="D877" s="5"/>
      <c r="E877" s="5"/>
      <c r="F877" s="6" t="s">
        <v>99</v>
      </c>
      <c r="G877" s="7">
        <f>+G878</f>
        <v>17900</v>
      </c>
      <c r="H877" s="7">
        <f>+H878</f>
        <v>17900</v>
      </c>
      <c r="I877" s="7">
        <f>IF(G877&lt;&gt;0,H877/G877*100,"-")</f>
        <v>100</v>
      </c>
      <c r="J877" s="7">
        <f t="shared" si="13"/>
        <v>0</v>
      </c>
    </row>
    <row r="878" spans="1:10" x14ac:dyDescent="0.25">
      <c r="A878" s="8"/>
      <c r="B878" s="8"/>
      <c r="C878" s="9" t="s">
        <v>514</v>
      </c>
      <c r="D878" s="8"/>
      <c r="E878" s="8"/>
      <c r="F878" s="9" t="s">
        <v>515</v>
      </c>
      <c r="G878" s="10">
        <f>+G879</f>
        <v>17900</v>
      </c>
      <c r="H878" s="10">
        <f>+H879</f>
        <v>17900</v>
      </c>
      <c r="I878" s="10">
        <f>IF(G878&lt;&gt;0,H878/G878*100,"-")</f>
        <v>100</v>
      </c>
      <c r="J878" s="10">
        <f t="shared" si="13"/>
        <v>0</v>
      </c>
    </row>
    <row r="879" spans="1:10" x14ac:dyDescent="0.25">
      <c r="A879" s="11"/>
      <c r="B879" s="11"/>
      <c r="C879" s="11"/>
      <c r="D879" s="12" t="s">
        <v>14</v>
      </c>
      <c r="E879" s="11"/>
      <c r="F879" s="12"/>
      <c r="G879" s="13">
        <f>+G880+G881+G882+G883+G884+G885+G886+G887+G888+G889</f>
        <v>17900</v>
      </c>
      <c r="H879" s="13">
        <f>+H880+H881+H882+H883+H884+H885+H886+H887+H888+H889</f>
        <v>17900</v>
      </c>
      <c r="I879" s="13">
        <f>IF(G879&lt;&gt;0,H879/G879*100,"-")</f>
        <v>100</v>
      </c>
      <c r="J879" s="13">
        <f t="shared" si="13"/>
        <v>0</v>
      </c>
    </row>
    <row r="880" spans="1:10" x14ac:dyDescent="0.25">
      <c r="A880" s="14"/>
      <c r="B880" s="14"/>
      <c r="C880" s="14"/>
      <c r="D880" s="14"/>
      <c r="E880" s="15" t="s">
        <v>15</v>
      </c>
      <c r="F880" s="15" t="s">
        <v>16</v>
      </c>
      <c r="G880" s="16">
        <v>4000</v>
      </c>
      <c r="H880" s="16">
        <v>4000</v>
      </c>
      <c r="I880" s="16">
        <f>IF(G880&lt;&gt;0,H880/G880*100,"-")</f>
        <v>100</v>
      </c>
      <c r="J880" s="16">
        <f t="shared" si="13"/>
        <v>0</v>
      </c>
    </row>
    <row r="881" spans="1:10" x14ac:dyDescent="0.25">
      <c r="A881" s="14"/>
      <c r="B881" s="14"/>
      <c r="C881" s="14"/>
      <c r="D881" s="14"/>
      <c r="E881" s="15" t="s">
        <v>82</v>
      </c>
      <c r="F881" s="15" t="s">
        <v>83</v>
      </c>
      <c r="G881" s="16">
        <v>200</v>
      </c>
      <c r="H881" s="16">
        <v>200</v>
      </c>
      <c r="I881" s="16">
        <f>IF(G881&lt;&gt;0,H881/G881*100,"-")</f>
        <v>100</v>
      </c>
      <c r="J881" s="16">
        <f t="shared" si="13"/>
        <v>0</v>
      </c>
    </row>
    <row r="882" spans="1:10" x14ac:dyDescent="0.25">
      <c r="A882" s="14"/>
      <c r="B882" s="14"/>
      <c r="C882" s="14"/>
      <c r="D882" s="14"/>
      <c r="E882" s="15" t="s">
        <v>17</v>
      </c>
      <c r="F882" s="15" t="s">
        <v>18</v>
      </c>
      <c r="G882" s="16">
        <v>3456</v>
      </c>
      <c r="H882" s="16">
        <v>3456</v>
      </c>
      <c r="I882" s="16">
        <f>IF(G882&lt;&gt;0,H882/G882*100,"-")</f>
        <v>100</v>
      </c>
      <c r="J882" s="16">
        <f t="shared" si="13"/>
        <v>0</v>
      </c>
    </row>
    <row r="883" spans="1:10" x14ac:dyDescent="0.25">
      <c r="A883" s="14"/>
      <c r="B883" s="14"/>
      <c r="C883" s="14"/>
      <c r="D883" s="14"/>
      <c r="E883" s="15" t="s">
        <v>21</v>
      </c>
      <c r="F883" s="15" t="s">
        <v>22</v>
      </c>
      <c r="G883" s="16">
        <v>2310</v>
      </c>
      <c r="H883" s="16">
        <v>2310</v>
      </c>
      <c r="I883" s="16">
        <f>IF(G883&lt;&gt;0,H883/G883*100,"-")</f>
        <v>100</v>
      </c>
      <c r="J883" s="16">
        <f t="shared" si="13"/>
        <v>0</v>
      </c>
    </row>
    <row r="884" spans="1:10" x14ac:dyDescent="0.25">
      <c r="A884" s="14"/>
      <c r="B884" s="14"/>
      <c r="C884" s="14"/>
      <c r="D884" s="14"/>
      <c r="E884" s="15" t="s">
        <v>70</v>
      </c>
      <c r="F884" s="15" t="s">
        <v>71</v>
      </c>
      <c r="G884" s="16">
        <v>500</v>
      </c>
      <c r="H884" s="16">
        <v>500</v>
      </c>
      <c r="I884" s="16">
        <f>IF(G884&lt;&gt;0,H884/G884*100,"-")</f>
        <v>100</v>
      </c>
      <c r="J884" s="16">
        <f t="shared" si="13"/>
        <v>0</v>
      </c>
    </row>
    <row r="885" spans="1:10" x14ac:dyDescent="0.25">
      <c r="A885" s="14"/>
      <c r="B885" s="14"/>
      <c r="C885" s="14"/>
      <c r="D885" s="14"/>
      <c r="E885" s="15" t="s">
        <v>23</v>
      </c>
      <c r="F885" s="15" t="s">
        <v>24</v>
      </c>
      <c r="G885" s="16">
        <v>3354</v>
      </c>
      <c r="H885" s="16">
        <v>3354</v>
      </c>
      <c r="I885" s="16">
        <f>IF(G885&lt;&gt;0,H885/G885*100,"-")</f>
        <v>100</v>
      </c>
      <c r="J885" s="16">
        <f t="shared" si="13"/>
        <v>0</v>
      </c>
    </row>
    <row r="886" spans="1:10" x14ac:dyDescent="0.25">
      <c r="A886" s="14"/>
      <c r="B886" s="14"/>
      <c r="C886" s="14"/>
      <c r="D886" s="14"/>
      <c r="E886" s="15" t="s">
        <v>29</v>
      </c>
      <c r="F886" s="15" t="s">
        <v>30</v>
      </c>
      <c r="G886" s="16">
        <v>200</v>
      </c>
      <c r="H886" s="16">
        <v>200</v>
      </c>
      <c r="I886" s="16">
        <f>IF(G886&lt;&gt;0,H886/G886*100,"-")</f>
        <v>100</v>
      </c>
      <c r="J886" s="16">
        <f t="shared" si="13"/>
        <v>0</v>
      </c>
    </row>
    <row r="887" spans="1:10" x14ac:dyDescent="0.25">
      <c r="A887" s="14"/>
      <c r="B887" s="14"/>
      <c r="C887" s="14"/>
      <c r="D887" s="14"/>
      <c r="E887" s="15" t="s">
        <v>25</v>
      </c>
      <c r="F887" s="15" t="s">
        <v>26</v>
      </c>
      <c r="G887" s="16">
        <v>200</v>
      </c>
      <c r="H887" s="16">
        <v>200</v>
      </c>
      <c r="I887" s="16">
        <f>IF(G887&lt;&gt;0,H887/G887*100,"-")</f>
        <v>100</v>
      </c>
      <c r="J887" s="16">
        <f t="shared" si="13"/>
        <v>0</v>
      </c>
    </row>
    <row r="888" spans="1:10" x14ac:dyDescent="0.25">
      <c r="A888" s="14"/>
      <c r="B888" s="14"/>
      <c r="C888" s="14"/>
      <c r="D888" s="14"/>
      <c r="E888" s="15" t="s">
        <v>74</v>
      </c>
      <c r="F888" s="15" t="s">
        <v>75</v>
      </c>
      <c r="G888" s="16">
        <v>3000</v>
      </c>
      <c r="H888" s="16">
        <v>3000</v>
      </c>
      <c r="I888" s="16">
        <f>IF(G888&lt;&gt;0,H888/G888*100,"-")</f>
        <v>100</v>
      </c>
      <c r="J888" s="16">
        <f t="shared" si="13"/>
        <v>0</v>
      </c>
    </row>
    <row r="889" spans="1:10" x14ac:dyDescent="0.25">
      <c r="A889" s="14"/>
      <c r="B889" s="14"/>
      <c r="C889" s="14"/>
      <c r="D889" s="14"/>
      <c r="E889" s="15" t="s">
        <v>76</v>
      </c>
      <c r="F889" s="15" t="s">
        <v>77</v>
      </c>
      <c r="G889" s="16">
        <v>680</v>
      </c>
      <c r="H889" s="16">
        <v>680</v>
      </c>
      <c r="I889" s="16">
        <f>IF(G889&lt;&gt;0,H889/G889*100,"-")</f>
        <v>100</v>
      </c>
      <c r="J889" s="16">
        <f t="shared" si="13"/>
        <v>0</v>
      </c>
    </row>
    <row r="890" spans="1:10" x14ac:dyDescent="0.25">
      <c r="A890" s="2" t="s">
        <v>516</v>
      </c>
      <c r="B890" s="3"/>
      <c r="C890" s="3"/>
      <c r="D890" s="3"/>
      <c r="E890" s="3"/>
      <c r="F890" s="2" t="s">
        <v>517</v>
      </c>
      <c r="G890" s="4">
        <f>+G891+G904+G914</f>
        <v>219200</v>
      </c>
      <c r="H890" s="4">
        <f>+H891+H904+H914</f>
        <v>219200</v>
      </c>
      <c r="I890" s="4">
        <f>IF(G890&lt;&gt;0,H890/G890*100,"-")</f>
        <v>100</v>
      </c>
      <c r="J890" s="4">
        <f t="shared" si="13"/>
        <v>0</v>
      </c>
    </row>
    <row r="891" spans="1:10" x14ac:dyDescent="0.25">
      <c r="A891" s="5"/>
      <c r="B891" s="6" t="s">
        <v>98</v>
      </c>
      <c r="C891" s="5"/>
      <c r="D891" s="5"/>
      <c r="E891" s="5"/>
      <c r="F891" s="6" t="s">
        <v>99</v>
      </c>
      <c r="G891" s="7">
        <f>+G892</f>
        <v>139200</v>
      </c>
      <c r="H891" s="7">
        <f>+H892</f>
        <v>139200</v>
      </c>
      <c r="I891" s="7">
        <f>IF(G891&lt;&gt;0,H891/G891*100,"-")</f>
        <v>100</v>
      </c>
      <c r="J891" s="7">
        <f t="shared" si="13"/>
        <v>0</v>
      </c>
    </row>
    <row r="892" spans="1:10" x14ac:dyDescent="0.25">
      <c r="A892" s="8"/>
      <c r="B892" s="8"/>
      <c r="C892" s="9" t="s">
        <v>518</v>
      </c>
      <c r="D892" s="8"/>
      <c r="E892" s="8"/>
      <c r="F892" s="9" t="s">
        <v>519</v>
      </c>
      <c r="G892" s="10">
        <f>+G893</f>
        <v>139200</v>
      </c>
      <c r="H892" s="10">
        <f>+H893</f>
        <v>139200</v>
      </c>
      <c r="I892" s="10">
        <f>IF(G892&lt;&gt;0,H892/G892*100,"-")</f>
        <v>100</v>
      </c>
      <c r="J892" s="10">
        <f t="shared" si="13"/>
        <v>0</v>
      </c>
    </row>
    <row r="893" spans="1:10" x14ac:dyDescent="0.25">
      <c r="A893" s="11"/>
      <c r="B893" s="11"/>
      <c r="C893" s="11"/>
      <c r="D893" s="12" t="s">
        <v>14</v>
      </c>
      <c r="E893" s="11"/>
      <c r="F893" s="12"/>
      <c r="G893" s="13">
        <f>+G894+G895+G896+G897+G898+G899+G900+G901+G902+G903</f>
        <v>139200</v>
      </c>
      <c r="H893" s="13">
        <f>+H894+H895+H896+H897+H898+H899+H900+H901+H902+H903</f>
        <v>139200</v>
      </c>
      <c r="I893" s="13">
        <f>IF(G893&lt;&gt;0,H893/G893*100,"-")</f>
        <v>100</v>
      </c>
      <c r="J893" s="13">
        <f t="shared" si="13"/>
        <v>0</v>
      </c>
    </row>
    <row r="894" spans="1:10" x14ac:dyDescent="0.25">
      <c r="A894" s="14"/>
      <c r="B894" s="14"/>
      <c r="C894" s="14"/>
      <c r="D894" s="14"/>
      <c r="E894" s="15" t="s">
        <v>15</v>
      </c>
      <c r="F894" s="15" t="s">
        <v>16</v>
      </c>
      <c r="G894" s="16">
        <v>8000</v>
      </c>
      <c r="H894" s="16">
        <v>8000</v>
      </c>
      <c r="I894" s="16">
        <f>IF(G894&lt;&gt;0,H894/G894*100,"-")</f>
        <v>100</v>
      </c>
      <c r="J894" s="16">
        <f t="shared" si="13"/>
        <v>0</v>
      </c>
    </row>
    <row r="895" spans="1:10" x14ac:dyDescent="0.25">
      <c r="A895" s="14"/>
      <c r="B895" s="14"/>
      <c r="C895" s="14"/>
      <c r="D895" s="14"/>
      <c r="E895" s="15" t="s">
        <v>82</v>
      </c>
      <c r="F895" s="15" t="s">
        <v>83</v>
      </c>
      <c r="G895" s="16">
        <v>370</v>
      </c>
      <c r="H895" s="16">
        <v>370</v>
      </c>
      <c r="I895" s="16">
        <f>IF(G895&lt;&gt;0,H895/G895*100,"-")</f>
        <v>100</v>
      </c>
      <c r="J895" s="16">
        <f t="shared" si="13"/>
        <v>0</v>
      </c>
    </row>
    <row r="896" spans="1:10" x14ac:dyDescent="0.25">
      <c r="A896" s="14"/>
      <c r="B896" s="14"/>
      <c r="C896" s="14"/>
      <c r="D896" s="14"/>
      <c r="E896" s="15" t="s">
        <v>17</v>
      </c>
      <c r="F896" s="15" t="s">
        <v>18</v>
      </c>
      <c r="G896" s="16">
        <v>5250</v>
      </c>
      <c r="H896" s="16">
        <v>5250</v>
      </c>
      <c r="I896" s="16">
        <f>IF(G896&lt;&gt;0,H896/G896*100,"-")</f>
        <v>100</v>
      </c>
      <c r="J896" s="16">
        <f t="shared" si="13"/>
        <v>0</v>
      </c>
    </row>
    <row r="897" spans="1:10" x14ac:dyDescent="0.25">
      <c r="A897" s="14"/>
      <c r="B897" s="14"/>
      <c r="C897" s="14"/>
      <c r="D897" s="14"/>
      <c r="E897" s="15" t="s">
        <v>21</v>
      </c>
      <c r="F897" s="15" t="s">
        <v>22</v>
      </c>
      <c r="G897" s="16">
        <v>11400</v>
      </c>
      <c r="H897" s="16">
        <v>11400</v>
      </c>
      <c r="I897" s="16">
        <f>IF(G897&lt;&gt;0,H897/G897*100,"-")</f>
        <v>100</v>
      </c>
      <c r="J897" s="16">
        <f t="shared" si="13"/>
        <v>0</v>
      </c>
    </row>
    <row r="898" spans="1:10" x14ac:dyDescent="0.25">
      <c r="A898" s="14"/>
      <c r="B898" s="14"/>
      <c r="C898" s="14"/>
      <c r="D898" s="14"/>
      <c r="E898" s="15" t="s">
        <v>70</v>
      </c>
      <c r="F898" s="15" t="s">
        <v>71</v>
      </c>
      <c r="G898" s="16">
        <v>200</v>
      </c>
      <c r="H898" s="16">
        <v>200</v>
      </c>
      <c r="I898" s="16">
        <f>IF(G898&lt;&gt;0,H898/G898*100,"-")</f>
        <v>100</v>
      </c>
      <c r="J898" s="16">
        <f t="shared" si="13"/>
        <v>0</v>
      </c>
    </row>
    <row r="899" spans="1:10" x14ac:dyDescent="0.25">
      <c r="A899" s="14"/>
      <c r="B899" s="14"/>
      <c r="C899" s="14"/>
      <c r="D899" s="14"/>
      <c r="E899" s="15" t="s">
        <v>23</v>
      </c>
      <c r="F899" s="15" t="s">
        <v>24</v>
      </c>
      <c r="G899" s="16">
        <v>2980</v>
      </c>
      <c r="H899" s="16">
        <v>2980</v>
      </c>
      <c r="I899" s="16">
        <f>IF(G899&lt;&gt;0,H899/G899*100,"-")</f>
        <v>100</v>
      </c>
      <c r="J899" s="16">
        <f t="shared" si="13"/>
        <v>0</v>
      </c>
    </row>
    <row r="900" spans="1:10" x14ac:dyDescent="0.25">
      <c r="A900" s="14"/>
      <c r="B900" s="14"/>
      <c r="C900" s="14"/>
      <c r="D900" s="14"/>
      <c r="E900" s="15" t="s">
        <v>29</v>
      </c>
      <c r="F900" s="15" t="s">
        <v>30</v>
      </c>
      <c r="G900" s="16">
        <v>4000</v>
      </c>
      <c r="H900" s="16">
        <v>4000</v>
      </c>
      <c r="I900" s="16">
        <f>IF(G900&lt;&gt;0,H900/G900*100,"-")</f>
        <v>100</v>
      </c>
      <c r="J900" s="16">
        <f t="shared" si="13"/>
        <v>0</v>
      </c>
    </row>
    <row r="901" spans="1:10" x14ac:dyDescent="0.25">
      <c r="A901" s="14"/>
      <c r="B901" s="14"/>
      <c r="C901" s="14"/>
      <c r="D901" s="14"/>
      <c r="E901" s="15" t="s">
        <v>25</v>
      </c>
      <c r="F901" s="15" t="s">
        <v>26</v>
      </c>
      <c r="G901" s="16">
        <v>2000</v>
      </c>
      <c r="H901" s="16">
        <v>2000</v>
      </c>
      <c r="I901" s="16">
        <f>IF(G901&lt;&gt;0,H901/G901*100,"-")</f>
        <v>100</v>
      </c>
      <c r="J901" s="16">
        <f t="shared" si="13"/>
        <v>0</v>
      </c>
    </row>
    <row r="902" spans="1:10" x14ac:dyDescent="0.25">
      <c r="A902" s="14"/>
      <c r="B902" s="14"/>
      <c r="C902" s="14"/>
      <c r="D902" s="14"/>
      <c r="E902" s="15" t="s">
        <v>74</v>
      </c>
      <c r="F902" s="15" t="s">
        <v>75</v>
      </c>
      <c r="G902" s="16">
        <v>5000</v>
      </c>
      <c r="H902" s="16">
        <v>5000</v>
      </c>
      <c r="I902" s="16">
        <f>IF(G902&lt;&gt;0,H902/G902*100,"-")</f>
        <v>100</v>
      </c>
      <c r="J902" s="16">
        <f t="shared" ref="J902:J933" si="14">H902-G902</f>
        <v>0</v>
      </c>
    </row>
    <row r="903" spans="1:10" x14ac:dyDescent="0.25">
      <c r="A903" s="14"/>
      <c r="B903" s="14"/>
      <c r="C903" s="14"/>
      <c r="D903" s="14"/>
      <c r="E903" s="15" t="s">
        <v>122</v>
      </c>
      <c r="F903" s="15" t="s">
        <v>123</v>
      </c>
      <c r="G903" s="16">
        <v>100000</v>
      </c>
      <c r="H903" s="16">
        <v>100000</v>
      </c>
      <c r="I903" s="16">
        <f>IF(G903&lt;&gt;0,H903/G903*100,"-")</f>
        <v>100</v>
      </c>
      <c r="J903" s="16">
        <f t="shared" si="14"/>
        <v>0</v>
      </c>
    </row>
    <row r="904" spans="1:10" x14ac:dyDescent="0.25">
      <c r="A904" s="5"/>
      <c r="B904" s="6" t="s">
        <v>191</v>
      </c>
      <c r="C904" s="5"/>
      <c r="D904" s="5"/>
      <c r="E904" s="5"/>
      <c r="F904" s="6" t="s">
        <v>192</v>
      </c>
      <c r="G904" s="7">
        <f>+G905+G908</f>
        <v>65000</v>
      </c>
      <c r="H904" s="7">
        <f>+H905+H908</f>
        <v>65000</v>
      </c>
      <c r="I904" s="7">
        <f>IF(G904&lt;&gt;0,H904/G904*100,"-")</f>
        <v>100</v>
      </c>
      <c r="J904" s="7">
        <f t="shared" si="14"/>
        <v>0</v>
      </c>
    </row>
    <row r="905" spans="1:10" x14ac:dyDescent="0.25">
      <c r="A905" s="8"/>
      <c r="B905" s="8"/>
      <c r="C905" s="9" t="s">
        <v>520</v>
      </c>
      <c r="D905" s="8"/>
      <c r="E905" s="8"/>
      <c r="F905" s="9" t="s">
        <v>521</v>
      </c>
      <c r="G905" s="10">
        <f>+G906</f>
        <v>10000</v>
      </c>
      <c r="H905" s="10">
        <f>+H906</f>
        <v>10000</v>
      </c>
      <c r="I905" s="10">
        <f>IF(G905&lt;&gt;0,H905/G905*100,"-")</f>
        <v>100</v>
      </c>
      <c r="J905" s="10">
        <f t="shared" si="14"/>
        <v>0</v>
      </c>
    </row>
    <row r="906" spans="1:10" x14ac:dyDescent="0.25">
      <c r="A906" s="11"/>
      <c r="B906" s="11"/>
      <c r="C906" s="11"/>
      <c r="D906" s="12" t="s">
        <v>14</v>
      </c>
      <c r="E906" s="11"/>
      <c r="F906" s="12"/>
      <c r="G906" s="13">
        <f>+G907</f>
        <v>10000</v>
      </c>
      <c r="H906" s="13">
        <f>+H907</f>
        <v>10000</v>
      </c>
      <c r="I906" s="13">
        <f>IF(G906&lt;&gt;0,H906/G906*100,"-")</f>
        <v>100</v>
      </c>
      <c r="J906" s="13">
        <f t="shared" si="14"/>
        <v>0</v>
      </c>
    </row>
    <row r="907" spans="1:10" x14ac:dyDescent="0.25">
      <c r="A907" s="14"/>
      <c r="B907" s="14"/>
      <c r="C907" s="14"/>
      <c r="D907" s="14"/>
      <c r="E907" s="15" t="s">
        <v>21</v>
      </c>
      <c r="F907" s="15" t="s">
        <v>22</v>
      </c>
      <c r="G907" s="16">
        <v>10000</v>
      </c>
      <c r="H907" s="16">
        <v>10000</v>
      </c>
      <c r="I907" s="16">
        <f>IF(G907&lt;&gt;0,H907/G907*100,"-")</f>
        <v>100</v>
      </c>
      <c r="J907" s="16">
        <f t="shared" si="14"/>
        <v>0</v>
      </c>
    </row>
    <row r="908" spans="1:10" x14ac:dyDescent="0.25">
      <c r="A908" s="8"/>
      <c r="B908" s="8"/>
      <c r="C908" s="9" t="s">
        <v>522</v>
      </c>
      <c r="D908" s="8"/>
      <c r="E908" s="8"/>
      <c r="F908" s="9" t="s">
        <v>523</v>
      </c>
      <c r="G908" s="10">
        <f>+G909+G912</f>
        <v>55000</v>
      </c>
      <c r="H908" s="10">
        <f>+H909+H912</f>
        <v>55000</v>
      </c>
      <c r="I908" s="10">
        <f>IF(G908&lt;&gt;0,H908/G908*100,"-")</f>
        <v>100</v>
      </c>
      <c r="J908" s="10">
        <f t="shared" si="14"/>
        <v>0</v>
      </c>
    </row>
    <row r="909" spans="1:10" x14ac:dyDescent="0.25">
      <c r="A909" s="11"/>
      <c r="B909" s="11"/>
      <c r="C909" s="11"/>
      <c r="D909" s="12" t="s">
        <v>14</v>
      </c>
      <c r="E909" s="11"/>
      <c r="F909" s="12"/>
      <c r="G909" s="13">
        <f>+G910+G911</f>
        <v>25000</v>
      </c>
      <c r="H909" s="13">
        <f>+H910+H911</f>
        <v>25000</v>
      </c>
      <c r="I909" s="13">
        <f>IF(G909&lt;&gt;0,H909/G909*100,"-")</f>
        <v>100</v>
      </c>
      <c r="J909" s="13">
        <f t="shared" si="14"/>
        <v>0</v>
      </c>
    </row>
    <row r="910" spans="1:10" x14ac:dyDescent="0.25">
      <c r="A910" s="14"/>
      <c r="B910" s="14"/>
      <c r="C910" s="14"/>
      <c r="D910" s="14"/>
      <c r="E910" s="15" t="s">
        <v>74</v>
      </c>
      <c r="F910" s="15" t="s">
        <v>75</v>
      </c>
      <c r="G910" s="16">
        <v>10000</v>
      </c>
      <c r="H910" s="16">
        <v>10000</v>
      </c>
      <c r="I910" s="16">
        <f>IF(G910&lt;&gt;0,H910/G910*100,"-")</f>
        <v>100</v>
      </c>
      <c r="J910" s="16">
        <f t="shared" si="14"/>
        <v>0</v>
      </c>
    </row>
    <row r="911" spans="1:10" x14ac:dyDescent="0.25">
      <c r="A911" s="14"/>
      <c r="B911" s="14"/>
      <c r="C911" s="14"/>
      <c r="D911" s="14"/>
      <c r="E911" s="15" t="s">
        <v>76</v>
      </c>
      <c r="F911" s="15" t="s">
        <v>77</v>
      </c>
      <c r="G911" s="16">
        <v>15000</v>
      </c>
      <c r="H911" s="16">
        <v>15000</v>
      </c>
      <c r="I911" s="16">
        <f>IF(G911&lt;&gt;0,H911/G911*100,"-")</f>
        <v>100</v>
      </c>
      <c r="J911" s="16">
        <f t="shared" si="14"/>
        <v>0</v>
      </c>
    </row>
    <row r="912" spans="1:10" x14ac:dyDescent="0.25">
      <c r="A912" s="11"/>
      <c r="B912" s="11"/>
      <c r="C912" s="11"/>
      <c r="D912" s="12" t="s">
        <v>208</v>
      </c>
      <c r="E912" s="11"/>
      <c r="F912" s="12" t="s">
        <v>209</v>
      </c>
      <c r="G912" s="13">
        <f>+G913</f>
        <v>30000</v>
      </c>
      <c r="H912" s="13">
        <f>+H913</f>
        <v>30000</v>
      </c>
      <c r="I912" s="13">
        <f>IF(G912&lt;&gt;0,H912/G912*100,"-")</f>
        <v>100</v>
      </c>
      <c r="J912" s="13">
        <f t="shared" si="14"/>
        <v>0</v>
      </c>
    </row>
    <row r="913" spans="1:10" x14ac:dyDescent="0.25">
      <c r="A913" s="14"/>
      <c r="B913" s="14"/>
      <c r="C913" s="14"/>
      <c r="D913" s="14"/>
      <c r="E913" s="15" t="s">
        <v>96</v>
      </c>
      <c r="F913" s="15" t="s">
        <v>97</v>
      </c>
      <c r="G913" s="16">
        <v>30000</v>
      </c>
      <c r="H913" s="16">
        <v>30000</v>
      </c>
      <c r="I913" s="16">
        <f>IF(G913&lt;&gt;0,H913/G913*100,"-")</f>
        <v>100</v>
      </c>
      <c r="J913" s="16">
        <f t="shared" si="14"/>
        <v>0</v>
      </c>
    </row>
    <row r="914" spans="1:10" x14ac:dyDescent="0.25">
      <c r="A914" s="5"/>
      <c r="B914" s="6" t="s">
        <v>277</v>
      </c>
      <c r="C914" s="5"/>
      <c r="D914" s="5"/>
      <c r="E914" s="5"/>
      <c r="F914" s="6" t="s">
        <v>278</v>
      </c>
      <c r="G914" s="7">
        <f>+G915</f>
        <v>15000</v>
      </c>
      <c r="H914" s="7">
        <f>+H915</f>
        <v>15000</v>
      </c>
      <c r="I914" s="7">
        <f>IF(G914&lt;&gt;0,H914/G914*100,"-")</f>
        <v>100</v>
      </c>
      <c r="J914" s="7">
        <f t="shared" si="14"/>
        <v>0</v>
      </c>
    </row>
    <row r="915" spans="1:10" x14ac:dyDescent="0.25">
      <c r="A915" s="8"/>
      <c r="B915" s="8"/>
      <c r="C915" s="9" t="s">
        <v>524</v>
      </c>
      <c r="D915" s="8"/>
      <c r="E915" s="8"/>
      <c r="F915" s="9" t="s">
        <v>525</v>
      </c>
      <c r="G915" s="10">
        <f>+G916</f>
        <v>15000</v>
      </c>
      <c r="H915" s="10">
        <f>+H916</f>
        <v>15000</v>
      </c>
      <c r="I915" s="10">
        <f>IF(G915&lt;&gt;0,H915/G915*100,"-")</f>
        <v>100</v>
      </c>
      <c r="J915" s="10">
        <f t="shared" si="14"/>
        <v>0</v>
      </c>
    </row>
    <row r="916" spans="1:10" x14ac:dyDescent="0.25">
      <c r="A916" s="11"/>
      <c r="B916" s="11"/>
      <c r="C916" s="11"/>
      <c r="D916" s="12" t="s">
        <v>14</v>
      </c>
      <c r="E916" s="11"/>
      <c r="F916" s="12"/>
      <c r="G916" s="13">
        <f>+G917+G918+G919+G920+G921</f>
        <v>15000</v>
      </c>
      <c r="H916" s="13">
        <f>+H917+H918+H919+H920+H921</f>
        <v>15000</v>
      </c>
      <c r="I916" s="13">
        <f>IF(G916&lt;&gt;0,H916/G916*100,"-")</f>
        <v>100</v>
      </c>
      <c r="J916" s="13">
        <f t="shared" si="14"/>
        <v>0</v>
      </c>
    </row>
    <row r="917" spans="1:10" x14ac:dyDescent="0.25">
      <c r="A917" s="14"/>
      <c r="B917" s="14"/>
      <c r="C917" s="14"/>
      <c r="D917" s="14"/>
      <c r="E917" s="15" t="s">
        <v>21</v>
      </c>
      <c r="F917" s="15" t="s">
        <v>22</v>
      </c>
      <c r="G917" s="16">
        <v>933</v>
      </c>
      <c r="H917" s="16">
        <v>933</v>
      </c>
      <c r="I917" s="16">
        <f>IF(G917&lt;&gt;0,H917/G917*100,"-")</f>
        <v>100</v>
      </c>
      <c r="J917" s="16">
        <f t="shared" si="14"/>
        <v>0</v>
      </c>
    </row>
    <row r="918" spans="1:10" x14ac:dyDescent="0.25">
      <c r="A918" s="14"/>
      <c r="B918" s="14"/>
      <c r="C918" s="14"/>
      <c r="D918" s="14"/>
      <c r="E918" s="15" t="s">
        <v>23</v>
      </c>
      <c r="F918" s="15" t="s">
        <v>24</v>
      </c>
      <c r="G918" s="16">
        <v>2067</v>
      </c>
      <c r="H918" s="16">
        <v>2067</v>
      </c>
      <c r="I918" s="16">
        <f>IF(G918&lt;&gt;0,H918/G918*100,"-")</f>
        <v>100</v>
      </c>
      <c r="J918" s="16">
        <f t="shared" si="14"/>
        <v>0</v>
      </c>
    </row>
    <row r="919" spans="1:10" x14ac:dyDescent="0.25">
      <c r="A919" s="14"/>
      <c r="B919" s="14"/>
      <c r="C919" s="14"/>
      <c r="D919" s="14"/>
      <c r="E919" s="15" t="s">
        <v>25</v>
      </c>
      <c r="F919" s="15" t="s">
        <v>26</v>
      </c>
      <c r="G919" s="16">
        <v>0</v>
      </c>
      <c r="H919" s="16">
        <v>0</v>
      </c>
      <c r="I919" s="16" t="str">
        <f>IF(G919&lt;&gt;0,H919/G919*100,"-")</f>
        <v>-</v>
      </c>
      <c r="J919" s="16">
        <f t="shared" si="14"/>
        <v>0</v>
      </c>
    </row>
    <row r="920" spans="1:10" x14ac:dyDescent="0.25">
      <c r="A920" s="14"/>
      <c r="B920" s="14"/>
      <c r="C920" s="14"/>
      <c r="D920" s="14"/>
      <c r="E920" s="15" t="s">
        <v>96</v>
      </c>
      <c r="F920" s="15" t="s">
        <v>97</v>
      </c>
      <c r="G920" s="16">
        <v>7000</v>
      </c>
      <c r="H920" s="16">
        <v>7000</v>
      </c>
      <c r="I920" s="16">
        <f>IF(G920&lt;&gt;0,H920/G920*100,"-")</f>
        <v>100</v>
      </c>
      <c r="J920" s="16">
        <f t="shared" si="14"/>
        <v>0</v>
      </c>
    </row>
    <row r="921" spans="1:10" x14ac:dyDescent="0.25">
      <c r="A921" s="14"/>
      <c r="B921" s="14"/>
      <c r="C921" s="14"/>
      <c r="D921" s="14"/>
      <c r="E921" s="15" t="s">
        <v>74</v>
      </c>
      <c r="F921" s="15" t="s">
        <v>75</v>
      </c>
      <c r="G921" s="16">
        <v>5000</v>
      </c>
      <c r="H921" s="16">
        <v>5000</v>
      </c>
      <c r="I921" s="16">
        <f>IF(G921&lt;&gt;0,H921/G921*100,"-")</f>
        <v>100</v>
      </c>
      <c r="J921" s="16">
        <f t="shared" si="14"/>
        <v>0</v>
      </c>
    </row>
    <row r="922" spans="1:10" x14ac:dyDescent="0.25">
      <c r="A922" s="2" t="s">
        <v>526</v>
      </c>
      <c r="B922" s="3"/>
      <c r="C922" s="3"/>
      <c r="D922" s="3"/>
      <c r="E922" s="3"/>
      <c r="F922" s="2" t="s">
        <v>527</v>
      </c>
      <c r="G922" s="4">
        <f>+G923</f>
        <v>8500</v>
      </c>
      <c r="H922" s="4">
        <f>+H923</f>
        <v>8500</v>
      </c>
      <c r="I922" s="4">
        <f>IF(G922&lt;&gt;0,H922/G922*100,"-")</f>
        <v>100</v>
      </c>
      <c r="J922" s="4">
        <f t="shared" si="14"/>
        <v>0</v>
      </c>
    </row>
    <row r="923" spans="1:10" x14ac:dyDescent="0.25">
      <c r="A923" s="5"/>
      <c r="B923" s="6" t="s">
        <v>98</v>
      </c>
      <c r="C923" s="5"/>
      <c r="D923" s="5"/>
      <c r="E923" s="5"/>
      <c r="F923" s="6" t="s">
        <v>99</v>
      </c>
      <c r="G923" s="7">
        <f>+G924</f>
        <v>8500</v>
      </c>
      <c r="H923" s="7">
        <f>+H924</f>
        <v>8500</v>
      </c>
      <c r="I923" s="7">
        <f>IF(G923&lt;&gt;0,H923/G923*100,"-")</f>
        <v>100</v>
      </c>
      <c r="J923" s="7">
        <f t="shared" si="14"/>
        <v>0</v>
      </c>
    </row>
    <row r="924" spans="1:10" x14ac:dyDescent="0.25">
      <c r="A924" s="8"/>
      <c r="B924" s="8"/>
      <c r="C924" s="9" t="s">
        <v>528</v>
      </c>
      <c r="D924" s="8"/>
      <c r="E924" s="8"/>
      <c r="F924" s="9" t="s">
        <v>529</v>
      </c>
      <c r="G924" s="10">
        <f>+G925</f>
        <v>8500</v>
      </c>
      <c r="H924" s="10">
        <f>+H925</f>
        <v>8500</v>
      </c>
      <c r="I924" s="10">
        <f>IF(G924&lt;&gt;0,H924/G924*100,"-")</f>
        <v>100</v>
      </c>
      <c r="J924" s="10">
        <f t="shared" si="14"/>
        <v>0</v>
      </c>
    </row>
    <row r="925" spans="1:10" x14ac:dyDescent="0.25">
      <c r="A925" s="11"/>
      <c r="B925" s="11"/>
      <c r="C925" s="11"/>
      <c r="D925" s="12" t="s">
        <v>14</v>
      </c>
      <c r="E925" s="11"/>
      <c r="F925" s="12"/>
      <c r="G925" s="13">
        <f>+G926+G927+G928+G929+G930+G931+G932</f>
        <v>8500</v>
      </c>
      <c r="H925" s="13">
        <f>+H926+H927+H928+H929+H930+H931+H932</f>
        <v>8500</v>
      </c>
      <c r="I925" s="13">
        <f>IF(G925&lt;&gt;0,H925/G925*100,"-")</f>
        <v>100</v>
      </c>
      <c r="J925" s="13">
        <f t="shared" si="14"/>
        <v>0</v>
      </c>
    </row>
    <row r="926" spans="1:10" x14ac:dyDescent="0.25">
      <c r="A926" s="14"/>
      <c r="B926" s="14"/>
      <c r="C926" s="14"/>
      <c r="D926" s="14"/>
      <c r="E926" s="15" t="s">
        <v>15</v>
      </c>
      <c r="F926" s="15" t="s">
        <v>16</v>
      </c>
      <c r="G926" s="16">
        <v>1900</v>
      </c>
      <c r="H926" s="16">
        <v>1900</v>
      </c>
      <c r="I926" s="16">
        <f>IF(G926&lt;&gt;0,H926/G926*100,"-")</f>
        <v>100</v>
      </c>
      <c r="J926" s="16">
        <f t="shared" si="14"/>
        <v>0</v>
      </c>
    </row>
    <row r="927" spans="1:10" x14ac:dyDescent="0.25">
      <c r="A927" s="14"/>
      <c r="B927" s="14"/>
      <c r="C927" s="14"/>
      <c r="D927" s="14"/>
      <c r="E927" s="15" t="s">
        <v>82</v>
      </c>
      <c r="F927" s="15" t="s">
        <v>83</v>
      </c>
      <c r="G927" s="16">
        <v>300</v>
      </c>
      <c r="H927" s="16">
        <v>300</v>
      </c>
      <c r="I927" s="16">
        <f>IF(G927&lt;&gt;0,H927/G927*100,"-")</f>
        <v>100</v>
      </c>
      <c r="J927" s="16">
        <f t="shared" si="14"/>
        <v>0</v>
      </c>
    </row>
    <row r="928" spans="1:10" x14ac:dyDescent="0.25">
      <c r="A928" s="14"/>
      <c r="B928" s="14"/>
      <c r="C928" s="14"/>
      <c r="D928" s="14"/>
      <c r="E928" s="15" t="s">
        <v>17</v>
      </c>
      <c r="F928" s="15" t="s">
        <v>18</v>
      </c>
      <c r="G928" s="16">
        <v>1400</v>
      </c>
      <c r="H928" s="16">
        <v>1400</v>
      </c>
      <c r="I928" s="16">
        <f>IF(G928&lt;&gt;0,H928/G928*100,"-")</f>
        <v>100</v>
      </c>
      <c r="J928" s="16">
        <f t="shared" si="14"/>
        <v>0</v>
      </c>
    </row>
    <row r="929" spans="1:10" x14ac:dyDescent="0.25">
      <c r="A929" s="14"/>
      <c r="B929" s="14"/>
      <c r="C929" s="14"/>
      <c r="D929" s="14"/>
      <c r="E929" s="15" t="s">
        <v>21</v>
      </c>
      <c r="F929" s="15" t="s">
        <v>22</v>
      </c>
      <c r="G929" s="16">
        <v>2410</v>
      </c>
      <c r="H929" s="16">
        <v>2410</v>
      </c>
      <c r="I929" s="16">
        <f>IF(G929&lt;&gt;0,H929/G929*100,"-")</f>
        <v>100</v>
      </c>
      <c r="J929" s="16">
        <f t="shared" si="14"/>
        <v>0</v>
      </c>
    </row>
    <row r="930" spans="1:10" x14ac:dyDescent="0.25">
      <c r="A930" s="14"/>
      <c r="B930" s="14"/>
      <c r="C930" s="14"/>
      <c r="D930" s="14"/>
      <c r="E930" s="15" t="s">
        <v>23</v>
      </c>
      <c r="F930" s="15" t="s">
        <v>24</v>
      </c>
      <c r="G930" s="16">
        <v>1090</v>
      </c>
      <c r="H930" s="16">
        <v>1090</v>
      </c>
      <c r="I930" s="16">
        <f>IF(G930&lt;&gt;0,H930/G930*100,"-")</f>
        <v>100</v>
      </c>
      <c r="J930" s="16">
        <f t="shared" si="14"/>
        <v>0</v>
      </c>
    </row>
    <row r="931" spans="1:10" x14ac:dyDescent="0.25">
      <c r="A931" s="14"/>
      <c r="B931" s="14"/>
      <c r="C931" s="14"/>
      <c r="D931" s="14"/>
      <c r="E931" s="15" t="s">
        <v>29</v>
      </c>
      <c r="F931" s="15" t="s">
        <v>30</v>
      </c>
      <c r="G931" s="16">
        <v>200</v>
      </c>
      <c r="H931" s="16">
        <v>200</v>
      </c>
      <c r="I931" s="16">
        <f>IF(G931&lt;&gt;0,H931/G931*100,"-")</f>
        <v>100</v>
      </c>
      <c r="J931" s="16">
        <f t="shared" si="14"/>
        <v>0</v>
      </c>
    </row>
    <row r="932" spans="1:10" x14ac:dyDescent="0.25">
      <c r="A932" s="14"/>
      <c r="B932" s="14"/>
      <c r="C932" s="14"/>
      <c r="D932" s="14"/>
      <c r="E932" s="15" t="s">
        <v>74</v>
      </c>
      <c r="F932" s="15" t="s">
        <v>75</v>
      </c>
      <c r="G932" s="16">
        <v>1200</v>
      </c>
      <c r="H932" s="16">
        <v>1200</v>
      </c>
      <c r="I932" s="16">
        <f>IF(G932&lt;&gt;0,H932/G932*100,"-")</f>
        <v>100</v>
      </c>
      <c r="J932" s="16">
        <f t="shared" si="14"/>
        <v>0</v>
      </c>
    </row>
    <row r="933" spans="1:10" x14ac:dyDescent="0.25">
      <c r="A933" s="17"/>
      <c r="B933" s="17"/>
      <c r="C933" s="17"/>
      <c r="D933" s="17"/>
      <c r="E933" s="17"/>
      <c r="F933" s="17"/>
      <c r="G933" s="18">
        <f>+G5+G21+G26+G43+G717+G734+G753+G777+G790+G811+G821+G832+G855+G864+G876+G890+G922</f>
        <v>16352330.440000001</v>
      </c>
      <c r="H933" s="18">
        <f>+H5+H21+H26+H43+H717+H734+H753+H777+H790+H811+H821+H832+H855+H864+H876+H890+H922</f>
        <v>17533830.440000001</v>
      </c>
      <c r="I933" s="18">
        <f>IF(G933&lt;&gt;0,H933/G933*100,"-")</f>
        <v>107.22526984355632</v>
      </c>
      <c r="J933" s="18">
        <f t="shared" si="14"/>
        <v>1181500</v>
      </c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Footer>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Maček MARJETA</dc:creator>
  <cp:lastModifiedBy>Maček MARJETA</cp:lastModifiedBy>
  <cp:lastPrinted>2020-05-08T06:03:38Z</cp:lastPrinted>
  <dcterms:created xsi:type="dcterms:W3CDTF">2020-05-08T05:59:04Z</dcterms:created>
  <dcterms:modified xsi:type="dcterms:W3CDTF">2020-05-08T06:03:42Z</dcterms:modified>
</cp:coreProperties>
</file>