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'List1'!$A$1:$H$69</definedName>
  </definedNames>
  <calcPr fullCalcOnLoad="1"/>
</workbook>
</file>

<file path=xl/sharedStrings.xml><?xml version="1.0" encoding="utf-8"?>
<sst xmlns="http://schemas.openxmlformats.org/spreadsheetml/2006/main" count="64" uniqueCount="53">
  <si>
    <t>I. IZKAZ USPEHA</t>
  </si>
  <si>
    <t>Prihodki / odhodki</t>
  </si>
  <si>
    <t>delež v %</t>
  </si>
  <si>
    <t xml:space="preserve"> </t>
  </si>
  <si>
    <t>5=3/1*100</t>
  </si>
  <si>
    <t>1.Stroški  materiala</t>
  </si>
  <si>
    <t>2.Stroški storitev</t>
  </si>
  <si>
    <t>3.Plače</t>
  </si>
  <si>
    <t>4.Amortizacija</t>
  </si>
  <si>
    <t>5.Drugi stroški</t>
  </si>
  <si>
    <t>6.Fin. In izred.odh.</t>
  </si>
  <si>
    <t>Ugotovitve :</t>
  </si>
  <si>
    <t>II. IZKAZ PREMOŽENJA IN VIROV PREMOŽENJA</t>
  </si>
  <si>
    <t xml:space="preserve">        Naziv</t>
  </si>
  <si>
    <t>1.Dolgoroč. sredstva</t>
  </si>
  <si>
    <t>2.Denarna sredstva</t>
  </si>
  <si>
    <t xml:space="preserve">3.Terjatve     </t>
  </si>
  <si>
    <t>4.Finančne naložbe</t>
  </si>
  <si>
    <t>5.Ostala kratkor.sred.</t>
  </si>
  <si>
    <t>6.Zaloge</t>
  </si>
  <si>
    <t>7.Aktivne čas.razmej.</t>
  </si>
  <si>
    <t>8.Sredstva skupaj</t>
  </si>
  <si>
    <t>10.Pasivne čas.razm.</t>
  </si>
  <si>
    <t>11.Dolgoročne obv.-sred. prejeta v upr.</t>
  </si>
  <si>
    <t>12.Poslovni izid</t>
  </si>
  <si>
    <t>14.Viri sredstev</t>
  </si>
  <si>
    <t>INFORMACIJA O  POSLOVANJU KOROŠKEGA POKRAJINSKEGA MUZEJA</t>
  </si>
  <si>
    <t>9.Kratkor.obveznosti</t>
  </si>
  <si>
    <t>7.Skupaj odhodki</t>
  </si>
  <si>
    <t xml:space="preserve">8.Prihodki        </t>
  </si>
  <si>
    <t xml:space="preserve">9.Rezultat        </t>
  </si>
  <si>
    <t>v €</t>
  </si>
  <si>
    <t>13.Dolgor. pas. čas.r.</t>
  </si>
  <si>
    <t>terjatve), terjatve do Ministrstva za kulturo za pokrivanje decembrskih plač in prispevkov,</t>
  </si>
  <si>
    <t xml:space="preserve"> Zavoda za zaposlovanje ter občin za javna dela.</t>
  </si>
  <si>
    <t>3. Terjatve zajemajo predvsem kratkoročne terjatve do kupcev (za vstopnine ter druge</t>
  </si>
  <si>
    <t>2. Aktivne časovne razmejitve so odloženi stroški zavarovanja ter vnaprej zaračunane naročnine.</t>
  </si>
  <si>
    <t>ZA LETO 2014</t>
  </si>
  <si>
    <t>1. Javni zavod je poslovno leto zaključil s 12.543 € presežka prihodkov nad odhodki.</t>
  </si>
  <si>
    <t>2. Celotni prihodki so se povečali za 12%, celotni odhodki pa za 8%.</t>
  </si>
  <si>
    <t xml:space="preserve">3. Prihodki so se povečali zaradi večjih prejetih sredstev iz Ministrstva za kulturo za 6%, </t>
  </si>
  <si>
    <t>prejetih sredstev od Zavoda za zaposlovanje, več prejetih sredstev iz občinskih proračunov ter</t>
  </si>
  <si>
    <t>več realiziranih lastnih prihodkov.</t>
  </si>
  <si>
    <t xml:space="preserve">4. Stroški storitev so se povečali za 22%, predvsem zaradi postavitve novih stalnih razstav, </t>
  </si>
  <si>
    <t>dopolnitve razstave Mati fabrika in restavriranju Forme vive na Ravnah.</t>
  </si>
  <si>
    <t>5. Stroški dela so se povečali zaradi več zaposlenih preko javnih del in za določen čas.</t>
  </si>
  <si>
    <t>Tukaj so zajeti tudi prihodki, ki niso bili zaračunani v letu 2014, čeprav so stroški nastali.</t>
  </si>
  <si>
    <t>5. Pasivne časovne razmejitve predstavljajo sredstva kratkoročno odloženih prihodkov neizvedenega</t>
  </si>
  <si>
    <t>programa obnove zgradbe Muzeja Muta, dolgoročne pasivne časovne razmejitve pa so donacije za</t>
  </si>
  <si>
    <t xml:space="preserve">predmete muzejske vrednosti, donacije za nabavo osnovnih sredstev in nadomeščanje stroškov </t>
  </si>
  <si>
    <t>amortizacije.</t>
  </si>
  <si>
    <t>Indeks</t>
  </si>
  <si>
    <t>1. Sredstva s katerimi upravlja javni zavod so se zmanjšala za 73.075 € ali za 3 %.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</si>
</sst>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_-* #,##0.0\ _S_I_T_-;\-* #,##0.0\ _S_I_T_-;_-* &quot;-&quot;??\ _S_I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26" xfId="57" applyNumberFormat="1" applyFon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30" xfId="57" applyNumberFormat="1" applyFont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73" fontId="0" fillId="0" borderId="30" xfId="57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0" borderId="35" xfId="57" applyNumberFormat="1" applyFont="1" applyBorder="1" applyAlignment="1">
      <alignment/>
    </xf>
    <xf numFmtId="173" fontId="0" fillId="0" borderId="35" xfId="57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2" fontId="0" fillId="0" borderId="15" xfId="57" applyNumberFormat="1" applyFont="1" applyBorder="1" applyAlignment="1">
      <alignment/>
    </xf>
    <xf numFmtId="172" fontId="0" fillId="0" borderId="16" xfId="57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1" fillId="0" borderId="40" xfId="0" applyNumberFormat="1" applyFont="1" applyBorder="1" applyAlignment="1">
      <alignment/>
    </xf>
    <xf numFmtId="173" fontId="0" fillId="0" borderId="41" xfId="57" applyNumberFormat="1" applyFont="1" applyBorder="1" applyAlignment="1">
      <alignment/>
    </xf>
    <xf numFmtId="17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3" fontId="0" fillId="0" borderId="25" xfId="57" applyNumberFormat="1" applyFont="1" applyBorder="1" applyAlignment="1">
      <alignment/>
    </xf>
    <xf numFmtId="173" fontId="0" fillId="0" borderId="31" xfId="57" applyNumberFormat="1" applyFont="1" applyBorder="1" applyAlignment="1">
      <alignment/>
    </xf>
    <xf numFmtId="172" fontId="0" fillId="0" borderId="30" xfId="57" applyNumberFormat="1" applyFont="1" applyBorder="1" applyAlignment="1">
      <alignment/>
    </xf>
    <xf numFmtId="172" fontId="0" fillId="0" borderId="44" xfId="57" applyNumberFormat="1" applyFont="1" applyBorder="1" applyAlignment="1">
      <alignment/>
    </xf>
    <xf numFmtId="173" fontId="0" fillId="0" borderId="44" xfId="57" applyNumberFormat="1" applyFont="1" applyBorder="1" applyAlignment="1">
      <alignment/>
    </xf>
    <xf numFmtId="173" fontId="0" fillId="0" borderId="45" xfId="57" applyNumberFormat="1" applyFont="1" applyBorder="1" applyAlignment="1">
      <alignment/>
    </xf>
    <xf numFmtId="172" fontId="0" fillId="0" borderId="40" xfId="57" applyNumberFormat="1" applyFont="1" applyBorder="1" applyAlignment="1">
      <alignment/>
    </xf>
    <xf numFmtId="173" fontId="0" fillId="0" borderId="40" xfId="57" applyNumberFormat="1" applyFont="1" applyBorder="1" applyAlignment="1">
      <alignment/>
    </xf>
    <xf numFmtId="173" fontId="0" fillId="0" borderId="42" xfId="57" applyNumberFormat="1" applyFont="1" applyBorder="1" applyAlignment="1">
      <alignment/>
    </xf>
    <xf numFmtId="0" fontId="0" fillId="0" borderId="46" xfId="0" applyBorder="1" applyAlignment="1">
      <alignment/>
    </xf>
    <xf numFmtId="172" fontId="0" fillId="0" borderId="11" xfId="57" applyNumberFormat="1" applyFont="1" applyBorder="1" applyAlignment="1">
      <alignment/>
    </xf>
    <xf numFmtId="173" fontId="0" fillId="0" borderId="11" xfId="57" applyNumberFormat="1" applyFont="1" applyBorder="1" applyAlignment="1">
      <alignment/>
    </xf>
    <xf numFmtId="173" fontId="0" fillId="0" borderId="13" xfId="57" applyNumberFormat="1" applyFont="1" applyBorder="1" applyAlignment="1">
      <alignment/>
    </xf>
    <xf numFmtId="172" fontId="0" fillId="0" borderId="47" xfId="57" applyNumberFormat="1" applyFont="1" applyBorder="1" applyAlignment="1">
      <alignment/>
    </xf>
    <xf numFmtId="173" fontId="0" fillId="0" borderId="47" xfId="57" applyNumberFormat="1" applyFont="1" applyBorder="1" applyAlignment="1">
      <alignment/>
    </xf>
    <xf numFmtId="173" fontId="0" fillId="0" borderId="48" xfId="5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3" fontId="0" fillId="0" borderId="44" xfId="57" applyNumberFormat="1" applyFont="1" applyBorder="1" applyAlignment="1">
      <alignment/>
    </xf>
    <xf numFmtId="0" fontId="0" fillId="0" borderId="25" xfId="0" applyBorder="1" applyAlignment="1">
      <alignment/>
    </xf>
    <xf numFmtId="173" fontId="0" fillId="0" borderId="45" xfId="57" applyNumberFormat="1" applyFont="1" applyBorder="1" applyAlignment="1">
      <alignment/>
    </xf>
    <xf numFmtId="173" fontId="0" fillId="0" borderId="27" xfId="57" applyNumberFormat="1" applyFont="1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72" fontId="0" fillId="0" borderId="44" xfId="57" applyNumberFormat="1" applyFont="1" applyBorder="1" applyAlignment="1">
      <alignment/>
    </xf>
    <xf numFmtId="172" fontId="0" fillId="0" borderId="25" xfId="57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9"/>
  <sheetViews>
    <sheetView tabSelected="1" workbookViewId="0" topLeftCell="A19">
      <selection activeCell="B61" sqref="B61"/>
    </sheetView>
  </sheetViews>
  <sheetFormatPr defaultColWidth="9.00390625" defaultRowHeight="12.75"/>
  <cols>
    <col min="3" max="3" width="9.875" style="0" customWidth="1"/>
    <col min="4" max="4" width="15.25390625" style="0" customWidth="1"/>
    <col min="5" max="5" width="10.375" style="0" customWidth="1"/>
    <col min="6" max="6" width="15.25390625" style="0" customWidth="1"/>
    <col min="7" max="7" width="10.25390625" style="0" customWidth="1"/>
    <col min="8" max="8" width="12.00390625" style="0" customWidth="1"/>
  </cols>
  <sheetData>
    <row r="1" spans="2:8" ht="12.75">
      <c r="B1" s="1"/>
      <c r="C1" s="1" t="s">
        <v>26</v>
      </c>
      <c r="D1" s="1"/>
      <c r="E1" s="1"/>
      <c r="F1" s="1"/>
      <c r="G1" s="1"/>
      <c r="H1" s="1"/>
    </row>
    <row r="2" spans="2:8" ht="12.75">
      <c r="B2" s="1"/>
      <c r="C2" s="1" t="s">
        <v>37</v>
      </c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 t="s">
        <v>0</v>
      </c>
      <c r="C4" s="1"/>
      <c r="D4" s="1"/>
      <c r="E4" s="1"/>
      <c r="F4" s="1"/>
      <c r="G4" s="1"/>
      <c r="H4" s="1"/>
    </row>
    <row r="5" ht="13.5" thickBot="1">
      <c r="G5" t="s">
        <v>31</v>
      </c>
    </row>
    <row r="6" spans="2:8" ht="12.75">
      <c r="B6" s="63" t="s">
        <v>1</v>
      </c>
      <c r="C6" s="64"/>
      <c r="D6" s="3">
        <v>2013</v>
      </c>
      <c r="E6" s="4" t="s">
        <v>2</v>
      </c>
      <c r="F6" s="3">
        <v>2014</v>
      </c>
      <c r="G6" s="4" t="s">
        <v>2</v>
      </c>
      <c r="H6" s="5" t="s">
        <v>51</v>
      </c>
    </row>
    <row r="7" spans="2:8" ht="13.5" thickBot="1">
      <c r="B7" s="65"/>
      <c r="C7" s="66"/>
      <c r="D7" s="7">
        <v>1</v>
      </c>
      <c r="E7" s="8">
        <v>2</v>
      </c>
      <c r="F7" s="7">
        <v>3</v>
      </c>
      <c r="G7" s="8">
        <v>4</v>
      </c>
      <c r="H7" s="9" t="s">
        <v>4</v>
      </c>
    </row>
    <row r="8" spans="2:8" ht="12.75">
      <c r="B8" s="10"/>
      <c r="C8" s="11"/>
      <c r="D8" s="12" t="s">
        <v>3</v>
      </c>
      <c r="E8" s="13"/>
      <c r="F8" s="12" t="s">
        <v>3</v>
      </c>
      <c r="G8" s="12"/>
      <c r="H8" s="14"/>
    </row>
    <row r="9" spans="2:8" ht="12.75">
      <c r="B9" s="15" t="s">
        <v>5</v>
      </c>
      <c r="C9" s="16"/>
      <c r="D9" s="17">
        <v>44152</v>
      </c>
      <c r="E9" s="18">
        <f aca="true" t="shared" si="0" ref="E9:E14">+D9/$D$16*100</f>
        <v>6.462245510296678</v>
      </c>
      <c r="F9" s="17">
        <v>40716</v>
      </c>
      <c r="G9" s="18">
        <f aca="true" t="shared" si="1" ref="G9:G14">+F9/$F$16*100</f>
        <v>5.500779533792858</v>
      </c>
      <c r="H9" s="19">
        <f>+F9/D9*100</f>
        <v>92.21779307845624</v>
      </c>
    </row>
    <row r="10" spans="2:8" ht="12.75">
      <c r="B10" s="20" t="s">
        <v>6</v>
      </c>
      <c r="C10" s="21"/>
      <c r="D10" s="22">
        <v>141803</v>
      </c>
      <c r="E10" s="18">
        <f t="shared" si="0"/>
        <v>20.754797066873525</v>
      </c>
      <c r="F10" s="22">
        <v>173558</v>
      </c>
      <c r="G10" s="18">
        <f t="shared" si="1"/>
        <v>23.447890124914547</v>
      </c>
      <c r="H10" s="23">
        <f aca="true" t="shared" si="2" ref="H10:H18">+F10/D10*100</f>
        <v>122.39374343279057</v>
      </c>
    </row>
    <row r="11" spans="2:8" ht="12.75">
      <c r="B11" s="20" t="s">
        <v>7</v>
      </c>
      <c r="C11" s="21"/>
      <c r="D11" s="22">
        <v>491259</v>
      </c>
      <c r="E11" s="18">
        <f t="shared" si="0"/>
        <v>71.9024340266089</v>
      </c>
      <c r="F11" s="22">
        <v>520944</v>
      </c>
      <c r="G11" s="18">
        <f t="shared" si="1"/>
        <v>70.380147692607</v>
      </c>
      <c r="H11" s="23">
        <f>+F11/D11*100</f>
        <v>106.04263738679596</v>
      </c>
    </row>
    <row r="12" spans="2:8" ht="12.75">
      <c r="B12" s="24" t="s">
        <v>8</v>
      </c>
      <c r="C12" s="25"/>
      <c r="D12" s="22"/>
      <c r="E12" s="26">
        <f t="shared" si="0"/>
        <v>0</v>
      </c>
      <c r="F12" s="22"/>
      <c r="G12" s="26">
        <f t="shared" si="1"/>
        <v>0</v>
      </c>
      <c r="H12" s="23"/>
    </row>
    <row r="13" spans="2:8" ht="12.75">
      <c r="B13" s="20" t="s">
        <v>9</v>
      </c>
      <c r="C13" s="21"/>
      <c r="D13" s="22">
        <v>2873</v>
      </c>
      <c r="E13" s="18">
        <f t="shared" si="0"/>
        <v>0.42050261259019656</v>
      </c>
      <c r="F13" s="22">
        <v>2608</v>
      </c>
      <c r="G13" s="18">
        <f t="shared" si="1"/>
        <v>0.352343870324486</v>
      </c>
      <c r="H13" s="23">
        <f t="shared" si="2"/>
        <v>90.7761921336582</v>
      </c>
    </row>
    <row r="14" spans="2:8" ht="12.75">
      <c r="B14" s="27" t="s">
        <v>10</v>
      </c>
      <c r="C14" s="28"/>
      <c r="D14" s="22">
        <v>3143</v>
      </c>
      <c r="E14" s="18">
        <f t="shared" si="0"/>
        <v>0.4600207836306954</v>
      </c>
      <c r="F14" s="22">
        <v>2360</v>
      </c>
      <c r="G14" s="18">
        <f t="shared" si="1"/>
        <v>0.3188387783611146</v>
      </c>
      <c r="H14" s="23">
        <f t="shared" si="2"/>
        <v>75.08749602290806</v>
      </c>
    </row>
    <row r="15" spans="2:8" ht="12.75">
      <c r="B15" s="27"/>
      <c r="C15" s="28"/>
      <c r="D15" s="22"/>
      <c r="E15" s="29"/>
      <c r="F15" s="22"/>
      <c r="G15" s="29"/>
      <c r="H15" s="23" t="s">
        <v>3</v>
      </c>
    </row>
    <row r="16" spans="2:8" ht="12.75">
      <c r="B16" s="20" t="s">
        <v>28</v>
      </c>
      <c r="C16" s="21"/>
      <c r="D16" s="22">
        <f>SUM(D9:D15)</f>
        <v>683230</v>
      </c>
      <c r="E16" s="22">
        <f>SUM(E9:E15)</f>
        <v>100</v>
      </c>
      <c r="F16" s="22">
        <f>SUM(F9:F15)</f>
        <v>740186</v>
      </c>
      <c r="G16" s="30">
        <f>SUM(G9:G14)</f>
        <v>100</v>
      </c>
      <c r="H16" s="23">
        <f t="shared" si="2"/>
        <v>108.33628499919502</v>
      </c>
    </row>
    <row r="17" spans="2:8" ht="12.75">
      <c r="B17" s="15"/>
      <c r="C17" s="16"/>
      <c r="D17" s="22"/>
      <c r="E17" s="29"/>
      <c r="F17" s="22"/>
      <c r="G17" s="29"/>
      <c r="H17" s="23"/>
    </row>
    <row r="18" spans="2:8" ht="12.75">
      <c r="B18" s="27" t="s">
        <v>29</v>
      </c>
      <c r="C18" s="28"/>
      <c r="D18" s="22">
        <v>671849</v>
      </c>
      <c r="E18" s="29"/>
      <c r="F18" s="22">
        <v>752729</v>
      </c>
      <c r="G18" s="29"/>
      <c r="H18" s="23">
        <f t="shared" si="2"/>
        <v>112.03841934720451</v>
      </c>
    </row>
    <row r="19" spans="2:8" ht="13.5" thickBot="1">
      <c r="B19" s="31"/>
      <c r="C19" s="32"/>
      <c r="D19" s="33"/>
      <c r="E19" s="34"/>
      <c r="F19" s="33"/>
      <c r="G19" s="34"/>
      <c r="H19" s="9"/>
    </row>
    <row r="20" spans="2:8" ht="13.5" thickBot="1">
      <c r="B20" s="35" t="s">
        <v>30</v>
      </c>
      <c r="C20" s="36"/>
      <c r="D20" s="37">
        <f>+D18-D16</f>
        <v>-11381</v>
      </c>
      <c r="E20" s="38">
        <f>+D20/+D18*100</f>
        <v>-1.693981832227182</v>
      </c>
      <c r="F20" s="37">
        <f>+F18-F16</f>
        <v>12543</v>
      </c>
      <c r="G20" s="38">
        <f>+F20/+F18*100</f>
        <v>1.6663367559905358</v>
      </c>
      <c r="H20" s="39"/>
    </row>
    <row r="22" ht="12.75">
      <c r="B22" s="1" t="s">
        <v>11</v>
      </c>
    </row>
    <row r="24" ht="12.75">
      <c r="B24" t="s">
        <v>38</v>
      </c>
    </row>
    <row r="25" ht="12.75">
      <c r="B25" t="s">
        <v>39</v>
      </c>
    </row>
    <row r="26" ht="12.75">
      <c r="B26" t="s">
        <v>40</v>
      </c>
    </row>
    <row r="27" ht="12.75">
      <c r="B27" t="s">
        <v>41</v>
      </c>
    </row>
    <row r="28" ht="12.75">
      <c r="B28" t="s">
        <v>42</v>
      </c>
    </row>
    <row r="29" ht="12.75">
      <c r="B29" t="s">
        <v>43</v>
      </c>
    </row>
    <row r="30" ht="12.75">
      <c r="B30" t="s">
        <v>44</v>
      </c>
    </row>
    <row r="31" ht="12.75">
      <c r="B31" t="s">
        <v>45</v>
      </c>
    </row>
    <row r="33" ht="12.75">
      <c r="B33" s="1" t="s">
        <v>12</v>
      </c>
    </row>
    <row r="35" ht="13.5" thickBot="1">
      <c r="G35" t="s">
        <v>31</v>
      </c>
    </row>
    <row r="36" spans="2:8" ht="12.75">
      <c r="B36" s="63" t="s">
        <v>13</v>
      </c>
      <c r="C36" s="64"/>
      <c r="D36" s="3">
        <v>2013</v>
      </c>
      <c r="E36" s="3" t="s">
        <v>2</v>
      </c>
      <c r="F36" s="3">
        <v>2014</v>
      </c>
      <c r="G36" s="3" t="s">
        <v>2</v>
      </c>
      <c r="H36" s="5" t="s">
        <v>51</v>
      </c>
    </row>
    <row r="37" spans="2:8" ht="13.5" thickBot="1">
      <c r="B37" s="65"/>
      <c r="C37" s="66"/>
      <c r="D37" s="7">
        <v>1</v>
      </c>
      <c r="E37" s="7">
        <v>2</v>
      </c>
      <c r="F37" s="7">
        <v>3</v>
      </c>
      <c r="G37" s="7">
        <v>4</v>
      </c>
      <c r="H37" s="9" t="s">
        <v>4</v>
      </c>
    </row>
    <row r="38" spans="2:8" ht="12.75">
      <c r="B38" s="15"/>
      <c r="C38" s="16"/>
      <c r="D38" s="41"/>
      <c r="E38" s="41"/>
      <c r="F38" s="41"/>
      <c r="G38" s="41"/>
      <c r="H38" s="42"/>
    </row>
    <row r="39" spans="2:8" ht="12.75">
      <c r="B39" s="15" t="s">
        <v>14</v>
      </c>
      <c r="C39" s="16"/>
      <c r="D39" s="22">
        <v>2356569</v>
      </c>
      <c r="E39" s="43">
        <f>+D39/$D$47*100</f>
        <v>95.29981256028098</v>
      </c>
      <c r="F39" s="22">
        <v>2289386</v>
      </c>
      <c r="G39" s="43">
        <f>+F39/$F$47*100</f>
        <v>95.40221359158568</v>
      </c>
      <c r="H39" s="44">
        <f>+F39/D39*100</f>
        <v>97.14911806104553</v>
      </c>
    </row>
    <row r="40" spans="2:8" ht="12.75">
      <c r="B40" s="20" t="s">
        <v>15</v>
      </c>
      <c r="C40" s="21"/>
      <c r="D40" s="45">
        <v>7053</v>
      </c>
      <c r="E40" s="43">
        <f aca="true" t="shared" si="3" ref="E40:E45">+D40/$D$47*100</f>
        <v>0.2852238054509169</v>
      </c>
      <c r="F40" s="45">
        <v>22251</v>
      </c>
      <c r="G40" s="43">
        <f aca="true" t="shared" si="4" ref="G40:G45">+F40/$F$47*100</f>
        <v>0.9272331772040071</v>
      </c>
      <c r="H40" s="44">
        <f>+F40/D40*100</f>
        <v>315.4827732879626</v>
      </c>
    </row>
    <row r="41" spans="2:8" ht="12.75">
      <c r="B41" s="20" t="s">
        <v>16</v>
      </c>
      <c r="C41" s="21"/>
      <c r="D41" s="22">
        <v>41439</v>
      </c>
      <c r="E41" s="43">
        <f t="shared" si="3"/>
        <v>1.6757960122048128</v>
      </c>
      <c r="F41" s="22">
        <v>47746</v>
      </c>
      <c r="G41" s="43">
        <f t="shared" si="4"/>
        <v>1.9896487923591086</v>
      </c>
      <c r="H41" s="44">
        <f>+F41/D41*100</f>
        <v>115.21996187166678</v>
      </c>
    </row>
    <row r="42" spans="2:8" ht="12.75">
      <c r="B42" s="20" t="s">
        <v>17</v>
      </c>
      <c r="C42" s="21"/>
      <c r="D42" s="45">
        <v>0</v>
      </c>
      <c r="E42" s="43">
        <f t="shared" si="3"/>
        <v>0</v>
      </c>
      <c r="F42" s="45">
        <v>0</v>
      </c>
      <c r="G42" s="43">
        <f t="shared" si="4"/>
        <v>0</v>
      </c>
      <c r="H42" s="44"/>
    </row>
    <row r="43" spans="2:8" ht="12.75">
      <c r="B43" s="20" t="s">
        <v>18</v>
      </c>
      <c r="C43" s="21"/>
      <c r="D43" s="22">
        <v>0</v>
      </c>
      <c r="E43" s="43">
        <f t="shared" si="3"/>
        <v>0</v>
      </c>
      <c r="F43" s="22">
        <v>0</v>
      </c>
      <c r="G43" s="43">
        <f t="shared" si="4"/>
        <v>0</v>
      </c>
      <c r="H43" s="44"/>
    </row>
    <row r="44" spans="2:8" ht="12.75">
      <c r="B44" s="20" t="s">
        <v>19</v>
      </c>
      <c r="C44" s="21"/>
      <c r="D44" s="22"/>
      <c r="E44" s="43">
        <f t="shared" si="3"/>
        <v>0</v>
      </c>
      <c r="F44" s="22"/>
      <c r="G44" s="43">
        <f t="shared" si="4"/>
        <v>0</v>
      </c>
      <c r="H44" s="44"/>
    </row>
    <row r="45" spans="2:8" ht="12.75">
      <c r="B45" s="20" t="s">
        <v>20</v>
      </c>
      <c r="C45" s="21"/>
      <c r="D45" s="22">
        <v>67734</v>
      </c>
      <c r="E45" s="43">
        <f t="shared" si="3"/>
        <v>2.739167622063293</v>
      </c>
      <c r="F45" s="22">
        <v>40337</v>
      </c>
      <c r="G45" s="43">
        <f t="shared" si="4"/>
        <v>1.6809044388511991</v>
      </c>
      <c r="H45" s="44">
        <f>+F45/D45*100</f>
        <v>59.55207133788053</v>
      </c>
    </row>
    <row r="46" spans="2:8" ht="13.5" thickBot="1">
      <c r="B46" s="27"/>
      <c r="C46" s="28"/>
      <c r="D46" s="46"/>
      <c r="E46" s="47"/>
      <c r="F46" s="46"/>
      <c r="G46" s="47"/>
      <c r="H46" s="48" t="s">
        <v>3</v>
      </c>
    </row>
    <row r="47" spans="2:8" ht="13.5" thickBot="1">
      <c r="B47" s="35" t="s">
        <v>21</v>
      </c>
      <c r="C47" s="36"/>
      <c r="D47" s="49">
        <f>SUM(D39:D46)</f>
        <v>2472795</v>
      </c>
      <c r="E47" s="50">
        <f>SUM(E39:E46)</f>
        <v>100</v>
      </c>
      <c r="F47" s="49">
        <f>SUM(F39:F46)</f>
        <v>2399720</v>
      </c>
      <c r="G47" s="50">
        <f>SUM(G39:G46)</f>
        <v>99.99999999999999</v>
      </c>
      <c r="H47" s="51">
        <f>+F47/D47*100</f>
        <v>97.04484197032104</v>
      </c>
    </row>
    <row r="48" spans="2:8" ht="12.75">
      <c r="B48" s="2"/>
      <c r="C48" s="52"/>
      <c r="D48" s="53"/>
      <c r="E48" s="54"/>
      <c r="F48" s="53"/>
      <c r="G48" s="54"/>
      <c r="H48" s="55" t="s">
        <v>3</v>
      </c>
    </row>
    <row r="49" spans="2:8" ht="12.75">
      <c r="B49" s="24" t="s">
        <v>27</v>
      </c>
      <c r="C49" s="25"/>
      <c r="D49" s="22">
        <v>102325</v>
      </c>
      <c r="E49" s="26">
        <f>+D49/$D$56*100</f>
        <v>4.138030042927133</v>
      </c>
      <c r="F49" s="22">
        <v>68453</v>
      </c>
      <c r="G49" s="26">
        <f>+F49/$F$56*100</f>
        <v>2.8525411297984764</v>
      </c>
      <c r="H49" s="44">
        <f>+F49/D49*100</f>
        <v>66.89763010017103</v>
      </c>
    </row>
    <row r="50" spans="2:8" ht="12.75">
      <c r="B50" s="24" t="s">
        <v>22</v>
      </c>
      <c r="C50" s="25"/>
      <c r="D50" s="22">
        <v>833</v>
      </c>
      <c r="E50" s="26">
        <f>+D50/$D$56*100</f>
        <v>0.03368657733455462</v>
      </c>
      <c r="F50" s="22">
        <v>17577</v>
      </c>
      <c r="G50" s="26">
        <f>+F50/$F$56*100</f>
        <v>0.7324604537196007</v>
      </c>
      <c r="H50" s="44">
        <f>+F50/D50*100</f>
        <v>2110.084033613445</v>
      </c>
    </row>
    <row r="51" spans="2:8" ht="12.75">
      <c r="B51" s="71" t="s">
        <v>23</v>
      </c>
      <c r="C51" s="72"/>
      <c r="D51" s="75">
        <v>2335154</v>
      </c>
      <c r="E51" s="67">
        <f>+D51/$D$56*100</f>
        <v>94.433788486308</v>
      </c>
      <c r="F51" s="75">
        <v>2254058</v>
      </c>
      <c r="G51" s="67">
        <f>+F51/$F$56*100</f>
        <v>93.93004183821446</v>
      </c>
      <c r="H51" s="69">
        <f>+F51/D51*100</f>
        <v>96.52716694487815</v>
      </c>
    </row>
    <row r="52" spans="2:8" ht="12.75">
      <c r="B52" s="73"/>
      <c r="C52" s="74"/>
      <c r="D52" s="76"/>
      <c r="E52" s="68"/>
      <c r="F52" s="76"/>
      <c r="G52" s="68"/>
      <c r="H52" s="70"/>
    </row>
    <row r="53" spans="2:8" ht="12.75">
      <c r="B53" s="24" t="s">
        <v>24</v>
      </c>
      <c r="C53" s="25"/>
      <c r="D53" s="22">
        <v>3843</v>
      </c>
      <c r="E53" s="26">
        <f>+D53/$D$56*100</f>
        <v>0.15541118450983604</v>
      </c>
      <c r="F53" s="22">
        <v>16283</v>
      </c>
      <c r="G53" s="26">
        <f>+F53/$F$56*100</f>
        <v>0.6785374960412048</v>
      </c>
      <c r="H53" s="44">
        <f>+F53/D53*100</f>
        <v>423.7054384595369</v>
      </c>
    </row>
    <row r="54" spans="2:8" ht="12.75">
      <c r="B54" s="24" t="s">
        <v>32</v>
      </c>
      <c r="C54" s="25"/>
      <c r="D54" s="22">
        <v>30640</v>
      </c>
      <c r="E54" s="26">
        <f>+D54/$D$56*100</f>
        <v>1.2390837089204725</v>
      </c>
      <c r="F54" s="22">
        <v>43349</v>
      </c>
      <c r="G54" s="26">
        <f>+F54/$F$56*100</f>
        <v>1.8064190822262596</v>
      </c>
      <c r="H54" s="44">
        <f>+F54/D54*100</f>
        <v>141.4784595300261</v>
      </c>
    </row>
    <row r="55" spans="2:8" ht="13.5" thickBot="1">
      <c r="B55" s="6"/>
      <c r="C55" s="40"/>
      <c r="D55" s="56"/>
      <c r="E55" s="57"/>
      <c r="F55" s="56"/>
      <c r="G55" s="57"/>
      <c r="H55" s="58"/>
    </row>
    <row r="56" spans="2:8" ht="13.5" thickBot="1">
      <c r="B56" s="35" t="s">
        <v>25</v>
      </c>
      <c r="C56" s="36"/>
      <c r="D56" s="49">
        <f>SUM(D49:D54)</f>
        <v>2472795</v>
      </c>
      <c r="E56" s="50">
        <f>SUM(E49:E54)</f>
        <v>100</v>
      </c>
      <c r="F56" s="49">
        <f>SUM(F49:F54)</f>
        <v>2399720</v>
      </c>
      <c r="G56" s="50">
        <f>SUM(G49:G54)</f>
        <v>100</v>
      </c>
      <c r="H56" s="51">
        <f>+F56/D56*100</f>
        <v>97.04484197032104</v>
      </c>
    </row>
    <row r="59" ht="12.75">
      <c r="B59" s="1" t="s">
        <v>11</v>
      </c>
    </row>
    <row r="60" ht="12.75">
      <c r="B60" t="s">
        <v>52</v>
      </c>
    </row>
    <row r="61" ht="12.75">
      <c r="B61" t="s">
        <v>36</v>
      </c>
    </row>
    <row r="62" ht="12.75">
      <c r="B62" t="s">
        <v>46</v>
      </c>
    </row>
    <row r="63" ht="12.75">
      <c r="B63" s="59" t="s">
        <v>35</v>
      </c>
    </row>
    <row r="64" spans="2:8" ht="12.75">
      <c r="B64" s="61" t="s">
        <v>33</v>
      </c>
      <c r="C64" s="62"/>
      <c r="D64" s="62"/>
      <c r="E64" s="62"/>
      <c r="F64" s="62"/>
      <c r="G64" s="62"/>
      <c r="H64" s="62"/>
    </row>
    <row r="65" spans="2:8" ht="12.75">
      <c r="B65" s="61" t="s">
        <v>34</v>
      </c>
      <c r="C65" s="62"/>
      <c r="D65" s="62"/>
      <c r="E65" s="62"/>
      <c r="F65" s="62"/>
      <c r="G65" s="62"/>
      <c r="H65" s="62"/>
    </row>
    <row r="66" ht="12.75">
      <c r="B66" s="60" t="s">
        <v>47</v>
      </c>
    </row>
    <row r="67" ht="12.75">
      <c r="B67" s="60" t="s">
        <v>48</v>
      </c>
    </row>
    <row r="68" ht="12.75">
      <c r="B68" s="60" t="s">
        <v>49</v>
      </c>
    </row>
    <row r="69" spans="2:5" ht="12.75">
      <c r="B69" t="s">
        <v>50</v>
      </c>
      <c r="E69">
        <v>4</v>
      </c>
    </row>
  </sheetData>
  <sheetProtection/>
  <mergeCells count="10">
    <mergeCell ref="B64:H64"/>
    <mergeCell ref="B65:H65"/>
    <mergeCell ref="B36:C37"/>
    <mergeCell ref="B6:C7"/>
    <mergeCell ref="G51:G52"/>
    <mergeCell ref="H51:H52"/>
    <mergeCell ref="B51:C52"/>
    <mergeCell ref="D51:D52"/>
    <mergeCell ref="E51:E52"/>
    <mergeCell ref="F51:F52"/>
  </mergeCells>
  <printOptions/>
  <pageMargins left="0.75" right="0.75" top="0.7874015748031497" bottom="0.7874015748031497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RAVNE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KRAJEVNE SKUPNOSTI</dc:creator>
  <cp:keywords/>
  <dc:description/>
  <cp:lastModifiedBy>USER</cp:lastModifiedBy>
  <cp:lastPrinted>2012-05-07T07:11:09Z</cp:lastPrinted>
  <dcterms:created xsi:type="dcterms:W3CDTF">2005-03-30T06:19:43Z</dcterms:created>
  <dcterms:modified xsi:type="dcterms:W3CDTF">2015-05-20T06:01:28Z</dcterms:modified>
  <cp:category/>
  <cp:version/>
  <cp:contentType/>
  <cp:contentStatus/>
</cp:coreProperties>
</file>