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'List1'!$A$1:$H$73</definedName>
  </definedNames>
  <calcPr fullCalcOnLoad="1"/>
</workbook>
</file>

<file path=xl/sharedStrings.xml><?xml version="1.0" encoding="utf-8"?>
<sst xmlns="http://schemas.openxmlformats.org/spreadsheetml/2006/main" count="65" uniqueCount="55">
  <si>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</si>
  <si>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</si>
  <si>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</si>
  <si>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</si>
  <si>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</si>
  <si>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</si>
  <si>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</si>
  <si>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</si>
  <si>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</si>
  <si>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</si>
  <si>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</si>
  <si>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</si>
  <si>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</si>
  <si>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</si>
  <si>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</si>
  <si>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</si>
  <si>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</si>
  <si>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</si>
  <si>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</si>
  <si>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</si>
  <si>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</si>
  <si>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</si>
  <si>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 xml:space="preserve">INFORMACIJA O  POSLOVANJU ZDRAVSTVENEGA DOMA </t>
  </si>
  <si>
    <t>7.Skupaj odhodki</t>
  </si>
  <si>
    <t xml:space="preserve">8.Prihodki        </t>
  </si>
  <si>
    <t>9.Rezultat</t>
  </si>
  <si>
    <t>v €</t>
  </si>
  <si>
    <t>6.Fin. in izred.odh.</t>
  </si>
  <si>
    <t>zaradi povečanja bolniške odsotnosti nad 30 dni ter ostale kratkoročne terjatve.</t>
  </si>
  <si>
    <t>10.Dolgoročne obv.-sred. prejeta v upr.</t>
  </si>
  <si>
    <t>11.Poslovni izid</t>
  </si>
  <si>
    <t>13.Dolgor. pčr.</t>
  </si>
  <si>
    <t>Pasiva skupaj</t>
  </si>
  <si>
    <t>2. Ostala kratkoročna sredstva zajemajo terjatve za nadomestila plač do ZZZS in ZPIZ</t>
  </si>
  <si>
    <t>12.Obv. za Dolg.fin.nal.</t>
  </si>
  <si>
    <t>RAVNE NA KOROŠKEM ZA LETO 2014</t>
  </si>
  <si>
    <t>3. Število zaposlenih se je povečalo za 7 oseb.</t>
  </si>
  <si>
    <t>2. Drugi stroški vsebujejo izdatke za takse, stavbno zemljišče, članarino Skupnosti zavodov</t>
  </si>
  <si>
    <t>OZK in članski prispevek Združenju zdravstvenih zavodov.</t>
  </si>
  <si>
    <t>1. Zdravstveni dom je poslovno leto zaključil s 332.552 € presežka prihodkov nad odhodki, pozitivni</t>
  </si>
  <si>
    <t>poslovni izid je posledica nižjih odhodkov, višjih prihodkov iz obveznega zavarovanja,</t>
  </si>
  <si>
    <t>višjih prihodkov iz dodatnega prostovoljnega zavarovanja in prihodkov ostalih plačnikov.</t>
  </si>
  <si>
    <t>3. Aktivne časovne razmejitve zajemajo vnaprej plačane najemnine Microsoftu.</t>
  </si>
  <si>
    <t>4. Sredstva dolgoročnih časovnih razmejitev zajemajo dolgoročno neporabljene odložene prihodke</t>
  </si>
  <si>
    <t>stroškov amortizacije.</t>
  </si>
  <si>
    <t xml:space="preserve">6. Kratkoročne obveznosti zajemajo kratkoročne obveznosti do zaposlenih (izplačilo plač za mesec </t>
  </si>
  <si>
    <t>december), kratkoročnih obveznosti do dobaviteljev, drugih kratkoročnih obveznosti iz</t>
  </si>
  <si>
    <t>poslovanja ter obveznosti do uporabnikov enotnega kontnega načrta.</t>
  </si>
  <si>
    <t>za odstopljene prispevke za zaposlovanje invalidov ter prejete donacije namenjene nadomeščanju</t>
  </si>
  <si>
    <t>5. Terjatve zajemajo terjatve do kupcev ter terjatve do uporabnikov enotnega kontnega načrta države.</t>
  </si>
  <si>
    <t>1. Stanje denarnih sredstev se je povečalo zaradi celotnega plačila decembrskih akontacij ZZZS ter</t>
  </si>
  <si>
    <t>neporabljenih amortizacijskih sredstev v višini 377.077€.</t>
  </si>
  <si>
    <t xml:space="preserve">4. Stroški materiala so se povečali zaradi povečanja stroškov zdravil, medicinskega materiala, </t>
  </si>
  <si>
    <t>laboratorijskega materiala, zobozdravstvenega materiala in zobotehničnih izdelkov.</t>
  </si>
  <si>
    <t>Indeks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</si>
</sst>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39" xfId="57" applyNumberFormat="1" applyFont="1" applyBorder="1" applyAlignment="1">
      <alignment/>
    </xf>
    <xf numFmtId="173" fontId="0" fillId="0" borderId="39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2" fontId="0" fillId="0" borderId="41" xfId="57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3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6" xfId="57" applyNumberFormat="1" applyFont="1" applyBorder="1" applyAlignment="1">
      <alignment/>
    </xf>
    <xf numFmtId="0" fontId="0" fillId="0" borderId="40" xfId="0" applyBorder="1" applyAlignment="1">
      <alignment/>
    </xf>
    <xf numFmtId="173" fontId="0" fillId="0" borderId="15" xfId="57" applyNumberFormat="1" applyFont="1" applyBorder="1" applyAlignment="1">
      <alignment/>
    </xf>
    <xf numFmtId="173" fontId="0" fillId="0" borderId="1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57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39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39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0" fillId="0" borderId="40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22</v>
      </c>
      <c r="D1" s="1"/>
      <c r="E1" s="1"/>
      <c r="F1" s="1"/>
      <c r="G1" s="1"/>
      <c r="H1" s="1"/>
    </row>
    <row r="2" spans="2:8" ht="12.75">
      <c r="B2" s="1"/>
      <c r="C2" s="1" t="s">
        <v>35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26</v>
      </c>
    </row>
    <row r="6" spans="2:8" ht="12.75">
      <c r="B6" s="75" t="s">
        <v>1</v>
      </c>
      <c r="C6" s="76"/>
      <c r="D6" s="3">
        <v>2013</v>
      </c>
      <c r="E6" s="4" t="s">
        <v>2</v>
      </c>
      <c r="F6" s="3">
        <v>2014</v>
      </c>
      <c r="G6" s="4" t="s">
        <v>2</v>
      </c>
      <c r="H6" s="5" t="s">
        <v>54</v>
      </c>
    </row>
    <row r="7" spans="2:8" ht="13.5" thickBot="1">
      <c r="B7" s="77"/>
      <c r="C7" s="78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813907</v>
      </c>
      <c r="E9" s="18">
        <f aca="true" t="shared" si="0" ref="E9:E14">+D9/$D$16*100</f>
        <v>14.433959219228656</v>
      </c>
      <c r="F9" s="17">
        <v>882282</v>
      </c>
      <c r="G9" s="18">
        <f aca="true" t="shared" si="1" ref="G9:G14">+F9/$F$16*100</f>
        <v>16.27216512185837</v>
      </c>
      <c r="H9" s="19">
        <f>+F9/D9*100</f>
        <v>108.40083695065898</v>
      </c>
    </row>
    <row r="10" spans="2:8" ht="12.75">
      <c r="B10" s="20" t="s">
        <v>6</v>
      </c>
      <c r="C10" s="21"/>
      <c r="D10" s="22">
        <v>1014050</v>
      </c>
      <c r="E10" s="18">
        <f t="shared" si="0"/>
        <v>17.983327758894834</v>
      </c>
      <c r="F10" s="22">
        <v>845209</v>
      </c>
      <c r="G10" s="18">
        <f t="shared" si="1"/>
        <v>15.588417774000597</v>
      </c>
      <c r="H10" s="23">
        <f aca="true" t="shared" si="2" ref="H10:H18">+F10/D10*100</f>
        <v>83.34983482076821</v>
      </c>
    </row>
    <row r="11" spans="2:8" ht="12.75">
      <c r="B11" s="20" t="s">
        <v>7</v>
      </c>
      <c r="C11" s="21"/>
      <c r="D11" s="22">
        <v>3383288</v>
      </c>
      <c r="E11" s="18">
        <f t="shared" si="0"/>
        <v>59.99978009638163</v>
      </c>
      <c r="F11" s="22">
        <v>3248836</v>
      </c>
      <c r="G11" s="18">
        <f t="shared" si="1"/>
        <v>59.91915945903676</v>
      </c>
      <c r="H11" s="23">
        <f>+F11/D11*100</f>
        <v>96.02599601334559</v>
      </c>
    </row>
    <row r="12" spans="2:8" ht="12.75">
      <c r="B12" s="24" t="s">
        <v>8</v>
      </c>
      <c r="C12" s="25"/>
      <c r="D12" s="22">
        <v>206236</v>
      </c>
      <c r="E12" s="26">
        <f t="shared" si="0"/>
        <v>3.6574227934356642</v>
      </c>
      <c r="F12" s="22">
        <v>204811</v>
      </c>
      <c r="G12" s="26">
        <f t="shared" si="1"/>
        <v>3.7773845672618678</v>
      </c>
      <c r="H12" s="23">
        <f>+F12/D12*100</f>
        <v>99.30904400783568</v>
      </c>
    </row>
    <row r="13" spans="2:8" ht="12.75">
      <c r="B13" s="20" t="s">
        <v>9</v>
      </c>
      <c r="C13" s="21"/>
      <c r="D13" s="22">
        <v>197711</v>
      </c>
      <c r="E13" s="18">
        <f t="shared" si="0"/>
        <v>3.5062390558047998</v>
      </c>
      <c r="F13" s="22">
        <v>218438</v>
      </c>
      <c r="G13" s="18">
        <f t="shared" si="1"/>
        <v>4.0287110072386145</v>
      </c>
      <c r="H13" s="23">
        <f t="shared" si="2"/>
        <v>110.48348346829464</v>
      </c>
    </row>
    <row r="14" spans="2:8" ht="12.75">
      <c r="B14" s="27" t="s">
        <v>27</v>
      </c>
      <c r="C14" s="28"/>
      <c r="D14" s="22">
        <v>23642</v>
      </c>
      <c r="E14" s="18">
        <f t="shared" si="0"/>
        <v>0.4192710762544172</v>
      </c>
      <c r="F14" s="22">
        <v>22456</v>
      </c>
      <c r="G14" s="18">
        <f t="shared" si="1"/>
        <v>0.4141620706037884</v>
      </c>
      <c r="H14" s="23">
        <f t="shared" si="2"/>
        <v>94.98350393367735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23</v>
      </c>
      <c r="C16" s="21"/>
      <c r="D16" s="22">
        <f>SUM(D9:D15)</f>
        <v>5638834</v>
      </c>
      <c r="E16" s="22">
        <f>SUM(E9:E15)</f>
        <v>100.00000000000001</v>
      </c>
      <c r="F16" s="22">
        <f>SUM(F9:F15)</f>
        <v>5422032</v>
      </c>
      <c r="G16" s="30">
        <f>SUM(G9:G14)</f>
        <v>100</v>
      </c>
      <c r="H16" s="23">
        <f t="shared" si="2"/>
        <v>96.15519804271592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24</v>
      </c>
      <c r="C18" s="28"/>
      <c r="D18" s="22">
        <v>5503955</v>
      </c>
      <c r="E18" s="29"/>
      <c r="F18" s="22">
        <v>5754584</v>
      </c>
      <c r="G18" s="29"/>
      <c r="H18" s="23">
        <f t="shared" si="2"/>
        <v>104.55361644490189</v>
      </c>
    </row>
    <row r="19" spans="2:8" ht="12.75">
      <c r="B19" s="27"/>
      <c r="C19" s="28"/>
      <c r="D19" s="39"/>
      <c r="E19" s="52"/>
      <c r="F19" s="39"/>
      <c r="G19" s="52"/>
      <c r="H19" s="53"/>
    </row>
    <row r="20" spans="2:8" ht="13.5" thickBot="1">
      <c r="B20" s="56" t="s">
        <v>25</v>
      </c>
      <c r="C20" s="57"/>
      <c r="D20" s="58">
        <f>+D18-D16</f>
        <v>-134879</v>
      </c>
      <c r="E20" s="54">
        <f>+D20/+D18*100</f>
        <v>-2.4505832623994928</v>
      </c>
      <c r="F20" s="58">
        <f>+F18-F16</f>
        <v>332552</v>
      </c>
      <c r="G20" s="54">
        <f>+F20/+F18*100</f>
        <v>5.778905999113055</v>
      </c>
      <c r="H20" s="55"/>
    </row>
    <row r="21" spans="2:8" ht="12.75">
      <c r="B21" s="59"/>
      <c r="C21" s="59"/>
      <c r="D21" s="60"/>
      <c r="E21" s="61"/>
      <c r="F21" s="60"/>
      <c r="G21" s="61"/>
      <c r="H21" s="62"/>
    </row>
    <row r="23" ht="12.75">
      <c r="B23" s="1" t="s">
        <v>10</v>
      </c>
    </row>
    <row r="25" ht="12.75">
      <c r="B25" t="s">
        <v>39</v>
      </c>
    </row>
    <row r="26" ht="12.75">
      <c r="B26" t="s">
        <v>40</v>
      </c>
    </row>
    <row r="27" ht="12.75">
      <c r="B27" t="s">
        <v>41</v>
      </c>
    </row>
    <row r="28" ht="12.75">
      <c r="B28" t="s">
        <v>37</v>
      </c>
    </row>
    <row r="29" ht="12.75">
      <c r="B29" t="s">
        <v>38</v>
      </c>
    </row>
    <row r="30" ht="12.75">
      <c r="B30" t="s">
        <v>36</v>
      </c>
    </row>
    <row r="31" ht="12.75">
      <c r="B31" t="s">
        <v>52</v>
      </c>
    </row>
    <row r="32" ht="12.75">
      <c r="B32" t="s">
        <v>53</v>
      </c>
    </row>
    <row r="34" ht="12.75">
      <c r="B34" s="1" t="s">
        <v>11</v>
      </c>
    </row>
    <row r="36" ht="13.5" thickBot="1">
      <c r="G36" t="s">
        <v>26</v>
      </c>
    </row>
    <row r="37" spans="2:8" ht="12.75">
      <c r="B37" s="75" t="s">
        <v>12</v>
      </c>
      <c r="C37" s="76"/>
      <c r="D37" s="3">
        <v>2013</v>
      </c>
      <c r="E37" s="3" t="s">
        <v>2</v>
      </c>
      <c r="F37" s="3">
        <v>2014</v>
      </c>
      <c r="G37" s="3" t="s">
        <v>2</v>
      </c>
      <c r="H37" s="5" t="s">
        <v>54</v>
      </c>
    </row>
    <row r="38" spans="2:8" ht="13.5" thickBot="1">
      <c r="B38" s="77"/>
      <c r="C38" s="78"/>
      <c r="D38" s="7">
        <v>1</v>
      </c>
      <c r="E38" s="7">
        <v>2</v>
      </c>
      <c r="F38" s="7">
        <v>3</v>
      </c>
      <c r="G38" s="7">
        <v>4</v>
      </c>
      <c r="H38" s="9" t="s">
        <v>4</v>
      </c>
    </row>
    <row r="39" spans="2:8" ht="12.75">
      <c r="B39" s="15"/>
      <c r="C39" s="16"/>
      <c r="D39" s="34"/>
      <c r="E39" s="34"/>
      <c r="F39" s="34"/>
      <c r="G39" s="34"/>
      <c r="H39" s="35"/>
    </row>
    <row r="40" spans="2:8" ht="12.75">
      <c r="B40" s="15" t="s">
        <v>13</v>
      </c>
      <c r="C40" s="16"/>
      <c r="D40" s="22">
        <v>2948152</v>
      </c>
      <c r="E40" s="36">
        <f>+D40/$D$48*100</f>
        <v>76.03717169716379</v>
      </c>
      <c r="F40" s="22">
        <v>2823514</v>
      </c>
      <c r="G40" s="36">
        <f aca="true" t="shared" si="3" ref="G40:G46">+F40/$F$48*100</f>
        <v>72.54368207654521</v>
      </c>
      <c r="H40" s="37">
        <f aca="true" t="shared" si="4" ref="H40:H46">+F40/D40*100</f>
        <v>95.77233466931149</v>
      </c>
    </row>
    <row r="41" spans="2:8" ht="12.75">
      <c r="B41" s="20" t="s">
        <v>14</v>
      </c>
      <c r="C41" s="21"/>
      <c r="D41" s="38">
        <v>394266</v>
      </c>
      <c r="E41" s="36">
        <f aca="true" t="shared" si="5" ref="E41:E46">+D41/$D$48*100</f>
        <v>10.168699421316804</v>
      </c>
      <c r="F41" s="38">
        <v>651534</v>
      </c>
      <c r="G41" s="36">
        <f t="shared" si="3"/>
        <v>16.7396638933116</v>
      </c>
      <c r="H41" s="37">
        <f t="shared" si="4"/>
        <v>165.25239305443534</v>
      </c>
    </row>
    <row r="42" spans="2:8" ht="12.75">
      <c r="B42" s="20" t="s">
        <v>15</v>
      </c>
      <c r="C42" s="21"/>
      <c r="D42" s="22">
        <v>477844</v>
      </c>
      <c r="E42" s="36">
        <f t="shared" si="5"/>
        <v>12.324298839564424</v>
      </c>
      <c r="F42" s="22">
        <v>358230</v>
      </c>
      <c r="G42" s="36">
        <f t="shared" si="3"/>
        <v>9.203893881978553</v>
      </c>
      <c r="H42" s="37">
        <f t="shared" si="4"/>
        <v>74.96798118214313</v>
      </c>
    </row>
    <row r="43" spans="2:8" ht="12.75">
      <c r="B43" s="20" t="s">
        <v>16</v>
      </c>
      <c r="C43" s="21"/>
      <c r="D43" s="38">
        <v>0</v>
      </c>
      <c r="E43" s="36">
        <f t="shared" si="5"/>
        <v>0</v>
      </c>
      <c r="F43" s="38">
        <v>0</v>
      </c>
      <c r="G43" s="36">
        <f t="shared" si="3"/>
        <v>0</v>
      </c>
      <c r="H43" s="37"/>
    </row>
    <row r="44" spans="2:8" ht="12.75">
      <c r="B44" s="20" t="s">
        <v>17</v>
      </c>
      <c r="C44" s="21"/>
      <c r="D44" s="22">
        <v>20275</v>
      </c>
      <c r="E44" s="36">
        <f t="shared" si="5"/>
        <v>0.522922039352108</v>
      </c>
      <c r="F44" s="22">
        <v>27650</v>
      </c>
      <c r="G44" s="36">
        <f t="shared" si="3"/>
        <v>0.7104029976180303</v>
      </c>
      <c r="H44" s="37">
        <f t="shared" si="4"/>
        <v>136.37484586929716</v>
      </c>
    </row>
    <row r="45" spans="2:8" ht="12.75">
      <c r="B45" s="20" t="s">
        <v>18</v>
      </c>
      <c r="C45" s="21"/>
      <c r="D45" s="22">
        <v>19433</v>
      </c>
      <c r="E45" s="36">
        <f t="shared" si="5"/>
        <v>0.5012056222308022</v>
      </c>
      <c r="F45" s="22">
        <v>16094</v>
      </c>
      <c r="G45" s="36">
        <f t="shared" si="3"/>
        <v>0.41349822219401733</v>
      </c>
      <c r="H45" s="37">
        <f t="shared" si="4"/>
        <v>82.81788709926414</v>
      </c>
    </row>
    <row r="46" spans="2:8" ht="12.75">
      <c r="B46" s="20" t="s">
        <v>19</v>
      </c>
      <c r="C46" s="21"/>
      <c r="D46" s="22">
        <v>17281</v>
      </c>
      <c r="E46" s="36">
        <f t="shared" si="5"/>
        <v>0.4457023803720729</v>
      </c>
      <c r="F46" s="22">
        <v>15135</v>
      </c>
      <c r="G46" s="36">
        <f t="shared" si="3"/>
        <v>0.38885892835258185</v>
      </c>
      <c r="H46" s="37">
        <f t="shared" si="4"/>
        <v>87.58173716798797</v>
      </c>
    </row>
    <row r="47" spans="2:8" ht="13.5" thickBot="1">
      <c r="B47" s="27"/>
      <c r="C47" s="28"/>
      <c r="D47" s="39"/>
      <c r="E47" s="40"/>
      <c r="F47" s="39"/>
      <c r="G47" s="40"/>
      <c r="H47" s="41" t="s">
        <v>3</v>
      </c>
    </row>
    <row r="48" spans="2:8" ht="13.5" thickBot="1">
      <c r="B48" s="31" t="s">
        <v>20</v>
      </c>
      <c r="C48" s="32"/>
      <c r="D48" s="42">
        <f>SUM(D40:D47)</f>
        <v>3877251</v>
      </c>
      <c r="E48" s="43">
        <f>SUM(E40:E47)</f>
        <v>99.99999999999999</v>
      </c>
      <c r="F48" s="42">
        <f>SUM(F40:F47)</f>
        <v>3892157</v>
      </c>
      <c r="G48" s="43">
        <f>SUM(G40:G47)</f>
        <v>100</v>
      </c>
      <c r="H48" s="44">
        <f>+F48/D48*100</f>
        <v>100.38444764086721</v>
      </c>
    </row>
    <row r="49" spans="2:8" ht="12.75">
      <c r="B49" s="2"/>
      <c r="C49" s="45"/>
      <c r="D49" s="46"/>
      <c r="E49" s="47"/>
      <c r="F49" s="46"/>
      <c r="G49" s="47"/>
      <c r="H49" s="48" t="s">
        <v>3</v>
      </c>
    </row>
    <row r="50" spans="2:8" ht="12.75">
      <c r="B50" s="24" t="s">
        <v>21</v>
      </c>
      <c r="C50" s="25"/>
      <c r="D50" s="22">
        <v>859970</v>
      </c>
      <c r="E50" s="26">
        <f>+D50/$D$57*100</f>
        <v>22.17988982400159</v>
      </c>
      <c r="F50" s="22">
        <v>595391</v>
      </c>
      <c r="G50" s="26">
        <f>+F50/$F$57*100</f>
        <v>15.297198956773842</v>
      </c>
      <c r="H50" s="37">
        <f>+F50/D50*100</f>
        <v>69.23392676488714</v>
      </c>
    </row>
    <row r="51" spans="2:8" ht="12.75">
      <c r="B51" s="66" t="s">
        <v>29</v>
      </c>
      <c r="C51" s="67"/>
      <c r="D51" s="70">
        <v>3004497</v>
      </c>
      <c r="E51" s="72">
        <f>+D51/$D$57*100</f>
        <v>77.49039203291198</v>
      </c>
      <c r="F51" s="70">
        <v>2985352</v>
      </c>
      <c r="G51" s="72">
        <f>+F51/$F$57*100</f>
        <v>76.70173633797404</v>
      </c>
      <c r="H51" s="79">
        <f>+F51/D51*100</f>
        <v>99.36278851335182</v>
      </c>
    </row>
    <row r="52" spans="2:8" ht="12.75">
      <c r="B52" s="68"/>
      <c r="C52" s="69"/>
      <c r="D52" s="71"/>
      <c r="E52" s="73"/>
      <c r="F52" s="71"/>
      <c r="G52" s="73"/>
      <c r="H52" s="80"/>
    </row>
    <row r="53" spans="2:8" ht="12.75">
      <c r="B53" s="24" t="s">
        <v>30</v>
      </c>
      <c r="C53" s="25"/>
      <c r="D53" s="22">
        <v>-218930</v>
      </c>
      <c r="E53" s="26">
        <f>+D53/$D$57*100</f>
        <v>-5.646526366232158</v>
      </c>
      <c r="F53" s="22">
        <v>87463</v>
      </c>
      <c r="G53" s="26">
        <f>+F53/$F$57*100</f>
        <v>2.2471601222663935</v>
      </c>
      <c r="H53" s="37">
        <f>+F53/D53*100</f>
        <v>-39.95021239665647</v>
      </c>
    </row>
    <row r="54" spans="2:8" ht="12.75">
      <c r="B54" s="64" t="s">
        <v>34</v>
      </c>
      <c r="C54" s="65"/>
      <c r="D54" s="22">
        <v>186490</v>
      </c>
      <c r="E54" s="26">
        <f>+D54/$D$57*100</f>
        <v>4.809851103268785</v>
      </c>
      <c r="F54" s="22">
        <v>186490</v>
      </c>
      <c r="G54" s="26">
        <f>+F54/$F$57*100</f>
        <v>4.791430561511264</v>
      </c>
      <c r="H54" s="37">
        <f>+F54/D54*100</f>
        <v>100</v>
      </c>
    </row>
    <row r="55" spans="2:8" ht="12.75">
      <c r="B55" s="24" t="s">
        <v>31</v>
      </c>
      <c r="C55" s="25"/>
      <c r="D55" s="22">
        <v>45224</v>
      </c>
      <c r="E55" s="26">
        <f>+D55/$D$57*100</f>
        <v>1.1663934060498018</v>
      </c>
      <c r="F55" s="22">
        <v>37461</v>
      </c>
      <c r="G55" s="26">
        <f>+F55/$F$57*100</f>
        <v>0.9624740214744678</v>
      </c>
      <c r="H55" s="37">
        <f>+F55/D55*100</f>
        <v>82.83433575092872</v>
      </c>
    </row>
    <row r="56" spans="2:8" ht="13.5" thickBot="1">
      <c r="B56" s="6"/>
      <c r="C56" s="33"/>
      <c r="D56" s="49"/>
      <c r="E56" s="50"/>
      <c r="F56" s="49"/>
      <c r="G56" s="50"/>
      <c r="H56" s="51"/>
    </row>
    <row r="57" spans="2:8" ht="13.5" thickBot="1">
      <c r="B57" s="63" t="s">
        <v>32</v>
      </c>
      <c r="C57" s="32"/>
      <c r="D57" s="42">
        <f>SUM(D50:D55)</f>
        <v>3877251</v>
      </c>
      <c r="E57" s="43">
        <f>SUM(E50:E55)</f>
        <v>100.00000000000001</v>
      </c>
      <c r="F57" s="42">
        <f>SUM(F50:F55)</f>
        <v>3892157</v>
      </c>
      <c r="G57" s="43">
        <f>SUM(G50:G55)</f>
        <v>100</v>
      </c>
      <c r="H57" s="44">
        <f>+F57/D57*100</f>
        <v>100.38444764086721</v>
      </c>
    </row>
    <row r="60" ht="12.75">
      <c r="B60" t="s">
        <v>50</v>
      </c>
    </row>
    <row r="61" ht="12.75">
      <c r="B61" t="s">
        <v>51</v>
      </c>
    </row>
    <row r="62" ht="12.75">
      <c r="B62" t="s">
        <v>33</v>
      </c>
    </row>
    <row r="63" ht="12.75">
      <c r="B63" t="s">
        <v>28</v>
      </c>
    </row>
    <row r="64" ht="12.75">
      <c r="B64" t="s">
        <v>42</v>
      </c>
    </row>
    <row r="65" spans="2:8" ht="12.75">
      <c r="B65" s="74" t="s">
        <v>43</v>
      </c>
      <c r="C65" s="74"/>
      <c r="D65" s="74"/>
      <c r="E65" s="74"/>
      <c r="F65" s="74"/>
      <c r="G65" s="74"/>
      <c r="H65" s="74"/>
    </row>
    <row r="66" spans="2:8" ht="12.75">
      <c r="B66" s="74" t="s">
        <v>48</v>
      </c>
      <c r="C66" s="74"/>
      <c r="D66" s="74"/>
      <c r="E66" s="74"/>
      <c r="F66" s="74"/>
      <c r="G66" s="74"/>
      <c r="H66" s="74"/>
    </row>
    <row r="67" ht="12.75">
      <c r="B67" t="s">
        <v>44</v>
      </c>
    </row>
    <row r="68" ht="12.75">
      <c r="B68" t="s">
        <v>49</v>
      </c>
    </row>
    <row r="69" ht="12.75">
      <c r="B69" t="s">
        <v>45</v>
      </c>
    </row>
    <row r="70" ht="12.75">
      <c r="B70" t="s">
        <v>46</v>
      </c>
    </row>
    <row r="71" ht="12.75">
      <c r="B71" t="s">
        <v>47</v>
      </c>
    </row>
    <row r="72" ht="12.75">
      <c r="E72">
        <v>13</v>
      </c>
    </row>
  </sheetData>
  <sheetProtection/>
  <mergeCells count="11">
    <mergeCell ref="B6:C7"/>
    <mergeCell ref="B37:C38"/>
    <mergeCell ref="G51:G52"/>
    <mergeCell ref="H51:H52"/>
    <mergeCell ref="F51:F52"/>
    <mergeCell ref="B54:C54"/>
    <mergeCell ref="B51:C52"/>
    <mergeCell ref="D51:D52"/>
    <mergeCell ref="E51:E52"/>
    <mergeCell ref="B65:H65"/>
    <mergeCell ref="B66:H66"/>
  </mergeCells>
  <printOptions/>
  <pageMargins left="0.75" right="0.75" top="0.7874015748031497" bottom="0.7874015748031497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2015-05-20T07:54:19Z</cp:lastPrinted>
  <dcterms:created xsi:type="dcterms:W3CDTF">2005-04-08T06:57:34Z</dcterms:created>
  <dcterms:modified xsi:type="dcterms:W3CDTF">2015-05-20T07:54:38Z</dcterms:modified>
  <cp:category/>
  <cp:version/>
  <cp:contentType/>
  <cp:contentStatus/>
</cp:coreProperties>
</file>