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Nepridobitvene dejavnosti 10 m3" sheetId="16" r:id="rId1"/>
    <sheet name="Nepridobitvena dejavnost 15 m3" sheetId="18" r:id="rId2"/>
  </sheets>
  <calcPr calcId="145621"/>
</workbook>
</file>

<file path=xl/calcChain.xml><?xml version="1.0" encoding="utf-8"?>
<calcChain xmlns="http://schemas.openxmlformats.org/spreadsheetml/2006/main">
  <c r="S15" i="16" l="1"/>
  <c r="S14" i="16"/>
  <c r="T14" i="16" s="1"/>
  <c r="S8" i="16"/>
  <c r="S7" i="16"/>
  <c r="I15" i="16"/>
  <c r="I14" i="16"/>
  <c r="J14" i="16" s="1"/>
  <c r="I8" i="16"/>
  <c r="I7" i="16"/>
  <c r="U8" i="16" l="1"/>
  <c r="U14" i="16"/>
  <c r="T8" i="16"/>
  <c r="S6" i="16"/>
  <c r="T7" i="16"/>
  <c r="U7" i="16" s="1"/>
  <c r="T15" i="16"/>
  <c r="U15" i="16" s="1"/>
  <c r="S13" i="16"/>
  <c r="K14" i="16"/>
  <c r="J8" i="16"/>
  <c r="K8" i="16" s="1"/>
  <c r="I6" i="16"/>
  <c r="J7" i="16"/>
  <c r="K7" i="16" s="1"/>
  <c r="J15" i="16"/>
  <c r="J13" i="16" s="1"/>
  <c r="I13" i="16"/>
  <c r="N36" i="18"/>
  <c r="N35" i="18"/>
  <c r="N32" i="18"/>
  <c r="O32" i="18" s="1"/>
  <c r="P32" i="18" s="1"/>
  <c r="N31" i="18"/>
  <c r="N28" i="18"/>
  <c r="O28" i="18" s="1"/>
  <c r="P28" i="18" s="1"/>
  <c r="N27" i="18"/>
  <c r="O27" i="18" s="1"/>
  <c r="P27" i="18" s="1"/>
  <c r="N24" i="18"/>
  <c r="N23" i="18"/>
  <c r="O23" i="18" s="1"/>
  <c r="N20" i="18"/>
  <c r="N19" i="18"/>
  <c r="N16" i="18"/>
  <c r="O16" i="18" s="1"/>
  <c r="P16" i="18" s="1"/>
  <c r="N15" i="18"/>
  <c r="N12" i="18"/>
  <c r="O12" i="18" s="1"/>
  <c r="P12" i="18" s="1"/>
  <c r="N11" i="18"/>
  <c r="O11" i="18" s="1"/>
  <c r="P11" i="18" s="1"/>
  <c r="N8" i="18"/>
  <c r="N7" i="18"/>
  <c r="O7" i="18" s="1"/>
  <c r="K15" i="16" l="1"/>
  <c r="K13" i="16" s="1"/>
  <c r="T13" i="16"/>
  <c r="U6" i="16"/>
  <c r="U13" i="16"/>
  <c r="T6" i="16"/>
  <c r="K6" i="16"/>
  <c r="J6" i="16"/>
  <c r="P10" i="18"/>
  <c r="N26" i="18"/>
  <c r="N10" i="18"/>
  <c r="P7" i="18"/>
  <c r="P23" i="18"/>
  <c r="P26" i="18"/>
  <c r="O10" i="18"/>
  <c r="N14" i="18"/>
  <c r="O15" i="18"/>
  <c r="O14" i="18" s="1"/>
  <c r="O20" i="18"/>
  <c r="P20" i="18" s="1"/>
  <c r="O26" i="18"/>
  <c r="N30" i="18"/>
  <c r="O31" i="18"/>
  <c r="O30" i="18" s="1"/>
  <c r="O36" i="18"/>
  <c r="P36" i="18" s="1"/>
  <c r="O8" i="18"/>
  <c r="P8" i="18" s="1"/>
  <c r="N18" i="18"/>
  <c r="O19" i="18"/>
  <c r="P19" i="18" s="1"/>
  <c r="O24" i="18"/>
  <c r="P24" i="18" s="1"/>
  <c r="N34" i="18"/>
  <c r="O35" i="18"/>
  <c r="P35" i="18" s="1"/>
  <c r="N6" i="18"/>
  <c r="N22" i="18"/>
  <c r="N15" i="16"/>
  <c r="O15" i="16" s="1"/>
  <c r="P15" i="16" s="1"/>
  <c r="N14" i="16"/>
  <c r="O14" i="16" s="1"/>
  <c r="N8" i="16"/>
  <c r="N7" i="16"/>
  <c r="O7" i="16" s="1"/>
  <c r="P31" i="18" l="1"/>
  <c r="P30" i="18" s="1"/>
  <c r="O13" i="16"/>
  <c r="P22" i="18"/>
  <c r="O6" i="18"/>
  <c r="P18" i="18"/>
  <c r="P6" i="18"/>
  <c r="O18" i="18"/>
  <c r="P15" i="18"/>
  <c r="P14" i="18" s="1"/>
  <c r="P34" i="18"/>
  <c r="O34" i="18"/>
  <c r="O22" i="18"/>
  <c r="N13" i="16"/>
  <c r="P7" i="16"/>
  <c r="P14" i="16"/>
  <c r="P13" i="16" s="1"/>
  <c r="O8" i="16"/>
  <c r="O6" i="16" s="1"/>
  <c r="N6" i="16"/>
  <c r="I36" i="18"/>
  <c r="I35" i="18"/>
  <c r="J35" i="18" s="1"/>
  <c r="I32" i="18"/>
  <c r="J32" i="18" s="1"/>
  <c r="K32" i="18" s="1"/>
  <c r="I31" i="18"/>
  <c r="I28" i="18"/>
  <c r="I27" i="18"/>
  <c r="J27" i="18" s="1"/>
  <c r="I24" i="18"/>
  <c r="J24" i="18" s="1"/>
  <c r="I23" i="18"/>
  <c r="J23" i="18" s="1"/>
  <c r="I20" i="18"/>
  <c r="J20" i="18" s="1"/>
  <c r="I19" i="18"/>
  <c r="J19" i="18" s="1"/>
  <c r="I16" i="18"/>
  <c r="J16" i="18" s="1"/>
  <c r="K16" i="18" s="1"/>
  <c r="I15" i="18"/>
  <c r="J15" i="18" s="1"/>
  <c r="I12" i="18"/>
  <c r="I11" i="18"/>
  <c r="J11" i="18" s="1"/>
  <c r="I8" i="18"/>
  <c r="J8" i="18" s="1"/>
  <c r="I7" i="18"/>
  <c r="I14" i="18" l="1"/>
  <c r="I30" i="18"/>
  <c r="P8" i="16"/>
  <c r="P6" i="16" s="1"/>
  <c r="J36" i="18"/>
  <c r="J34" i="18" s="1"/>
  <c r="J31" i="18"/>
  <c r="J30" i="18" s="1"/>
  <c r="J28" i="18"/>
  <c r="K28" i="18" s="1"/>
  <c r="J22" i="18"/>
  <c r="K23" i="18"/>
  <c r="J18" i="18"/>
  <c r="K20" i="18"/>
  <c r="J14" i="18"/>
  <c r="K15" i="18"/>
  <c r="K14" i="18" s="1"/>
  <c r="J12" i="18"/>
  <c r="K12" i="18" s="1"/>
  <c r="J7" i="18"/>
  <c r="J6" i="18" s="1"/>
  <c r="K27" i="18"/>
  <c r="K11" i="18"/>
  <c r="I6" i="18"/>
  <c r="K8" i="18"/>
  <c r="K19" i="18"/>
  <c r="I22" i="18"/>
  <c r="K24" i="18"/>
  <c r="K35" i="18"/>
  <c r="I10" i="18"/>
  <c r="I26" i="18"/>
  <c r="I18" i="18"/>
  <c r="I34" i="18"/>
  <c r="J10" i="18" l="1"/>
  <c r="K22" i="18"/>
  <c r="K36" i="18"/>
  <c r="K34" i="18" s="1"/>
  <c r="K31" i="18"/>
  <c r="K30" i="18" s="1"/>
  <c r="J26" i="18"/>
  <c r="K26" i="18"/>
  <c r="K18" i="18"/>
  <c r="K10" i="18"/>
  <c r="K7" i="18"/>
  <c r="K6" i="18" s="1"/>
  <c r="D36" i="18"/>
  <c r="D35" i="18"/>
  <c r="D32" i="18"/>
  <c r="D31" i="18"/>
  <c r="D28" i="18"/>
  <c r="D27" i="18"/>
  <c r="D24" i="18"/>
  <c r="D23" i="18"/>
  <c r="D22" i="18" s="1"/>
  <c r="D20" i="18"/>
  <c r="D18" i="18" s="1"/>
  <c r="D19" i="18"/>
  <c r="D16" i="18"/>
  <c r="D15" i="18"/>
  <c r="D14" i="18" s="1"/>
  <c r="D12" i="18"/>
  <c r="D11" i="18"/>
  <c r="D8" i="18"/>
  <c r="D7" i="18"/>
  <c r="D6" i="18"/>
  <c r="D15" i="16"/>
  <c r="E15" i="16" s="1"/>
  <c r="F15" i="16" s="1"/>
  <c r="D14" i="16"/>
  <c r="D26" i="18" l="1"/>
  <c r="D34" i="18"/>
  <c r="D13" i="16"/>
  <c r="D10" i="18"/>
  <c r="D30" i="18"/>
  <c r="E7" i="18"/>
  <c r="E8" i="18"/>
  <c r="F8" i="18" s="1"/>
  <c r="E11" i="18"/>
  <c r="F11" i="18" s="1"/>
  <c r="E12" i="18"/>
  <c r="F12" i="18" s="1"/>
  <c r="E15" i="18"/>
  <c r="E16" i="18"/>
  <c r="F16" i="18" s="1"/>
  <c r="E19" i="18"/>
  <c r="E20" i="18"/>
  <c r="F20" i="18" s="1"/>
  <c r="E23" i="18"/>
  <c r="E24" i="18"/>
  <c r="F24" i="18" s="1"/>
  <c r="E27" i="18"/>
  <c r="E28" i="18"/>
  <c r="F28" i="18" s="1"/>
  <c r="E31" i="18"/>
  <c r="E32" i="18"/>
  <c r="F32" i="18" s="1"/>
  <c r="E35" i="18"/>
  <c r="E36" i="18"/>
  <c r="F36" i="18" s="1"/>
  <c r="E14" i="16"/>
  <c r="F14" i="16" s="1"/>
  <c r="F13" i="16" s="1"/>
  <c r="D8" i="16"/>
  <c r="D7" i="16"/>
  <c r="E13" i="16" l="1"/>
  <c r="D6" i="16"/>
  <c r="F10" i="18"/>
  <c r="E14" i="18"/>
  <c r="E30" i="18"/>
  <c r="E22" i="18"/>
  <c r="E34" i="18"/>
  <c r="E26" i="18"/>
  <c r="E18" i="18"/>
  <c r="F31" i="18"/>
  <c r="F30" i="18" s="1"/>
  <c r="E6" i="18"/>
  <c r="F19" i="18"/>
  <c r="F18" i="18" s="1"/>
  <c r="F23" i="18"/>
  <c r="F22" i="18" s="1"/>
  <c r="F35" i="18"/>
  <c r="F34" i="18" s="1"/>
  <c r="F27" i="18"/>
  <c r="F26" i="18" s="1"/>
  <c r="E10" i="18"/>
  <c r="F7" i="18"/>
  <c r="F6" i="18" s="1"/>
  <c r="F15" i="18"/>
  <c r="F14" i="18" s="1"/>
  <c r="E7" i="16"/>
  <c r="E8" i="16"/>
  <c r="F8" i="16" s="1"/>
  <c r="F7" i="16" l="1"/>
  <c r="F6" i="16" s="1"/>
  <c r="E6" i="16"/>
</calcChain>
</file>

<file path=xl/sharedStrings.xml><?xml version="1.0" encoding="utf-8"?>
<sst xmlns="http://schemas.openxmlformats.org/spreadsheetml/2006/main" count="82" uniqueCount="27">
  <si>
    <t>Obstoječe veljavne cene</t>
  </si>
  <si>
    <t>Cena</t>
  </si>
  <si>
    <t>Količina</t>
  </si>
  <si>
    <t>Vodarina - oskrba s pitno vodo</t>
  </si>
  <si>
    <t>Znesek z DDV</t>
  </si>
  <si>
    <t>DDV</t>
  </si>
  <si>
    <t>Znesek brez DDV</t>
  </si>
  <si>
    <t>Omrežnina DN 20</t>
  </si>
  <si>
    <t>Občina Ljutomer</t>
  </si>
  <si>
    <t xml:space="preserve">Primerjava košaric komunalnih storitev - nepridobitni uporabniki                       </t>
  </si>
  <si>
    <r>
      <rPr>
        <b/>
        <u/>
        <sz val="11"/>
        <color theme="1"/>
        <rFont val="Calibri"/>
        <family val="2"/>
        <charset val="238"/>
        <scheme val="minor"/>
      </rPr>
      <t>DN 20</t>
    </r>
    <r>
      <rPr>
        <b/>
        <sz val="11"/>
        <color theme="1"/>
        <rFont val="Calibri"/>
        <family val="2"/>
        <charset val="238"/>
        <scheme val="minor"/>
      </rPr>
      <t xml:space="preserve"> - predvidena poraba vode </t>
    </r>
    <r>
      <rPr>
        <b/>
        <u/>
        <sz val="11"/>
        <color theme="1"/>
        <rFont val="Calibri"/>
        <family val="2"/>
        <charset val="238"/>
        <scheme val="minor"/>
      </rPr>
      <t>10 m</t>
    </r>
    <r>
      <rPr>
        <b/>
        <u/>
        <vertAlign val="superscript"/>
        <sz val="11"/>
        <color theme="1"/>
        <rFont val="Calibri"/>
        <family val="2"/>
        <charset val="238"/>
        <scheme val="minor"/>
      </rPr>
      <t>3</t>
    </r>
  </si>
  <si>
    <t>Občina Apače</t>
  </si>
  <si>
    <t>Občina Križevci</t>
  </si>
  <si>
    <t>Občina Razkrižje</t>
  </si>
  <si>
    <t>Občina Sveti Jurij ob Ščavnici</t>
  </si>
  <si>
    <t>Občina Veržej</t>
  </si>
  <si>
    <t>Občina Gornja Radgona</t>
  </si>
  <si>
    <t>Občina Radenci</t>
  </si>
  <si>
    <r>
      <rPr>
        <b/>
        <u/>
        <sz val="11"/>
        <color theme="1"/>
        <rFont val="Calibri"/>
        <family val="2"/>
        <charset val="238"/>
        <scheme val="minor"/>
      </rPr>
      <t>DN 20</t>
    </r>
    <r>
      <rPr>
        <b/>
        <sz val="11"/>
        <color theme="1"/>
        <rFont val="Calibri"/>
        <family val="2"/>
        <charset val="238"/>
        <scheme val="minor"/>
      </rPr>
      <t xml:space="preserve"> - predvidena poraba vode </t>
    </r>
    <r>
      <rPr>
        <b/>
        <u/>
        <sz val="11"/>
        <color theme="1"/>
        <rFont val="Calibri"/>
        <family val="2"/>
        <charset val="238"/>
        <scheme val="minor"/>
      </rPr>
      <t>15 m</t>
    </r>
    <r>
      <rPr>
        <b/>
        <u/>
        <vertAlign val="superscript"/>
        <sz val="11"/>
        <color theme="1"/>
        <rFont val="Calibri"/>
        <family val="2"/>
        <charset val="238"/>
        <scheme val="minor"/>
      </rPr>
      <t>3</t>
    </r>
  </si>
  <si>
    <t>Novi pedlog cen s 30 % subvencijo</t>
  </si>
  <si>
    <t>Novi predlog cen s 30 % subvencijo</t>
  </si>
  <si>
    <t>Primer: dobava vode in izvajanje storitev oskrbe s pitno vodo</t>
  </si>
  <si>
    <t>Novi predlog cen brez subvencije (80% izkoriščenost)</t>
  </si>
  <si>
    <t xml:space="preserve"> </t>
  </si>
  <si>
    <t>Novi pedlog cen s 50 % subvencijo</t>
  </si>
  <si>
    <t xml:space="preserve">  </t>
  </si>
  <si>
    <t xml:space="preserve">Novi pedlog cen - brez subvencije (50% izkoriščenost)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</si>
</sst>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vertAlign val="superscript"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2" borderId="7" xfId="0" applyFont="1" applyFill="1" applyBorder="1" applyAlignment="1">
      <alignment vertical="center"/>
    </xf>
    <xf numFmtId="4" fontId="0" fillId="3" borderId="8" xfId="0" applyNumberFormat="1" applyFont="1" applyFill="1" applyBorder="1" applyAlignment="1">
      <alignment vertical="center"/>
    </xf>
    <xf numFmtId="4" fontId="0" fillId="3" borderId="12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3" fontId="0" fillId="5" borderId="2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vertical="center"/>
    </xf>
    <xf numFmtId="4" fontId="2" fillId="5" borderId="14" xfId="0" applyNumberFormat="1" applyFont="1" applyFill="1" applyBorder="1" applyAlignment="1">
      <alignment vertical="center"/>
    </xf>
    <xf numFmtId="164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3" fontId="0" fillId="3" borderId="0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3" fontId="0" fillId="6" borderId="10" xfId="0" applyNumberFormat="1" applyFont="1" applyFill="1" applyBorder="1" applyAlignment="1">
      <alignment horizontal="center" vertical="center"/>
    </xf>
    <xf numFmtId="4" fontId="0" fillId="6" borderId="13" xfId="0" applyNumberFormat="1" applyFont="1" applyFill="1" applyBorder="1" applyAlignment="1">
      <alignment vertical="center"/>
    </xf>
    <xf numFmtId="4" fontId="0" fillId="6" borderId="11" xfId="0" applyNumberFormat="1" applyFont="1" applyFill="1" applyBorder="1" applyAlignment="1">
      <alignment vertical="center"/>
    </xf>
    <xf numFmtId="3" fontId="0" fillId="3" borderId="8" xfId="0" applyNumberFormat="1" applyFont="1" applyFill="1" applyBorder="1" applyAlignment="1">
      <alignment horizontal="center" vertical="center"/>
    </xf>
    <xf numFmtId="164" fontId="0" fillId="5" borderId="14" xfId="0" applyNumberFormat="1" applyFont="1" applyFill="1" applyBorder="1" applyAlignment="1">
      <alignment horizontal="center" vertical="center"/>
    </xf>
    <xf numFmtId="3" fontId="0" fillId="6" borderId="11" xfId="0" applyNumberFormat="1" applyFont="1" applyFill="1" applyBorder="1" applyAlignment="1">
      <alignment horizontal="center" vertical="center"/>
    </xf>
    <xf numFmtId="164" fontId="0" fillId="3" borderId="12" xfId="0" applyNumberFormat="1" applyFont="1" applyFill="1" applyBorder="1" applyAlignment="1">
      <alignment vertical="center"/>
    </xf>
    <xf numFmtId="164" fontId="0" fillId="6" borderId="13" xfId="0" applyNumberFormat="1" applyFont="1" applyFill="1" applyBorder="1" applyAlignment="1">
      <alignment vertical="center"/>
    </xf>
    <xf numFmtId="4" fontId="2" fillId="7" borderId="3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1" fillId="0" borderId="4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topLeftCell="B1" workbookViewId="0">
      <selection activeCell="O22" sqref="O22"/>
    </sheetView>
  </sheetViews>
  <sheetFormatPr defaultRowHeight="15" x14ac:dyDescent="0.25"/>
  <cols>
    <col min="1" max="1" width="40.7109375" customWidth="1"/>
    <col min="11" max="11" width="12.85546875" customWidth="1"/>
  </cols>
  <sheetData>
    <row r="1" spans="1:21" x14ac:dyDescent="0.25">
      <c r="A1" s="40" t="s">
        <v>9</v>
      </c>
      <c r="B1" s="40"/>
      <c r="C1" s="40"/>
      <c r="D1" s="40"/>
      <c r="E1" s="40"/>
      <c r="F1" s="40"/>
      <c r="G1" s="33"/>
      <c r="H1" s="33"/>
      <c r="I1" s="33"/>
      <c r="J1" s="33"/>
      <c r="K1" s="33"/>
    </row>
    <row r="2" spans="1:21" ht="17.25" x14ac:dyDescent="0.25">
      <c r="A2" s="40" t="s">
        <v>10</v>
      </c>
      <c r="B2" s="40"/>
      <c r="C2" s="40"/>
      <c r="D2" s="40"/>
      <c r="E2" s="40"/>
      <c r="F2" s="40"/>
      <c r="G2" s="33"/>
      <c r="H2" s="33"/>
      <c r="I2" s="33"/>
      <c r="J2" s="33"/>
      <c r="K2" s="33"/>
    </row>
    <row r="3" spans="1:21" x14ac:dyDescent="0.25">
      <c r="A3" s="1"/>
      <c r="B3" s="4"/>
      <c r="C3" s="2"/>
      <c r="D3" s="3"/>
      <c r="E3" s="3"/>
      <c r="F3" s="3"/>
      <c r="G3" s="3"/>
      <c r="H3" s="3"/>
      <c r="I3" s="3"/>
      <c r="J3" s="3"/>
      <c r="K3" s="3"/>
    </row>
    <row r="4" spans="1:21" ht="15" customHeight="1" x14ac:dyDescent="0.25">
      <c r="A4" s="41" t="s">
        <v>21</v>
      </c>
      <c r="B4" s="43" t="s">
        <v>0</v>
      </c>
      <c r="C4" s="44"/>
      <c r="D4" s="44"/>
      <c r="E4" s="44"/>
      <c r="F4" s="45"/>
      <c r="G4" s="34" t="s">
        <v>26</v>
      </c>
      <c r="H4" s="35"/>
      <c r="I4" s="35"/>
      <c r="J4" s="35"/>
      <c r="K4" s="36"/>
      <c r="L4" s="37" t="s">
        <v>19</v>
      </c>
      <c r="M4" s="38"/>
      <c r="N4" s="38"/>
      <c r="O4" s="38"/>
      <c r="P4" s="39"/>
      <c r="Q4" s="37" t="s">
        <v>24</v>
      </c>
      <c r="R4" s="38"/>
      <c r="S4" s="38"/>
      <c r="T4" s="38"/>
      <c r="U4" s="39"/>
    </row>
    <row r="5" spans="1:21" ht="25.5" x14ac:dyDescent="0.25">
      <c r="A5" s="42"/>
      <c r="B5" s="12" t="s">
        <v>1</v>
      </c>
      <c r="C5" s="13" t="s">
        <v>2</v>
      </c>
      <c r="D5" s="14" t="s">
        <v>6</v>
      </c>
      <c r="E5" s="15" t="s">
        <v>5</v>
      </c>
      <c r="F5" s="16" t="s">
        <v>4</v>
      </c>
      <c r="G5" s="22" t="s">
        <v>1</v>
      </c>
      <c r="H5" s="17" t="s">
        <v>2</v>
      </c>
      <c r="I5" s="18" t="s">
        <v>6</v>
      </c>
      <c r="J5" s="19" t="s">
        <v>5</v>
      </c>
      <c r="K5" s="20" t="s">
        <v>4</v>
      </c>
      <c r="L5" s="22" t="s">
        <v>1</v>
      </c>
      <c r="M5" s="17" t="s">
        <v>2</v>
      </c>
      <c r="N5" s="18" t="s">
        <v>6</v>
      </c>
      <c r="O5" s="19" t="s">
        <v>5</v>
      </c>
      <c r="P5" s="20" t="s">
        <v>4</v>
      </c>
      <c r="Q5" s="22" t="s">
        <v>1</v>
      </c>
      <c r="R5" s="17" t="s">
        <v>2</v>
      </c>
      <c r="S5" s="18" t="s">
        <v>6</v>
      </c>
      <c r="T5" s="19" t="s">
        <v>5</v>
      </c>
      <c r="U5" s="20" t="s">
        <v>4</v>
      </c>
    </row>
    <row r="6" spans="1:21" x14ac:dyDescent="0.25">
      <c r="A6" s="8" t="s">
        <v>8</v>
      </c>
      <c r="B6" s="28"/>
      <c r="C6" s="9"/>
      <c r="D6" s="11">
        <f>SUM(D7:D8)</f>
        <v>8.6311</v>
      </c>
      <c r="E6" s="10">
        <f>SUM(E7:E8)</f>
        <v>0.81995450000000003</v>
      </c>
      <c r="F6" s="32">
        <f>SUM(F7:F8)</f>
        <v>9.4510545000000015</v>
      </c>
      <c r="G6" s="28"/>
      <c r="H6" s="9"/>
      <c r="I6" s="11">
        <f>SUM(I7:I8)</f>
        <v>15.2744</v>
      </c>
      <c r="J6" s="10">
        <f>SUM(J7:J8)</f>
        <v>1.451068</v>
      </c>
      <c r="K6" s="32">
        <f>SUM(K7:K8)</f>
        <v>16.725467999999999</v>
      </c>
      <c r="L6" s="28"/>
      <c r="M6" s="9"/>
      <c r="N6" s="11">
        <f>SUM(N7:N8)</f>
        <v>12.716200000000001</v>
      </c>
      <c r="O6" s="10">
        <f>SUM(O7:O8)</f>
        <v>1.2080389999999999</v>
      </c>
      <c r="P6" s="32">
        <f>SUM(P7:P8)</f>
        <v>13.924239</v>
      </c>
      <c r="Q6" s="28"/>
      <c r="R6" s="9"/>
      <c r="S6" s="11">
        <f>SUM(S7:S8)</f>
        <v>11.0107</v>
      </c>
      <c r="T6" s="10">
        <f>SUM(T7:T8)</f>
        <v>1.0460164999999999</v>
      </c>
      <c r="U6" s="32">
        <f>SUM(U7:U8)</f>
        <v>12.0567165</v>
      </c>
    </row>
    <row r="7" spans="1:21" x14ac:dyDescent="0.25">
      <c r="A7" s="5" t="s">
        <v>3</v>
      </c>
      <c r="B7" s="30">
        <v>0.52110000000000001</v>
      </c>
      <c r="C7" s="27">
        <v>10</v>
      </c>
      <c r="D7" s="7">
        <f>C7*B7</f>
        <v>5.2110000000000003</v>
      </c>
      <c r="E7" s="6">
        <f>D7*9.5%</f>
        <v>0.49504500000000001</v>
      </c>
      <c r="F7" s="7">
        <f>D7+E7</f>
        <v>5.7060450000000005</v>
      </c>
      <c r="G7" s="30">
        <v>0.67469999999999997</v>
      </c>
      <c r="H7" s="21">
        <v>10</v>
      </c>
      <c r="I7" s="7">
        <f>H7*G7</f>
        <v>6.7469999999999999</v>
      </c>
      <c r="J7" s="6">
        <f>I7*9.5%</f>
        <v>0.64096500000000001</v>
      </c>
      <c r="K7" s="7">
        <f>I7+J7</f>
        <v>7.3879649999999994</v>
      </c>
      <c r="L7" s="30">
        <v>0.67469999999999997</v>
      </c>
      <c r="M7" s="21">
        <v>10</v>
      </c>
      <c r="N7" s="7">
        <f>M7*L7</f>
        <v>6.7469999999999999</v>
      </c>
      <c r="O7" s="6">
        <f>N7*9.5%</f>
        <v>0.64096500000000001</v>
      </c>
      <c r="P7" s="7">
        <f>N7+O7</f>
        <v>7.3879649999999994</v>
      </c>
      <c r="Q7" s="30">
        <v>0.67469999999999997</v>
      </c>
      <c r="R7" s="21">
        <v>10</v>
      </c>
      <c r="S7" s="7">
        <f>R7*Q7</f>
        <v>6.7469999999999999</v>
      </c>
      <c r="T7" s="6">
        <f>S7*9.5%</f>
        <v>0.64096500000000001</v>
      </c>
      <c r="U7" s="7">
        <f>S7+T7</f>
        <v>7.3879649999999994</v>
      </c>
    </row>
    <row r="8" spans="1:21" x14ac:dyDescent="0.25">
      <c r="A8" s="23" t="s">
        <v>7</v>
      </c>
      <c r="B8" s="31">
        <v>3.4201000000000001</v>
      </c>
      <c r="C8" s="29">
        <v>1</v>
      </c>
      <c r="D8" s="25">
        <f t="shared" ref="D8" si="0">C8*B8</f>
        <v>3.4201000000000001</v>
      </c>
      <c r="E8" s="26">
        <f>D8*9.5%</f>
        <v>0.32490950000000002</v>
      </c>
      <c r="F8" s="25">
        <f t="shared" ref="F8" si="1">D8+E8</f>
        <v>3.7450095000000001</v>
      </c>
      <c r="G8" s="31">
        <v>8.5274000000000001</v>
      </c>
      <c r="H8" s="24">
        <v>1</v>
      </c>
      <c r="I8" s="25">
        <f t="shared" ref="I8" si="2">H8*G8</f>
        <v>8.5274000000000001</v>
      </c>
      <c r="J8" s="26">
        <f>I8*9.5%</f>
        <v>0.81010300000000002</v>
      </c>
      <c r="K8" s="25">
        <f t="shared" ref="K8" si="3">I8+J8</f>
        <v>9.3375029999999999</v>
      </c>
      <c r="L8" s="31">
        <v>5.9691999999999998</v>
      </c>
      <c r="M8" s="24">
        <v>1</v>
      </c>
      <c r="N8" s="25">
        <f t="shared" ref="N8" si="4">M8*L8</f>
        <v>5.9691999999999998</v>
      </c>
      <c r="O8" s="26">
        <f>N8*9.5%</f>
        <v>0.56707399999999997</v>
      </c>
      <c r="P8" s="25">
        <f t="shared" ref="P8" si="5">N8+O8</f>
        <v>6.5362739999999997</v>
      </c>
      <c r="Q8" s="31">
        <v>4.2637</v>
      </c>
      <c r="R8" s="24">
        <v>1</v>
      </c>
      <c r="S8" s="25">
        <f t="shared" ref="S8" si="6">R8*Q8</f>
        <v>4.2637</v>
      </c>
      <c r="T8" s="26">
        <f>S8*9.5%</f>
        <v>0.40505150000000001</v>
      </c>
      <c r="U8" s="25">
        <f t="shared" ref="U8" si="7">S8+T8</f>
        <v>4.6687514999999999</v>
      </c>
    </row>
    <row r="10" spans="1:21" x14ac:dyDescent="0.25">
      <c r="A10" s="40" t="s">
        <v>9</v>
      </c>
      <c r="B10" s="40"/>
      <c r="C10" s="40"/>
      <c r="D10" s="40"/>
      <c r="E10" s="40"/>
      <c r="F10" s="40"/>
    </row>
    <row r="11" spans="1:21" ht="17.25" x14ac:dyDescent="0.25">
      <c r="A11" s="40" t="s">
        <v>18</v>
      </c>
      <c r="B11" s="40"/>
      <c r="C11" s="40"/>
      <c r="D11" s="40"/>
      <c r="E11" s="40"/>
      <c r="F11" s="40"/>
    </row>
    <row r="12" spans="1:21" x14ac:dyDescent="0.25">
      <c r="A12" s="1"/>
      <c r="B12" s="4"/>
      <c r="C12" s="2"/>
      <c r="D12" s="3"/>
      <c r="E12" s="3"/>
      <c r="F12" s="3"/>
    </row>
    <row r="13" spans="1:21" x14ac:dyDescent="0.25">
      <c r="A13" s="8" t="s">
        <v>8</v>
      </c>
      <c r="B13" s="28"/>
      <c r="C13" s="9"/>
      <c r="D13" s="11">
        <f>SUM(D14:D15)</f>
        <v>11.236600000000001</v>
      </c>
      <c r="E13" s="10">
        <f>SUM(E14:E15)</f>
        <v>1.067477</v>
      </c>
      <c r="F13" s="32">
        <f>SUM(F14:F15)</f>
        <v>12.304077000000001</v>
      </c>
      <c r="G13" s="28"/>
      <c r="H13" s="9"/>
      <c r="I13" s="11">
        <f>SUM(I14:I15)</f>
        <v>18.6479</v>
      </c>
      <c r="J13" s="10">
        <f>SUM(J14:J15)</f>
        <v>1.7715505</v>
      </c>
      <c r="K13" s="32">
        <f>SUM(K14:K15)</f>
        <v>20.4194505</v>
      </c>
      <c r="L13" s="28"/>
      <c r="M13" s="9"/>
      <c r="N13" s="11">
        <f>SUM(N14:N15)</f>
        <v>16.089700000000001</v>
      </c>
      <c r="O13" s="10">
        <f>SUM(O14:O15)</f>
        <v>1.5285215000000001</v>
      </c>
      <c r="P13" s="32">
        <f>SUM(P14:P15)</f>
        <v>17.618221500000001</v>
      </c>
      <c r="Q13" s="28"/>
      <c r="R13" s="9"/>
      <c r="S13" s="11">
        <f>SUM(S14:S15)</f>
        <v>14.3842</v>
      </c>
      <c r="T13" s="10">
        <f>SUM(T14:T15)</f>
        <v>1.3664990000000001</v>
      </c>
      <c r="U13" s="32">
        <f>SUM(U14:U15)</f>
        <v>15.750699000000001</v>
      </c>
    </row>
    <row r="14" spans="1:21" x14ac:dyDescent="0.25">
      <c r="A14" s="5" t="s">
        <v>3</v>
      </c>
      <c r="B14" s="30">
        <v>0.52110000000000001</v>
      </c>
      <c r="C14" s="27">
        <v>15</v>
      </c>
      <c r="D14" s="7">
        <f>C14*B14</f>
        <v>7.8165000000000004</v>
      </c>
      <c r="E14" s="6">
        <f>D14*9.5%</f>
        <v>0.74256750000000005</v>
      </c>
      <c r="F14" s="7">
        <f>D14+E14</f>
        <v>8.5590675000000012</v>
      </c>
      <c r="G14" s="30">
        <v>0.67469999999999997</v>
      </c>
      <c r="H14" s="21">
        <v>15</v>
      </c>
      <c r="I14" s="7">
        <f>H14*G14</f>
        <v>10.1205</v>
      </c>
      <c r="J14" s="6">
        <f>I14*9.5%</f>
        <v>0.96144750000000001</v>
      </c>
      <c r="K14" s="7">
        <f>I14+J14</f>
        <v>11.0819475</v>
      </c>
      <c r="L14" s="30">
        <v>0.67469999999999997</v>
      </c>
      <c r="M14" s="21">
        <v>15</v>
      </c>
      <c r="N14" s="7">
        <f>M14*L14</f>
        <v>10.1205</v>
      </c>
      <c r="O14" s="6">
        <f>N14*9.5%</f>
        <v>0.96144750000000001</v>
      </c>
      <c r="P14" s="7">
        <f>N14+O14</f>
        <v>11.0819475</v>
      </c>
      <c r="Q14" s="30">
        <v>0.67469999999999997</v>
      </c>
      <c r="R14" s="21">
        <v>15</v>
      </c>
      <c r="S14" s="7">
        <f>R14*Q14</f>
        <v>10.1205</v>
      </c>
      <c r="T14" s="6">
        <f>S14*9.5%</f>
        <v>0.96144750000000001</v>
      </c>
      <c r="U14" s="7">
        <f>S14+T14</f>
        <v>11.0819475</v>
      </c>
    </row>
    <row r="15" spans="1:21" x14ac:dyDescent="0.25">
      <c r="A15" s="23" t="s">
        <v>7</v>
      </c>
      <c r="B15" s="31">
        <v>3.4201000000000001</v>
      </c>
      <c r="C15" s="29">
        <v>1</v>
      </c>
      <c r="D15" s="25">
        <f t="shared" ref="D15" si="8">C15*B15</f>
        <v>3.4201000000000001</v>
      </c>
      <c r="E15" s="26">
        <f>D15*9.5%</f>
        <v>0.32490950000000002</v>
      </c>
      <c r="F15" s="25">
        <f t="shared" ref="F15" si="9">D15+E15</f>
        <v>3.7450095000000001</v>
      </c>
      <c r="G15" s="31">
        <v>8.5274000000000001</v>
      </c>
      <c r="H15" s="24">
        <v>1</v>
      </c>
      <c r="I15" s="25">
        <f t="shared" ref="I15" si="10">H15*G15</f>
        <v>8.5274000000000001</v>
      </c>
      <c r="J15" s="26">
        <f>I15*9.5%</f>
        <v>0.81010300000000002</v>
      </c>
      <c r="K15" s="25">
        <f t="shared" ref="K15" si="11">I15+J15</f>
        <v>9.3375029999999999</v>
      </c>
      <c r="L15" s="31">
        <v>5.9691999999999998</v>
      </c>
      <c r="M15" s="24">
        <v>1</v>
      </c>
      <c r="N15" s="25">
        <f t="shared" ref="N15" si="12">M15*L15</f>
        <v>5.9691999999999998</v>
      </c>
      <c r="O15" s="26">
        <f>N15*9.5%</f>
        <v>0.56707399999999997</v>
      </c>
      <c r="P15" s="25">
        <f t="shared" ref="P15" si="13">N15+O15</f>
        <v>6.5362739999999997</v>
      </c>
      <c r="Q15" s="31">
        <v>4.2637</v>
      </c>
      <c r="R15" s="24">
        <v>1</v>
      </c>
      <c r="S15" s="25">
        <f t="shared" ref="S15" si="14">R15*Q15</f>
        <v>4.2637</v>
      </c>
      <c r="T15" s="26">
        <f>S15*9.5%</f>
        <v>0.40505150000000001</v>
      </c>
      <c r="U15" s="25">
        <f t="shared" ref="U15" si="15">S15+T15</f>
        <v>4.6687514999999999</v>
      </c>
    </row>
    <row r="26" spans="19:19" x14ac:dyDescent="0.25">
      <c r="S26" t="s">
        <v>25</v>
      </c>
    </row>
  </sheetData>
  <mergeCells count="8">
    <mergeCell ref="Q4:U4"/>
    <mergeCell ref="A10:F10"/>
    <mergeCell ref="A11:F11"/>
    <mergeCell ref="L4:P4"/>
    <mergeCell ref="A1:F1"/>
    <mergeCell ref="A2:F2"/>
    <mergeCell ref="A4:A5"/>
    <mergeCell ref="B4:F4"/>
  </mergeCells>
  <pageMargins left="0.23622047244094491" right="0.23622047244094491" top="0.35433070866141736" bottom="0.74803149606299213" header="0.31496062992125984" footer="0.31496062992125984"/>
  <pageSetup paperSize="8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workbookViewId="0">
      <selection activeCell="T13" sqref="T13"/>
    </sheetView>
  </sheetViews>
  <sheetFormatPr defaultRowHeight="15" x14ac:dyDescent="0.25"/>
  <cols>
    <col min="1" max="1" width="39.5703125" customWidth="1"/>
    <col min="7" max="7" width="10.140625" bestFit="1" customWidth="1"/>
    <col min="11" max="11" width="11.28515625" customWidth="1"/>
  </cols>
  <sheetData>
    <row r="1" spans="1:20" x14ac:dyDescent="0.25">
      <c r="A1" s="40" t="s">
        <v>9</v>
      </c>
      <c r="B1" s="40"/>
      <c r="C1" s="40"/>
      <c r="D1" s="40"/>
      <c r="E1" s="40"/>
      <c r="F1" s="40"/>
    </row>
    <row r="2" spans="1:20" ht="17.25" x14ac:dyDescent="0.25">
      <c r="A2" s="40" t="s">
        <v>18</v>
      </c>
      <c r="B2" s="40"/>
      <c r="C2" s="40"/>
      <c r="D2" s="40"/>
      <c r="E2" s="40"/>
      <c r="F2" s="40"/>
    </row>
    <row r="3" spans="1:20" x14ac:dyDescent="0.25">
      <c r="A3" s="1"/>
      <c r="B3" s="4"/>
      <c r="C3" s="2"/>
      <c r="D3" s="3"/>
      <c r="E3" s="3"/>
      <c r="F3" s="3"/>
    </row>
    <row r="4" spans="1:20" ht="15" customHeight="1" x14ac:dyDescent="0.25">
      <c r="A4" s="41" t="s">
        <v>21</v>
      </c>
      <c r="B4" s="43" t="s">
        <v>0</v>
      </c>
      <c r="C4" s="44"/>
      <c r="D4" s="44"/>
      <c r="E4" s="44"/>
      <c r="F4" s="45"/>
      <c r="G4" s="34" t="s">
        <v>22</v>
      </c>
      <c r="H4" s="35"/>
      <c r="I4" s="35"/>
      <c r="J4" s="35"/>
      <c r="K4" s="36"/>
      <c r="L4" s="37" t="s">
        <v>20</v>
      </c>
      <c r="M4" s="38"/>
      <c r="N4" s="38"/>
      <c r="O4" s="38"/>
      <c r="P4" s="39"/>
    </row>
    <row r="5" spans="1:20" ht="25.5" x14ac:dyDescent="0.25">
      <c r="A5" s="42"/>
      <c r="B5" s="12" t="s">
        <v>1</v>
      </c>
      <c r="C5" s="13" t="s">
        <v>2</v>
      </c>
      <c r="D5" s="14" t="s">
        <v>6</v>
      </c>
      <c r="E5" s="15" t="s">
        <v>5</v>
      </c>
      <c r="F5" s="16" t="s">
        <v>4</v>
      </c>
      <c r="G5" s="22" t="s">
        <v>1</v>
      </c>
      <c r="H5" s="17" t="s">
        <v>2</v>
      </c>
      <c r="I5" s="18" t="s">
        <v>6</v>
      </c>
      <c r="J5" s="19" t="s">
        <v>5</v>
      </c>
      <c r="K5" s="20" t="s">
        <v>4</v>
      </c>
      <c r="L5" s="22" t="s">
        <v>1</v>
      </c>
      <c r="M5" s="17" t="s">
        <v>2</v>
      </c>
      <c r="N5" s="18" t="s">
        <v>6</v>
      </c>
      <c r="O5" s="19" t="s">
        <v>5</v>
      </c>
      <c r="P5" s="20" t="s">
        <v>4</v>
      </c>
    </row>
    <row r="6" spans="1:20" x14ac:dyDescent="0.25">
      <c r="A6" s="8" t="s">
        <v>8</v>
      </c>
      <c r="B6" s="28"/>
      <c r="C6" s="9"/>
      <c r="D6" s="11">
        <f>SUM(D7:D8)</f>
        <v>11.236600000000001</v>
      </c>
      <c r="E6" s="10">
        <f>SUM(E7:E8)</f>
        <v>1.067477</v>
      </c>
      <c r="F6" s="32">
        <f>SUM(F7:F8)</f>
        <v>12.304077000000001</v>
      </c>
      <c r="G6" s="28"/>
      <c r="H6" s="9"/>
      <c r="I6" s="11">
        <f>SUM(I7:I8)</f>
        <v>19.979799999999997</v>
      </c>
      <c r="J6" s="10">
        <f>SUM(J7:J8)</f>
        <v>1.8980809999999999</v>
      </c>
      <c r="K6" s="32">
        <f>SUM(K7:K8)</f>
        <v>21.877880999999999</v>
      </c>
      <c r="L6" s="28"/>
      <c r="M6" s="9"/>
      <c r="N6" s="11">
        <f>SUM(N7:N8)</f>
        <v>17.021999999999998</v>
      </c>
      <c r="O6" s="10">
        <f>SUM(O7:O8)</f>
        <v>1.6170900000000001</v>
      </c>
      <c r="P6" s="32">
        <f>SUM(P7:P8)</f>
        <v>18.639089999999999</v>
      </c>
    </row>
    <row r="7" spans="1:20" x14ac:dyDescent="0.25">
      <c r="A7" s="5" t="s">
        <v>3</v>
      </c>
      <c r="B7" s="30">
        <v>0.52110000000000001</v>
      </c>
      <c r="C7" s="27">
        <v>15</v>
      </c>
      <c r="D7" s="7">
        <f>C7*B7</f>
        <v>7.8165000000000004</v>
      </c>
      <c r="E7" s="6">
        <f>D7*9.5%</f>
        <v>0.74256750000000005</v>
      </c>
      <c r="F7" s="7">
        <f>D7+E7</f>
        <v>8.5590675000000012</v>
      </c>
      <c r="G7" s="30">
        <v>0.67469999999999997</v>
      </c>
      <c r="H7" s="21">
        <v>15</v>
      </c>
      <c r="I7" s="7">
        <f>H7*G7</f>
        <v>10.1205</v>
      </c>
      <c r="J7" s="6">
        <f>I7*9.5%</f>
        <v>0.96144750000000001</v>
      </c>
      <c r="K7" s="7">
        <f>I7+J7</f>
        <v>11.0819475</v>
      </c>
      <c r="L7" s="30">
        <v>0.67469999999999997</v>
      </c>
      <c r="M7" s="21">
        <v>15</v>
      </c>
      <c r="N7" s="7">
        <f>M7*L7</f>
        <v>10.1205</v>
      </c>
      <c r="O7" s="6">
        <f>N7*9.5%</f>
        <v>0.96144750000000001</v>
      </c>
      <c r="P7" s="7">
        <f>N7+O7</f>
        <v>11.0819475</v>
      </c>
    </row>
    <row r="8" spans="1:20" x14ac:dyDescent="0.25">
      <c r="A8" s="23" t="s">
        <v>7</v>
      </c>
      <c r="B8" s="31">
        <v>3.4201000000000001</v>
      </c>
      <c r="C8" s="29">
        <v>1</v>
      </c>
      <c r="D8" s="25">
        <f t="shared" ref="D8" si="0">C8*B8</f>
        <v>3.4201000000000001</v>
      </c>
      <c r="E8" s="26">
        <f>D8*9.5%</f>
        <v>0.32490950000000002</v>
      </c>
      <c r="F8" s="25">
        <f t="shared" ref="F8" si="1">D8+E8</f>
        <v>3.7450095000000001</v>
      </c>
      <c r="G8" s="31">
        <v>9.8592999999999993</v>
      </c>
      <c r="H8" s="24">
        <v>1</v>
      </c>
      <c r="I8" s="25">
        <f t="shared" ref="I8" si="2">H8*G8</f>
        <v>9.8592999999999993</v>
      </c>
      <c r="J8" s="26">
        <f>I8*9.5%</f>
        <v>0.9366334999999999</v>
      </c>
      <c r="K8" s="25">
        <f t="shared" ref="K8" si="3">I8+J8</f>
        <v>10.795933499999999</v>
      </c>
      <c r="L8" s="31">
        <v>6.9015000000000004</v>
      </c>
      <c r="M8" s="24">
        <v>1</v>
      </c>
      <c r="N8" s="25">
        <f t="shared" ref="N8" si="4">M8*L8</f>
        <v>6.9015000000000004</v>
      </c>
      <c r="O8" s="26">
        <f>N8*9.5%</f>
        <v>0.65564250000000002</v>
      </c>
      <c r="P8" s="25">
        <f t="shared" ref="P8" si="5">N8+O8</f>
        <v>7.5571425000000003</v>
      </c>
    </row>
    <row r="10" spans="1:20" x14ac:dyDescent="0.25">
      <c r="A10" s="8" t="s">
        <v>11</v>
      </c>
      <c r="B10" s="28"/>
      <c r="C10" s="9"/>
      <c r="D10" s="11">
        <f>SUM(D11:D12)</f>
        <v>18.447499999999998</v>
      </c>
      <c r="E10" s="10">
        <f>SUM(E11:E12)</f>
        <v>1.7525124999999999</v>
      </c>
      <c r="F10" s="32">
        <f>SUM(F11:F12)</f>
        <v>20.2000125</v>
      </c>
      <c r="G10" s="28"/>
      <c r="H10" s="9"/>
      <c r="I10" s="11">
        <f>SUM(I11:I12)</f>
        <v>19.979799999999997</v>
      </c>
      <c r="J10" s="10">
        <f>SUM(J11:J12)</f>
        <v>1.8980809999999999</v>
      </c>
      <c r="K10" s="32">
        <f>SUM(K11:K12)</f>
        <v>21.877880999999999</v>
      </c>
      <c r="L10" s="28"/>
      <c r="M10" s="9"/>
      <c r="N10" s="11">
        <f>SUM(N11:N12)</f>
        <v>17.021999999999998</v>
      </c>
      <c r="O10" s="10">
        <f>SUM(O11:O12)</f>
        <v>1.6170900000000001</v>
      </c>
      <c r="P10" s="32">
        <f>SUM(P11:P12)</f>
        <v>18.639089999999999</v>
      </c>
    </row>
    <row r="11" spans="1:20" x14ac:dyDescent="0.25">
      <c r="A11" s="5" t="s">
        <v>3</v>
      </c>
      <c r="B11" s="30">
        <v>0.77810000000000001</v>
      </c>
      <c r="C11" s="27">
        <v>15</v>
      </c>
      <c r="D11" s="7">
        <f>C11*B11</f>
        <v>11.6715</v>
      </c>
      <c r="E11" s="6">
        <f>D11*9.5%</f>
        <v>1.1087925000000001</v>
      </c>
      <c r="F11" s="7">
        <f>D11+E11</f>
        <v>12.7802925</v>
      </c>
      <c r="G11" s="30">
        <v>0.67469999999999997</v>
      </c>
      <c r="H11" s="21">
        <v>15</v>
      </c>
      <c r="I11" s="7">
        <f>H11*G11</f>
        <v>10.1205</v>
      </c>
      <c r="J11" s="6">
        <f>I11*9.5%</f>
        <v>0.96144750000000001</v>
      </c>
      <c r="K11" s="7">
        <f>I11+J11</f>
        <v>11.0819475</v>
      </c>
      <c r="L11" s="30">
        <v>0.67469999999999997</v>
      </c>
      <c r="M11" s="21">
        <v>15</v>
      </c>
      <c r="N11" s="7">
        <f>M11*L11</f>
        <v>10.1205</v>
      </c>
      <c r="O11" s="6">
        <f>N11*9.5%</f>
        <v>0.96144750000000001</v>
      </c>
      <c r="P11" s="7">
        <f>N11+O11</f>
        <v>11.0819475</v>
      </c>
    </row>
    <row r="12" spans="1:20" x14ac:dyDescent="0.25">
      <c r="A12" s="23" t="s">
        <v>7</v>
      </c>
      <c r="B12" s="31">
        <v>6.7759999999999998</v>
      </c>
      <c r="C12" s="29">
        <v>1</v>
      </c>
      <c r="D12" s="25">
        <f t="shared" ref="D12" si="6">C12*B12</f>
        <v>6.7759999999999998</v>
      </c>
      <c r="E12" s="26">
        <f>D12*9.5%</f>
        <v>0.64371999999999996</v>
      </c>
      <c r="F12" s="25">
        <f t="shared" ref="F12" si="7">D12+E12</f>
        <v>7.4197199999999999</v>
      </c>
      <c r="G12" s="31">
        <v>9.8592999999999993</v>
      </c>
      <c r="H12" s="24">
        <v>1</v>
      </c>
      <c r="I12" s="25">
        <f t="shared" ref="I12" si="8">H12*G12</f>
        <v>9.8592999999999993</v>
      </c>
      <c r="J12" s="26">
        <f>I12*9.5%</f>
        <v>0.9366334999999999</v>
      </c>
      <c r="K12" s="25">
        <f t="shared" ref="K12" si="9">I12+J12</f>
        <v>10.795933499999999</v>
      </c>
      <c r="L12" s="31">
        <v>6.9015000000000004</v>
      </c>
      <c r="M12" s="24">
        <v>1</v>
      </c>
      <c r="N12" s="25">
        <f t="shared" ref="N12" si="10">M12*L12</f>
        <v>6.9015000000000004</v>
      </c>
      <c r="O12" s="26">
        <f>N12*9.5%</f>
        <v>0.65564250000000002</v>
      </c>
      <c r="P12" s="25">
        <f t="shared" ref="P12" si="11">N12+O12</f>
        <v>7.5571425000000003</v>
      </c>
    </row>
    <row r="13" spans="1:20" x14ac:dyDescent="0.25">
      <c r="T13" t="s">
        <v>23</v>
      </c>
    </row>
    <row r="14" spans="1:20" x14ac:dyDescent="0.25">
      <c r="A14" s="8" t="s">
        <v>12</v>
      </c>
      <c r="B14" s="28"/>
      <c r="C14" s="9"/>
      <c r="D14" s="11">
        <f>SUM(D15:D16)</f>
        <v>10.1846</v>
      </c>
      <c r="E14" s="10">
        <f>SUM(E15:E16)</f>
        <v>0.96753699999999998</v>
      </c>
      <c r="F14" s="32">
        <f>SUM(F15:F16)</f>
        <v>11.152137</v>
      </c>
      <c r="G14" s="28"/>
      <c r="H14" s="9"/>
      <c r="I14" s="11">
        <f>SUM(I15:I16)</f>
        <v>19.979799999999997</v>
      </c>
      <c r="J14" s="10">
        <f>SUM(J15:J16)</f>
        <v>1.8980809999999999</v>
      </c>
      <c r="K14" s="32">
        <f>SUM(K15:K16)</f>
        <v>21.877880999999999</v>
      </c>
      <c r="L14" s="28"/>
      <c r="M14" s="9"/>
      <c r="N14" s="11">
        <f>SUM(N15:N16)</f>
        <v>17.021999999999998</v>
      </c>
      <c r="O14" s="10">
        <f>SUM(O15:O16)</f>
        <v>1.6170900000000001</v>
      </c>
      <c r="P14" s="32">
        <f>SUM(P15:P16)</f>
        <v>18.639089999999999</v>
      </c>
    </row>
    <row r="15" spans="1:20" x14ac:dyDescent="0.25">
      <c r="A15" s="5" t="s">
        <v>3</v>
      </c>
      <c r="B15" s="30">
        <v>0.47739999999999999</v>
      </c>
      <c r="C15" s="27">
        <v>15</v>
      </c>
      <c r="D15" s="7">
        <f>C15*B15</f>
        <v>7.1609999999999996</v>
      </c>
      <c r="E15" s="6">
        <f>D15*9.5%</f>
        <v>0.68029499999999998</v>
      </c>
      <c r="F15" s="7">
        <f>D15+E15</f>
        <v>7.8412949999999997</v>
      </c>
      <c r="G15" s="30">
        <v>0.67469999999999997</v>
      </c>
      <c r="H15" s="21">
        <v>15</v>
      </c>
      <c r="I15" s="7">
        <f>H15*G15</f>
        <v>10.1205</v>
      </c>
      <c r="J15" s="6">
        <f>I15*9.5%</f>
        <v>0.96144750000000001</v>
      </c>
      <c r="K15" s="7">
        <f>I15+J15</f>
        <v>11.0819475</v>
      </c>
      <c r="L15" s="30">
        <v>0.67469999999999997</v>
      </c>
      <c r="M15" s="21">
        <v>15</v>
      </c>
      <c r="N15" s="7">
        <f>M15*L15</f>
        <v>10.1205</v>
      </c>
      <c r="O15" s="6">
        <f>N15*9.5%</f>
        <v>0.96144750000000001</v>
      </c>
      <c r="P15" s="7">
        <f>N15+O15</f>
        <v>11.0819475</v>
      </c>
    </row>
    <row r="16" spans="1:20" x14ac:dyDescent="0.25">
      <c r="A16" s="23" t="s">
        <v>7</v>
      </c>
      <c r="B16" s="31">
        <v>3.0236000000000001</v>
      </c>
      <c r="C16" s="29">
        <v>1</v>
      </c>
      <c r="D16" s="25">
        <f t="shared" ref="D16" si="12">C16*B16</f>
        <v>3.0236000000000001</v>
      </c>
      <c r="E16" s="26">
        <f>D16*9.5%</f>
        <v>0.287242</v>
      </c>
      <c r="F16" s="25">
        <f t="shared" ref="F16" si="13">D16+E16</f>
        <v>3.3108420000000001</v>
      </c>
      <c r="G16" s="31">
        <v>9.8592999999999993</v>
      </c>
      <c r="H16" s="24">
        <v>1</v>
      </c>
      <c r="I16" s="25">
        <f t="shared" ref="I16" si="14">H16*G16</f>
        <v>9.8592999999999993</v>
      </c>
      <c r="J16" s="26">
        <f>I16*9.5%</f>
        <v>0.9366334999999999</v>
      </c>
      <c r="K16" s="25">
        <f t="shared" ref="K16" si="15">I16+J16</f>
        <v>10.795933499999999</v>
      </c>
      <c r="L16" s="31">
        <v>6.9015000000000004</v>
      </c>
      <c r="M16" s="24">
        <v>1</v>
      </c>
      <c r="N16" s="25">
        <f t="shared" ref="N16" si="16">M16*L16</f>
        <v>6.9015000000000004</v>
      </c>
      <c r="O16" s="26">
        <f>N16*9.5%</f>
        <v>0.65564250000000002</v>
      </c>
      <c r="P16" s="25">
        <f t="shared" ref="P16" si="17">N16+O16</f>
        <v>7.5571425000000003</v>
      </c>
    </row>
    <row r="18" spans="1:16" x14ac:dyDescent="0.25">
      <c r="A18" s="8" t="s">
        <v>13</v>
      </c>
      <c r="B18" s="28"/>
      <c r="C18" s="9"/>
      <c r="D18" s="11">
        <f>SUM(D19:D20)</f>
        <v>18.396000000000001</v>
      </c>
      <c r="E18" s="10">
        <f>SUM(E19:E20)</f>
        <v>1.74762</v>
      </c>
      <c r="F18" s="32">
        <f>SUM(F19:F20)</f>
        <v>20.143619999999999</v>
      </c>
      <c r="G18" s="28"/>
      <c r="H18" s="9"/>
      <c r="I18" s="11">
        <f>SUM(I19:I20)</f>
        <v>19.979799999999997</v>
      </c>
      <c r="J18" s="10">
        <f>SUM(J19:J20)</f>
        <v>1.8980809999999999</v>
      </c>
      <c r="K18" s="32">
        <f>SUM(K19:K20)</f>
        <v>21.877880999999999</v>
      </c>
      <c r="L18" s="28"/>
      <c r="M18" s="9"/>
      <c r="N18" s="11">
        <f>SUM(N19:N20)</f>
        <v>17.021999999999998</v>
      </c>
      <c r="O18" s="10">
        <f>SUM(O19:O20)</f>
        <v>1.6170900000000001</v>
      </c>
      <c r="P18" s="32">
        <f>SUM(P19:P20)</f>
        <v>18.639089999999999</v>
      </c>
    </row>
    <row r="19" spans="1:16" x14ac:dyDescent="0.25">
      <c r="A19" s="5" t="s">
        <v>3</v>
      </c>
      <c r="B19" s="30">
        <v>0.77680000000000005</v>
      </c>
      <c r="C19" s="27">
        <v>15</v>
      </c>
      <c r="D19" s="7">
        <f>C19*B19</f>
        <v>11.652000000000001</v>
      </c>
      <c r="E19" s="6">
        <f>D19*9.5%</f>
        <v>1.10694</v>
      </c>
      <c r="F19" s="7">
        <f>D19+E19</f>
        <v>12.758940000000001</v>
      </c>
      <c r="G19" s="30">
        <v>0.67469999999999997</v>
      </c>
      <c r="H19" s="21">
        <v>15</v>
      </c>
      <c r="I19" s="7">
        <f>H19*G19</f>
        <v>10.1205</v>
      </c>
      <c r="J19" s="6">
        <f>I19*9.5%</f>
        <v>0.96144750000000001</v>
      </c>
      <c r="K19" s="7">
        <f>I19+J19</f>
        <v>11.0819475</v>
      </c>
      <c r="L19" s="30">
        <v>0.67469999999999997</v>
      </c>
      <c r="M19" s="21">
        <v>15</v>
      </c>
      <c r="N19" s="7">
        <f>M19*L19</f>
        <v>10.1205</v>
      </c>
      <c r="O19" s="6">
        <f>N19*9.5%</f>
        <v>0.96144750000000001</v>
      </c>
      <c r="P19" s="7">
        <f>N19+O19</f>
        <v>11.0819475</v>
      </c>
    </row>
    <row r="20" spans="1:16" x14ac:dyDescent="0.25">
      <c r="A20" s="23" t="s">
        <v>7</v>
      </c>
      <c r="B20" s="31">
        <v>6.7439999999999998</v>
      </c>
      <c r="C20" s="29">
        <v>1</v>
      </c>
      <c r="D20" s="25">
        <f t="shared" ref="D20" si="18">C20*B20</f>
        <v>6.7439999999999998</v>
      </c>
      <c r="E20" s="26">
        <f>D20*9.5%</f>
        <v>0.64068000000000003</v>
      </c>
      <c r="F20" s="25">
        <f t="shared" ref="F20" si="19">D20+E20</f>
        <v>7.3846799999999995</v>
      </c>
      <c r="G20" s="31">
        <v>9.8592999999999993</v>
      </c>
      <c r="H20" s="24">
        <v>1</v>
      </c>
      <c r="I20" s="25">
        <f t="shared" ref="I20" si="20">H20*G20</f>
        <v>9.8592999999999993</v>
      </c>
      <c r="J20" s="26">
        <f>I20*9.5%</f>
        <v>0.9366334999999999</v>
      </c>
      <c r="K20" s="25">
        <f t="shared" ref="K20" si="21">I20+J20</f>
        <v>10.795933499999999</v>
      </c>
      <c r="L20" s="31">
        <v>6.9015000000000004</v>
      </c>
      <c r="M20" s="24">
        <v>1</v>
      </c>
      <c r="N20" s="25">
        <f t="shared" ref="N20" si="22">M20*L20</f>
        <v>6.9015000000000004</v>
      </c>
      <c r="O20" s="26">
        <f>N20*9.5%</f>
        <v>0.65564250000000002</v>
      </c>
      <c r="P20" s="25">
        <f t="shared" ref="P20" si="23">N20+O20</f>
        <v>7.5571425000000003</v>
      </c>
    </row>
    <row r="22" spans="1:16" x14ac:dyDescent="0.25">
      <c r="A22" s="8" t="s">
        <v>14</v>
      </c>
      <c r="B22" s="28"/>
      <c r="C22" s="9"/>
      <c r="D22" s="11">
        <f>SUM(D23:D24)</f>
        <v>18.1633</v>
      </c>
      <c r="E22" s="10">
        <f>SUM(E23:E24)</f>
        <v>1.7255135000000001</v>
      </c>
      <c r="F22" s="32">
        <f>SUM(F23:F24)</f>
        <v>19.888813500000001</v>
      </c>
      <c r="G22" s="28"/>
      <c r="H22" s="9"/>
      <c r="I22" s="11">
        <f>SUM(I23:I24)</f>
        <v>19.979799999999997</v>
      </c>
      <c r="J22" s="10">
        <f>SUM(J23:J24)</f>
        <v>1.8980809999999999</v>
      </c>
      <c r="K22" s="32">
        <f>SUM(K23:K24)</f>
        <v>21.877880999999999</v>
      </c>
      <c r="L22" s="28"/>
      <c r="M22" s="9"/>
      <c r="N22" s="11">
        <f>SUM(N23:N24)</f>
        <v>17.021999999999998</v>
      </c>
      <c r="O22" s="10">
        <f>SUM(O23:O24)</f>
        <v>1.6170900000000001</v>
      </c>
      <c r="P22" s="32">
        <f>SUM(P23:P24)</f>
        <v>18.639089999999999</v>
      </c>
    </row>
    <row r="23" spans="1:16" x14ac:dyDescent="0.25">
      <c r="A23" s="5" t="s">
        <v>3</v>
      </c>
      <c r="B23" s="30">
        <v>0.72670000000000001</v>
      </c>
      <c r="C23" s="27">
        <v>15</v>
      </c>
      <c r="D23" s="7">
        <f>C23*B23</f>
        <v>10.900500000000001</v>
      </c>
      <c r="E23" s="6">
        <f>D23*9.5%</f>
        <v>1.0355475000000001</v>
      </c>
      <c r="F23" s="7">
        <f>D23+E23</f>
        <v>11.936047500000001</v>
      </c>
      <c r="G23" s="30">
        <v>0.67469999999999997</v>
      </c>
      <c r="H23" s="21">
        <v>15</v>
      </c>
      <c r="I23" s="7">
        <f>H23*G23</f>
        <v>10.1205</v>
      </c>
      <c r="J23" s="6">
        <f>I23*9.5%</f>
        <v>0.96144750000000001</v>
      </c>
      <c r="K23" s="7">
        <f>I23+J23</f>
        <v>11.0819475</v>
      </c>
      <c r="L23" s="30">
        <v>0.67469999999999997</v>
      </c>
      <c r="M23" s="21">
        <v>15</v>
      </c>
      <c r="N23" s="7">
        <f>M23*L23</f>
        <v>10.1205</v>
      </c>
      <c r="O23" s="6">
        <f>N23*9.5%</f>
        <v>0.96144750000000001</v>
      </c>
      <c r="P23" s="7">
        <f>N23+O23</f>
        <v>11.0819475</v>
      </c>
    </row>
    <row r="24" spans="1:16" x14ac:dyDescent="0.25">
      <c r="A24" s="23" t="s">
        <v>7</v>
      </c>
      <c r="B24" s="31">
        <v>7.2628000000000004</v>
      </c>
      <c r="C24" s="29">
        <v>1</v>
      </c>
      <c r="D24" s="25">
        <f t="shared" ref="D24" si="24">C24*B24</f>
        <v>7.2628000000000004</v>
      </c>
      <c r="E24" s="26">
        <f>D24*9.5%</f>
        <v>0.68996600000000008</v>
      </c>
      <c r="F24" s="25">
        <f t="shared" ref="F24" si="25">D24+E24</f>
        <v>7.9527660000000004</v>
      </c>
      <c r="G24" s="31">
        <v>9.8592999999999993</v>
      </c>
      <c r="H24" s="24">
        <v>1</v>
      </c>
      <c r="I24" s="25">
        <f t="shared" ref="I24" si="26">H24*G24</f>
        <v>9.8592999999999993</v>
      </c>
      <c r="J24" s="26">
        <f>I24*9.5%</f>
        <v>0.9366334999999999</v>
      </c>
      <c r="K24" s="25">
        <f t="shared" ref="K24" si="27">I24+J24</f>
        <v>10.795933499999999</v>
      </c>
      <c r="L24" s="31">
        <v>6.9015000000000004</v>
      </c>
      <c r="M24" s="24">
        <v>1</v>
      </c>
      <c r="N24" s="25">
        <f t="shared" ref="N24" si="28">M24*L24</f>
        <v>6.9015000000000004</v>
      </c>
      <c r="O24" s="26">
        <f>N24*9.5%</f>
        <v>0.65564250000000002</v>
      </c>
      <c r="P24" s="25">
        <f t="shared" ref="P24" si="29">N24+O24</f>
        <v>7.5571425000000003</v>
      </c>
    </row>
    <row r="26" spans="1:16" x14ac:dyDescent="0.25">
      <c r="A26" s="8" t="s">
        <v>15</v>
      </c>
      <c r="B26" s="28"/>
      <c r="C26" s="9"/>
      <c r="D26" s="11">
        <f>SUM(D27:D28)</f>
        <v>11.446</v>
      </c>
      <c r="E26" s="10">
        <f>SUM(E27:E28)</f>
        <v>1.0873699999999999</v>
      </c>
      <c r="F26" s="32">
        <f>SUM(F27:F28)</f>
        <v>12.53337</v>
      </c>
      <c r="G26" s="28"/>
      <c r="H26" s="9"/>
      <c r="I26" s="11">
        <f>SUM(I27:I28)</f>
        <v>19.979799999999997</v>
      </c>
      <c r="J26" s="10">
        <f>SUM(J27:J28)</f>
        <v>1.8980809999999999</v>
      </c>
      <c r="K26" s="32">
        <f>SUM(K27:K28)</f>
        <v>21.877880999999999</v>
      </c>
      <c r="L26" s="28"/>
      <c r="M26" s="9"/>
      <c r="N26" s="11">
        <f>SUM(N27:N28)</f>
        <v>17.021999999999998</v>
      </c>
      <c r="O26" s="10">
        <f>SUM(O27:O28)</f>
        <v>1.6170900000000001</v>
      </c>
      <c r="P26" s="32">
        <f>SUM(P27:P28)</f>
        <v>18.639089999999999</v>
      </c>
    </row>
    <row r="27" spans="1:16" x14ac:dyDescent="0.25">
      <c r="A27" s="5" t="s">
        <v>3</v>
      </c>
      <c r="B27" s="30">
        <v>0.5524</v>
      </c>
      <c r="C27" s="27">
        <v>15</v>
      </c>
      <c r="D27" s="7">
        <f>C27*B27</f>
        <v>8.2859999999999996</v>
      </c>
      <c r="E27" s="6">
        <f>D27*9.5%</f>
        <v>0.78716999999999993</v>
      </c>
      <c r="F27" s="7">
        <f>D27+E27</f>
        <v>9.0731699999999993</v>
      </c>
      <c r="G27" s="30">
        <v>0.67469999999999997</v>
      </c>
      <c r="H27" s="21">
        <v>15</v>
      </c>
      <c r="I27" s="7">
        <f>H27*G27</f>
        <v>10.1205</v>
      </c>
      <c r="J27" s="6">
        <f>I27*9.5%</f>
        <v>0.96144750000000001</v>
      </c>
      <c r="K27" s="7">
        <f>I27+J27</f>
        <v>11.0819475</v>
      </c>
      <c r="L27" s="30">
        <v>0.67469999999999997</v>
      </c>
      <c r="M27" s="21">
        <v>15</v>
      </c>
      <c r="N27" s="7">
        <f>M27*L27</f>
        <v>10.1205</v>
      </c>
      <c r="O27" s="6">
        <f>N27*9.5%</f>
        <v>0.96144750000000001</v>
      </c>
      <c r="P27" s="7">
        <f>N27+O27</f>
        <v>11.0819475</v>
      </c>
    </row>
    <row r="28" spans="1:16" x14ac:dyDescent="0.25">
      <c r="A28" s="23" t="s">
        <v>7</v>
      </c>
      <c r="B28" s="31">
        <v>3.16</v>
      </c>
      <c r="C28" s="29">
        <v>1</v>
      </c>
      <c r="D28" s="25">
        <f t="shared" ref="D28" si="30">C28*B28</f>
        <v>3.16</v>
      </c>
      <c r="E28" s="26">
        <f>D28*9.5%</f>
        <v>0.30020000000000002</v>
      </c>
      <c r="F28" s="25">
        <f t="shared" ref="F28" si="31">D28+E28</f>
        <v>3.4602000000000004</v>
      </c>
      <c r="G28" s="31">
        <v>9.8592999999999993</v>
      </c>
      <c r="H28" s="24">
        <v>1</v>
      </c>
      <c r="I28" s="25">
        <f t="shared" ref="I28" si="32">H28*G28</f>
        <v>9.8592999999999993</v>
      </c>
      <c r="J28" s="26">
        <f>I28*9.5%</f>
        <v>0.9366334999999999</v>
      </c>
      <c r="K28" s="25">
        <f t="shared" ref="K28" si="33">I28+J28</f>
        <v>10.795933499999999</v>
      </c>
      <c r="L28" s="31">
        <v>6.9015000000000004</v>
      </c>
      <c r="M28" s="24">
        <v>1</v>
      </c>
      <c r="N28" s="25">
        <f t="shared" ref="N28" si="34">M28*L28</f>
        <v>6.9015000000000004</v>
      </c>
      <c r="O28" s="26">
        <f>N28*9.5%</f>
        <v>0.65564250000000002</v>
      </c>
      <c r="P28" s="25">
        <f t="shared" ref="P28" si="35">N28+O28</f>
        <v>7.5571425000000003</v>
      </c>
    </row>
    <row r="30" spans="1:16" x14ac:dyDescent="0.25">
      <c r="A30" s="8" t="s">
        <v>16</v>
      </c>
      <c r="B30" s="28"/>
      <c r="C30" s="9"/>
      <c r="D30" s="11">
        <f>SUM(D31:D32)</f>
        <v>17.526</v>
      </c>
      <c r="E30" s="10">
        <f>SUM(E31:E32)</f>
        <v>1.6649699999999998</v>
      </c>
      <c r="F30" s="32">
        <f>SUM(F31:F32)</f>
        <v>19.19097</v>
      </c>
      <c r="G30" s="28"/>
      <c r="H30" s="9"/>
      <c r="I30" s="11">
        <f>SUM(I31:I32)</f>
        <v>19.979799999999997</v>
      </c>
      <c r="J30" s="10">
        <f>SUM(J31:J32)</f>
        <v>1.8980809999999999</v>
      </c>
      <c r="K30" s="32">
        <f>SUM(K31:K32)</f>
        <v>21.877880999999999</v>
      </c>
      <c r="L30" s="28"/>
      <c r="M30" s="9"/>
      <c r="N30" s="11">
        <f>SUM(N31:N32)</f>
        <v>17.021999999999998</v>
      </c>
      <c r="O30" s="10">
        <f>SUM(O31:O32)</f>
        <v>1.6170900000000001</v>
      </c>
      <c r="P30" s="32">
        <f>SUM(P31:P32)</f>
        <v>18.639089999999999</v>
      </c>
    </row>
    <row r="31" spans="1:16" x14ac:dyDescent="0.25">
      <c r="A31" s="5" t="s">
        <v>3</v>
      </c>
      <c r="B31" s="30">
        <v>0.83040000000000003</v>
      </c>
      <c r="C31" s="27">
        <v>15</v>
      </c>
      <c r="D31" s="7">
        <f>C31*B31</f>
        <v>12.456</v>
      </c>
      <c r="E31" s="6">
        <f>D31*9.5%</f>
        <v>1.1833199999999999</v>
      </c>
      <c r="F31" s="7">
        <f>D31+E31</f>
        <v>13.63932</v>
      </c>
      <c r="G31" s="30">
        <v>0.67469999999999997</v>
      </c>
      <c r="H31" s="21">
        <v>15</v>
      </c>
      <c r="I31" s="7">
        <f>H31*G31</f>
        <v>10.1205</v>
      </c>
      <c r="J31" s="6">
        <f>I31*9.5%</f>
        <v>0.96144750000000001</v>
      </c>
      <c r="K31" s="7">
        <f>I31+J31</f>
        <v>11.0819475</v>
      </c>
      <c r="L31" s="30">
        <v>0.67469999999999997</v>
      </c>
      <c r="M31" s="21">
        <v>15</v>
      </c>
      <c r="N31" s="7">
        <f>M31*L31</f>
        <v>10.1205</v>
      </c>
      <c r="O31" s="6">
        <f>N31*9.5%</f>
        <v>0.96144750000000001</v>
      </c>
      <c r="P31" s="7">
        <f>N31+O31</f>
        <v>11.0819475</v>
      </c>
    </row>
    <row r="32" spans="1:16" x14ac:dyDescent="0.25">
      <c r="A32" s="23" t="s">
        <v>7</v>
      </c>
      <c r="B32" s="31">
        <v>5.07</v>
      </c>
      <c r="C32" s="29">
        <v>1</v>
      </c>
      <c r="D32" s="25">
        <f t="shared" ref="D32" si="36">C32*B32</f>
        <v>5.07</v>
      </c>
      <c r="E32" s="26">
        <f>D32*9.5%</f>
        <v>0.48165000000000002</v>
      </c>
      <c r="F32" s="25">
        <f t="shared" ref="F32" si="37">D32+E32</f>
        <v>5.5516500000000004</v>
      </c>
      <c r="G32" s="31">
        <v>9.8592999999999993</v>
      </c>
      <c r="H32" s="24">
        <v>1</v>
      </c>
      <c r="I32" s="25">
        <f t="shared" ref="I32" si="38">H32*G32</f>
        <v>9.8592999999999993</v>
      </c>
      <c r="J32" s="26">
        <f>I32*9.5%</f>
        <v>0.9366334999999999</v>
      </c>
      <c r="K32" s="25">
        <f t="shared" ref="K32" si="39">I32+J32</f>
        <v>10.795933499999999</v>
      </c>
      <c r="L32" s="31">
        <v>6.9015000000000004</v>
      </c>
      <c r="M32" s="24">
        <v>1</v>
      </c>
      <c r="N32" s="25">
        <f t="shared" ref="N32" si="40">M32*L32</f>
        <v>6.9015000000000004</v>
      </c>
      <c r="O32" s="26">
        <f>N32*9.5%</f>
        <v>0.65564250000000002</v>
      </c>
      <c r="P32" s="25">
        <f t="shared" ref="P32" si="41">N32+O32</f>
        <v>7.5571425000000003</v>
      </c>
    </row>
    <row r="34" spans="1:16" x14ac:dyDescent="0.25">
      <c r="A34" s="8" t="s">
        <v>17</v>
      </c>
      <c r="B34" s="28"/>
      <c r="C34" s="9"/>
      <c r="D34" s="11">
        <f>SUM(D35:D36)</f>
        <v>17.282499999999999</v>
      </c>
      <c r="E34" s="10">
        <f>SUM(E35:E36)</f>
        <v>1.6418375000000001</v>
      </c>
      <c r="F34" s="32">
        <f>SUM(F35:F36)</f>
        <v>18.9243375</v>
      </c>
      <c r="G34" s="28"/>
      <c r="H34" s="9"/>
      <c r="I34" s="11">
        <f>SUM(I35:I36)</f>
        <v>19.979799999999997</v>
      </c>
      <c r="J34" s="10">
        <f>SUM(J35:J36)</f>
        <v>1.8980809999999999</v>
      </c>
      <c r="K34" s="32">
        <f>SUM(K35:K36)</f>
        <v>21.877880999999999</v>
      </c>
      <c r="L34" s="28"/>
      <c r="M34" s="9"/>
      <c r="N34" s="11">
        <f>SUM(N35:N36)</f>
        <v>17.021999999999998</v>
      </c>
      <c r="O34" s="10">
        <f>SUM(O35:O36)</f>
        <v>1.6170900000000001</v>
      </c>
      <c r="P34" s="32">
        <f>SUM(P35:P36)</f>
        <v>18.639089999999999</v>
      </c>
    </row>
    <row r="35" spans="1:16" x14ac:dyDescent="0.25">
      <c r="A35" s="5" t="s">
        <v>3</v>
      </c>
      <c r="B35" s="30">
        <v>0.69750000000000001</v>
      </c>
      <c r="C35" s="27">
        <v>15</v>
      </c>
      <c r="D35" s="7">
        <f>C35*B35</f>
        <v>10.4625</v>
      </c>
      <c r="E35" s="6">
        <f>D35*9.5%</f>
        <v>0.99393750000000003</v>
      </c>
      <c r="F35" s="7">
        <f>D35+E35</f>
        <v>11.4564375</v>
      </c>
      <c r="G35" s="30">
        <v>0.67469999999999997</v>
      </c>
      <c r="H35" s="21">
        <v>15</v>
      </c>
      <c r="I35" s="7">
        <f>H35*G35</f>
        <v>10.1205</v>
      </c>
      <c r="J35" s="6">
        <f>I35*9.5%</f>
        <v>0.96144750000000001</v>
      </c>
      <c r="K35" s="7">
        <f>I35+J35</f>
        <v>11.0819475</v>
      </c>
      <c r="L35" s="30">
        <v>0.67469999999999997</v>
      </c>
      <c r="M35" s="21">
        <v>15</v>
      </c>
      <c r="N35" s="7">
        <f>M35*L35</f>
        <v>10.1205</v>
      </c>
      <c r="O35" s="6">
        <f>N35*9.5%</f>
        <v>0.96144750000000001</v>
      </c>
      <c r="P35" s="7">
        <f>N35+O35</f>
        <v>11.0819475</v>
      </c>
    </row>
    <row r="36" spans="1:16" x14ac:dyDescent="0.25">
      <c r="A36" s="23" t="s">
        <v>7</v>
      </c>
      <c r="B36" s="31">
        <v>6.82</v>
      </c>
      <c r="C36" s="29">
        <v>1</v>
      </c>
      <c r="D36" s="25">
        <f t="shared" ref="D36" si="42">C36*B36</f>
        <v>6.82</v>
      </c>
      <c r="E36" s="26">
        <f>D36*9.5%</f>
        <v>0.64790000000000003</v>
      </c>
      <c r="F36" s="25">
        <f t="shared" ref="F36" si="43">D36+E36</f>
        <v>7.4679000000000002</v>
      </c>
      <c r="G36" s="31">
        <v>9.8592999999999993</v>
      </c>
      <c r="H36" s="24">
        <v>1</v>
      </c>
      <c r="I36" s="25">
        <f t="shared" ref="I36" si="44">H36*G36</f>
        <v>9.8592999999999993</v>
      </c>
      <c r="J36" s="26">
        <f>I36*9.5%</f>
        <v>0.9366334999999999</v>
      </c>
      <c r="K36" s="25">
        <f t="shared" ref="K36" si="45">I36+J36</f>
        <v>10.795933499999999</v>
      </c>
      <c r="L36" s="31">
        <v>6.9015000000000004</v>
      </c>
      <c r="M36" s="24">
        <v>1</v>
      </c>
      <c r="N36" s="25">
        <f t="shared" ref="N36" si="46">M36*L36</f>
        <v>6.9015000000000004</v>
      </c>
      <c r="O36" s="26">
        <f>N36*9.5%</f>
        <v>0.65564250000000002</v>
      </c>
      <c r="P36" s="25">
        <f t="shared" ref="P36" si="47">N36+O36</f>
        <v>7.5571425000000003</v>
      </c>
    </row>
  </sheetData>
  <mergeCells count="5">
    <mergeCell ref="L4:P4"/>
    <mergeCell ref="A1:F1"/>
    <mergeCell ref="A2:F2"/>
    <mergeCell ref="A4:A5"/>
    <mergeCell ref="B4:F4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Nepridobitvene dejavnosti 10 m3</vt:lpstr>
      <vt:lpstr>Nepridobitvena dejavnost 15 m3</vt:lpstr>
    </vt:vector>
  </TitlesOfParts>
  <Company>JP Prlekija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Davorin Kurbos</dc:creator>
  <cp:lastModifiedBy>Angela Lukman</cp:lastModifiedBy>
  <cp:lastPrinted>2019-05-06T09:02:40Z</cp:lastPrinted>
  <dcterms:created xsi:type="dcterms:W3CDTF">2015-05-13T10:18:22Z</dcterms:created>
  <dcterms:modified xsi:type="dcterms:W3CDTF">2019-07-10T07:54:30Z</dcterms:modified>
</cp:coreProperties>
</file>