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LOŽIŠČE\Martina\2018-2022\GRADIVO ZA ODPREMO\"/>
    </mc:Choice>
  </mc:AlternateContent>
  <bookViews>
    <workbookView xWindow="0" yWindow="0" windowWidth="28800" windowHeight="12435"/>
  </bookViews>
  <sheets>
    <sheet name="Nepridobitvene dejavnosti 10 m3" sheetId="16" r:id="rId1"/>
  </sheets>
  <calcPr calcId="152511"/>
</workbook>
</file>

<file path=xl/calcChain.xml><?xml version="1.0" encoding="utf-8"?>
<calcChain xmlns="http://schemas.openxmlformats.org/spreadsheetml/2006/main">
  <c r="I27" i="16" l="1"/>
  <c r="D27" i="16"/>
  <c r="E27" i="16" s="1"/>
  <c r="F27" i="16" s="1"/>
  <c r="I26" i="16"/>
  <c r="D26" i="16"/>
  <c r="I24" i="16"/>
  <c r="K24" i="16" s="1"/>
  <c r="D24" i="16"/>
  <c r="F24" i="16" s="1"/>
  <c r="I23" i="16"/>
  <c r="D23" i="16"/>
  <c r="I22" i="16"/>
  <c r="D22" i="16"/>
  <c r="I13" i="16"/>
  <c r="D13" i="16"/>
  <c r="E13" i="16" s="1"/>
  <c r="F13" i="16" s="1"/>
  <c r="I12" i="16"/>
  <c r="D12" i="16"/>
  <c r="I10" i="16"/>
  <c r="K10" i="16" s="1"/>
  <c r="D10" i="16"/>
  <c r="F10" i="16" s="1"/>
  <c r="I9" i="16"/>
  <c r="J9" i="16" s="1"/>
  <c r="D9" i="16"/>
  <c r="I8" i="16"/>
  <c r="D8" i="16"/>
  <c r="J13" i="16" l="1"/>
  <c r="K13" i="16" s="1"/>
  <c r="I11" i="16"/>
  <c r="J12" i="16"/>
  <c r="E12" i="16"/>
  <c r="E11" i="16" s="1"/>
  <c r="D11" i="16"/>
  <c r="J23" i="16"/>
  <c r="K23" i="16" s="1"/>
  <c r="K9" i="16"/>
  <c r="E22" i="16"/>
  <c r="D21" i="16"/>
  <c r="E26" i="16"/>
  <c r="E25" i="16" s="1"/>
  <c r="D25" i="16"/>
  <c r="J22" i="16"/>
  <c r="K22" i="16" s="1"/>
  <c r="I21" i="16"/>
  <c r="I20" i="16" s="1"/>
  <c r="I25" i="16"/>
  <c r="J26" i="16"/>
  <c r="E8" i="16"/>
  <c r="F8" i="16" s="1"/>
  <c r="D7" i="16"/>
  <c r="D6" i="16" s="1"/>
  <c r="J8" i="16"/>
  <c r="J7" i="16" s="1"/>
  <c r="I7" i="16"/>
  <c r="I6" i="16" s="1"/>
  <c r="E9" i="16"/>
  <c r="F9" i="16" s="1"/>
  <c r="E23" i="16"/>
  <c r="F23" i="16" s="1"/>
  <c r="J27" i="16"/>
  <c r="K27" i="16" s="1"/>
  <c r="D20" i="16" l="1"/>
  <c r="F7" i="16"/>
  <c r="J11" i="16"/>
  <c r="J6" i="16" s="1"/>
  <c r="K8" i="16"/>
  <c r="K7" i="16" s="1"/>
  <c r="K6" i="16" s="1"/>
  <c r="K12" i="16"/>
  <c r="K11" i="16" s="1"/>
  <c r="J25" i="16"/>
  <c r="K21" i="16"/>
  <c r="K20" i="16" s="1"/>
  <c r="F12" i="16"/>
  <c r="F11" i="16" s="1"/>
  <c r="J21" i="16"/>
  <c r="J20" i="16" s="1"/>
  <c r="F26" i="16"/>
  <c r="F25" i="16" s="1"/>
  <c r="E21" i="16"/>
  <c r="E20" i="16" s="1"/>
  <c r="K26" i="16"/>
  <c r="K25" i="16" s="1"/>
  <c r="F22" i="16"/>
  <c r="F21" i="16" s="1"/>
  <c r="F20" i="16" s="1"/>
  <c r="E7" i="16"/>
  <c r="E6" i="16" s="1"/>
  <c r="F6" i="16" l="1"/>
</calcChain>
</file>

<file path=xl/sharedStrings.xml><?xml version="1.0" encoding="utf-8"?>
<sst xmlns="http://schemas.openxmlformats.org/spreadsheetml/2006/main" count="47" uniqueCount="22">
  <si>
    <t>Obstoječe veljavne cene</t>
  </si>
  <si>
    <t>ODVAJANJE</t>
  </si>
  <si>
    <t>ČIŠČENJE</t>
  </si>
  <si>
    <t>Cena</t>
  </si>
  <si>
    <t>Količina</t>
  </si>
  <si>
    <t>Predlagane predračunske cene</t>
  </si>
  <si>
    <t>Storitev odvajanja komunalne odpadne vode</t>
  </si>
  <si>
    <t>Okoljska dajatev - odpadne vode</t>
  </si>
  <si>
    <t>Storitev čiščenja komunalne odpadne vode</t>
  </si>
  <si>
    <t>Znesek z DDV</t>
  </si>
  <si>
    <t>DDV</t>
  </si>
  <si>
    <t>Znesek brez DDV</t>
  </si>
  <si>
    <t>Omrežnina DN 20</t>
  </si>
  <si>
    <r>
      <t xml:space="preserve">Omrežnina DN 20 </t>
    </r>
    <r>
      <rPr>
        <sz val="11"/>
        <color rgb="FFFF0000"/>
        <rFont val="Calibri"/>
        <family val="2"/>
        <charset val="238"/>
        <scheme val="minor"/>
      </rPr>
      <t xml:space="preserve">- </t>
    </r>
  </si>
  <si>
    <t xml:space="preserve">Omrežnina DN 20 </t>
  </si>
  <si>
    <t>Občina Ljutomer</t>
  </si>
  <si>
    <t xml:space="preserve">Primerjava košaric komunalnih storitev - nepridobitni uporabniki             </t>
  </si>
  <si>
    <t xml:space="preserve">Primerjava košaric komunalnih storitev - nepridobitni uporabniki                       </t>
  </si>
  <si>
    <t xml:space="preserve"> </t>
  </si>
  <si>
    <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DN 20</t>
    </r>
    <r>
      <rPr>
        <b/>
        <sz val="11"/>
        <color theme="1"/>
        <rFont val="Calibri"/>
        <family val="2"/>
        <charset val="238"/>
        <scheme val="minor"/>
      </rPr>
      <t xml:space="preserve"> - predvidena poraba vode </t>
    </r>
    <r>
      <rPr>
        <b/>
        <u/>
        <sz val="11"/>
        <color theme="1"/>
        <rFont val="Calibri"/>
        <family val="2"/>
        <charset val="238"/>
        <scheme val="minor"/>
      </rPr>
      <t>10 m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</si>
  <si>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DN 20</t>
    </r>
    <r>
      <rPr>
        <b/>
        <sz val="11"/>
        <color theme="1"/>
        <rFont val="Calibri"/>
        <family val="2"/>
        <charset val="238"/>
        <scheme val="minor"/>
      </rPr>
      <t xml:space="preserve"> - predvidena poraba vode </t>
    </r>
    <r>
      <rPr>
        <b/>
        <u/>
        <sz val="11"/>
        <color theme="1"/>
        <rFont val="Calibri"/>
        <family val="2"/>
        <charset val="238"/>
        <scheme val="minor"/>
      </rPr>
      <t>15 m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</si>
  <si>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Primer: izvajanje storitev odvajanja in čiščenja komunalne odpadne vode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</si>
</sst>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2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7" xfId="0" applyFont="1" applyFill="1" applyBorder="1" applyAlignment="1">
      <alignment vertical="center"/>
    </xf>
    <xf numFmtId="4" fontId="0" fillId="5" borderId="8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4" fontId="0" fillId="6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" fontId="0" fillId="7" borderId="11" xfId="0" applyNumberFormat="1" applyFont="1" applyFill="1" applyBorder="1" applyAlignment="1">
      <alignment vertical="center"/>
    </xf>
    <xf numFmtId="0" fontId="0" fillId="0" borderId="0" xfId="0" applyFont="1"/>
    <xf numFmtId="4" fontId="0" fillId="8" borderId="11" xfId="0" applyNumberFormat="1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4" fontId="0" fillId="5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2" fillId="4" borderId="13" xfId="0" applyNumberFormat="1" applyFont="1" applyFill="1" applyBorder="1" applyAlignment="1">
      <alignment vertical="center"/>
    </xf>
    <xf numFmtId="4" fontId="0" fillId="6" borderId="12" xfId="0" applyNumberFormat="1" applyFont="1" applyFill="1" applyBorder="1" applyAlignment="1">
      <alignment vertical="center"/>
    </xf>
    <xf numFmtId="4" fontId="0" fillId="7" borderId="12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3" fontId="0" fillId="9" borderId="2" xfId="0" applyNumberFormat="1" applyFont="1" applyFill="1" applyBorder="1" applyAlignment="1">
      <alignment horizontal="center" vertical="center"/>
    </xf>
    <xf numFmtId="4" fontId="3" fillId="9" borderId="3" xfId="0" applyNumberFormat="1" applyFont="1" applyFill="1" applyBorder="1" applyAlignment="1">
      <alignment vertical="center"/>
    </xf>
    <xf numFmtId="4" fontId="3" fillId="9" borderId="15" xfId="0" applyNumberFormat="1" applyFont="1" applyFill="1" applyBorder="1" applyAlignment="1">
      <alignment vertical="center"/>
    </xf>
    <xf numFmtId="164" fontId="0" fillId="3" borderId="4" xfId="0" applyNumberFormat="1" applyFont="1" applyFill="1" applyBorder="1" applyAlignment="1">
      <alignment vertical="center"/>
    </xf>
    <xf numFmtId="164" fontId="0" fillId="5" borderId="7" xfId="0" applyNumberFormat="1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vertical="center"/>
    </xf>
    <xf numFmtId="164" fontId="0" fillId="6" borderId="7" xfId="0" applyNumberFormat="1" applyFont="1" applyFill="1" applyBorder="1" applyAlignment="1">
      <alignment vertical="center"/>
    </xf>
    <xf numFmtId="164" fontId="0" fillId="7" borderId="9" xfId="0" applyNumberFormat="1" applyFont="1" applyFill="1" applyBorder="1" applyAlignment="1">
      <alignment vertical="center"/>
    </xf>
    <xf numFmtId="164" fontId="0" fillId="9" borderId="1" xfId="0" applyNumberFormat="1" applyFont="1" applyFill="1" applyBorder="1" applyAlignment="1">
      <alignment horizontal="center" vertical="center"/>
    </xf>
    <xf numFmtId="164" fontId="4" fillId="8" borderId="9" xfId="0" applyNumberFormat="1" applyFont="1" applyFill="1" applyBorder="1" applyAlignment="1">
      <alignment vertical="center"/>
    </xf>
    <xf numFmtId="4" fontId="0" fillId="8" borderId="14" xfId="0" applyNumberFormat="1" applyFont="1" applyFill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0" fillId="8" borderId="10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center" vertical="center"/>
    </xf>
    <xf numFmtId="3" fontId="0" fillId="6" borderId="0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 horizontal="center" vertical="center"/>
    </xf>
    <xf numFmtId="4" fontId="0" fillId="7" borderId="14" xfId="0" applyNumberFormat="1" applyFont="1" applyFill="1" applyBorder="1" applyAlignment="1">
      <alignment vertical="center"/>
    </xf>
    <xf numFmtId="164" fontId="0" fillId="4" borderId="4" xfId="0" applyNumberFormat="1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3" fontId="0" fillId="9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4" fontId="2" fillId="3" borderId="15" xfId="0" applyNumberFormat="1" applyFont="1" applyFill="1" applyBorder="1" applyAlignment="1">
      <alignment vertic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10" borderId="4" xfId="0" applyNumberFormat="1" applyFont="1" applyFill="1" applyBorder="1" applyAlignment="1">
      <alignment horizontal="center" vertical="center" wrapText="1"/>
    </xf>
    <xf numFmtId="164" fontId="1" fillId="10" borderId="5" xfId="0" applyNumberFormat="1" applyFont="1" applyFill="1" applyBorder="1" applyAlignment="1">
      <alignment horizontal="center" vertical="center" wrapText="1"/>
    </xf>
    <xf numFmtId="164" fontId="1" fillId="10" borderId="6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A18" sqref="A18:A19"/>
    </sheetView>
  </sheetViews>
  <sheetFormatPr defaultRowHeight="15" x14ac:dyDescent="0.25"/>
  <cols>
    <col min="1" max="1" width="40.7109375" customWidth="1"/>
  </cols>
  <sheetData>
    <row r="1" spans="1:11" x14ac:dyDescent="0.25">
      <c r="A1" s="63" t="s">
        <v>17</v>
      </c>
      <c r="B1" s="63"/>
      <c r="C1" s="63"/>
      <c r="D1" s="63"/>
      <c r="E1" s="63"/>
      <c r="F1" s="63"/>
      <c r="G1" s="59"/>
      <c r="H1" s="59"/>
      <c r="I1" s="9"/>
      <c r="J1" s="9"/>
      <c r="K1" s="9"/>
    </row>
    <row r="2" spans="1:11" ht="17.25" x14ac:dyDescent="0.25">
      <c r="A2" s="63" t="s">
        <v>19</v>
      </c>
      <c r="B2" s="63"/>
      <c r="C2" s="63"/>
      <c r="D2" s="63"/>
      <c r="E2" s="63"/>
      <c r="F2" s="63"/>
      <c r="G2" s="9"/>
      <c r="H2" s="9"/>
      <c r="I2" s="9"/>
      <c r="J2" s="9"/>
      <c r="K2" s="9"/>
    </row>
    <row r="3" spans="1:11" x14ac:dyDescent="0.25">
      <c r="A3" s="5"/>
      <c r="B3" s="8"/>
      <c r="C3" s="6"/>
      <c r="D3" s="7"/>
      <c r="E3" s="7"/>
      <c r="F3" s="7"/>
      <c r="G3" s="9"/>
      <c r="H3" s="9"/>
      <c r="I3" s="9"/>
      <c r="J3" s="9"/>
      <c r="K3" s="9"/>
    </row>
    <row r="4" spans="1:11" x14ac:dyDescent="0.25">
      <c r="A4" s="72" t="s">
        <v>21</v>
      </c>
      <c r="B4" s="66" t="s">
        <v>0</v>
      </c>
      <c r="C4" s="67"/>
      <c r="D4" s="67"/>
      <c r="E4" s="67"/>
      <c r="F4" s="68"/>
      <c r="G4" s="69" t="s">
        <v>5</v>
      </c>
      <c r="H4" s="70"/>
      <c r="I4" s="70"/>
      <c r="J4" s="70"/>
      <c r="K4" s="71"/>
    </row>
    <row r="5" spans="1:11" ht="25.5" x14ac:dyDescent="0.25">
      <c r="A5" s="73"/>
      <c r="B5" s="38" t="s">
        <v>3</v>
      </c>
      <c r="C5" s="39" t="s">
        <v>4</v>
      </c>
      <c r="D5" s="40" t="s">
        <v>11</v>
      </c>
      <c r="E5" s="41" t="s">
        <v>10</v>
      </c>
      <c r="F5" s="42" t="s">
        <v>9</v>
      </c>
      <c r="G5" s="60" t="s">
        <v>3</v>
      </c>
      <c r="H5" s="43" t="s">
        <v>4</v>
      </c>
      <c r="I5" s="44" t="s">
        <v>11</v>
      </c>
      <c r="J5" s="45" t="s">
        <v>10</v>
      </c>
      <c r="K5" s="46" t="s">
        <v>9</v>
      </c>
    </row>
    <row r="6" spans="1:11" x14ac:dyDescent="0.25">
      <c r="A6" s="26" t="s">
        <v>15</v>
      </c>
      <c r="B6" s="35"/>
      <c r="C6" s="27"/>
      <c r="D6" s="29">
        <f>SUM(D7,D11)</f>
        <v>19.531500000000001</v>
      </c>
      <c r="E6" s="28">
        <f>SUM(E7,E11)</f>
        <v>1.8053325</v>
      </c>
      <c r="F6" s="28">
        <f>SUM(F7,F11)</f>
        <v>21.3368325</v>
      </c>
      <c r="G6" s="35"/>
      <c r="H6" s="27"/>
      <c r="I6" s="29">
        <f>SUM(I7,I11)</f>
        <v>18.122700000000002</v>
      </c>
      <c r="J6" s="28">
        <f>SUM(J7,J11)</f>
        <v>1.6714964999999999</v>
      </c>
      <c r="K6" s="28">
        <f>SUM(K7,K11)</f>
        <v>19.794196499999998</v>
      </c>
    </row>
    <row r="7" spans="1:11" x14ac:dyDescent="0.25">
      <c r="A7" s="3" t="s">
        <v>1</v>
      </c>
      <c r="B7" s="30"/>
      <c r="C7" s="47"/>
      <c r="D7" s="20">
        <f>D8+D9+D10</f>
        <v>11.7454</v>
      </c>
      <c r="E7" s="1">
        <f>E8+E9+E10</f>
        <v>1.065653</v>
      </c>
      <c r="F7" s="20">
        <f>F8+F9+F10</f>
        <v>12.811052999999999</v>
      </c>
      <c r="G7" s="30"/>
      <c r="H7" s="47"/>
      <c r="I7" s="61">
        <f>I8+I9+I10</f>
        <v>13.210900000000001</v>
      </c>
      <c r="J7" s="1">
        <f>J8+J9+J10</f>
        <v>1.2048755</v>
      </c>
      <c r="K7" s="20">
        <f>K8+K9+K10</f>
        <v>14.415775500000001</v>
      </c>
    </row>
    <row r="8" spans="1:11" x14ac:dyDescent="0.25">
      <c r="A8" s="10" t="s">
        <v>6</v>
      </c>
      <c r="B8" s="31">
        <v>0.33689999999999998</v>
      </c>
      <c r="C8" s="48">
        <v>10</v>
      </c>
      <c r="D8" s="21">
        <f>C8*B8</f>
        <v>3.3689999999999998</v>
      </c>
      <c r="E8" s="11">
        <f>D8*9.5%</f>
        <v>0.32005499999999998</v>
      </c>
      <c r="F8" s="21">
        <f>D8+E8</f>
        <v>3.6890549999999998</v>
      </c>
      <c r="G8" s="31">
        <v>0.43099999999999999</v>
      </c>
      <c r="H8" s="48">
        <v>10</v>
      </c>
      <c r="I8" s="21">
        <f>H8*G8</f>
        <v>4.3099999999999996</v>
      </c>
      <c r="J8" s="11">
        <f>I8*9.5%</f>
        <v>0.40944999999999998</v>
      </c>
      <c r="K8" s="21">
        <f>I8+J8</f>
        <v>4.7194499999999993</v>
      </c>
    </row>
    <row r="9" spans="1:11" x14ac:dyDescent="0.25">
      <c r="A9" s="10" t="s">
        <v>12</v>
      </c>
      <c r="B9" s="32">
        <v>7.8483999999999998</v>
      </c>
      <c r="C9" s="49">
        <v>1</v>
      </c>
      <c r="D9" s="22">
        <f t="shared" ref="D9:D10" si="0">C9*B9</f>
        <v>7.8483999999999998</v>
      </c>
      <c r="E9" s="12">
        <f>D9*9.5%</f>
        <v>0.74559799999999998</v>
      </c>
      <c r="F9" s="22">
        <f>D9+E9</f>
        <v>8.5939979999999991</v>
      </c>
      <c r="G9" s="32">
        <v>8.3728999999999996</v>
      </c>
      <c r="H9" s="49">
        <v>1</v>
      </c>
      <c r="I9" s="22">
        <f t="shared" ref="I9:I10" si="1">H9*G9</f>
        <v>8.3728999999999996</v>
      </c>
      <c r="J9" s="12">
        <f>I9*9.5%</f>
        <v>0.79542550000000001</v>
      </c>
      <c r="K9" s="22">
        <f>I9+J9</f>
        <v>9.1683254999999999</v>
      </c>
    </row>
    <row r="10" spans="1:11" x14ac:dyDescent="0.25">
      <c r="A10" s="13" t="s">
        <v>7</v>
      </c>
      <c r="B10" s="36">
        <v>5.28E-2</v>
      </c>
      <c r="C10" s="50">
        <v>10</v>
      </c>
      <c r="D10" s="37">
        <f t="shared" si="0"/>
        <v>0.52800000000000002</v>
      </c>
      <c r="E10" s="19">
        <v>0</v>
      </c>
      <c r="F10" s="37">
        <f>D10</f>
        <v>0.52800000000000002</v>
      </c>
      <c r="G10" s="36">
        <v>5.28E-2</v>
      </c>
      <c r="H10" s="50">
        <v>10</v>
      </c>
      <c r="I10" s="37">
        <f t="shared" si="1"/>
        <v>0.52800000000000002</v>
      </c>
      <c r="J10" s="19">
        <v>0</v>
      </c>
      <c r="K10" s="37">
        <f>I10</f>
        <v>0.52800000000000002</v>
      </c>
    </row>
    <row r="11" spans="1:11" x14ac:dyDescent="0.25">
      <c r="A11" s="4" t="s">
        <v>2</v>
      </c>
      <c r="B11" s="55"/>
      <c r="C11" s="51"/>
      <c r="D11" s="23">
        <f>D12+D13</f>
        <v>7.7861000000000002</v>
      </c>
      <c r="E11" s="2">
        <f>E12+E13</f>
        <v>0.73967950000000005</v>
      </c>
      <c r="F11" s="23">
        <f>F12+F13</f>
        <v>8.5257795000000005</v>
      </c>
      <c r="G11" s="55"/>
      <c r="H11" s="51"/>
      <c r="I11" s="23">
        <f>I12+I13</f>
        <v>4.9117999999999995</v>
      </c>
      <c r="J11" s="2">
        <f>J12+J13</f>
        <v>0.46662099999999995</v>
      </c>
      <c r="K11" s="23">
        <f>K12+K13</f>
        <v>5.3784209999999995</v>
      </c>
    </row>
    <row r="12" spans="1:11" x14ac:dyDescent="0.25">
      <c r="A12" s="14" t="s">
        <v>8</v>
      </c>
      <c r="B12" s="33">
        <v>0.56840000000000002</v>
      </c>
      <c r="C12" s="52">
        <v>10</v>
      </c>
      <c r="D12" s="24">
        <f t="shared" ref="D12:D13" si="2">C12*B12</f>
        <v>5.6840000000000002</v>
      </c>
      <c r="E12" s="15">
        <f>D12*9.5%</f>
        <v>0.53998000000000002</v>
      </c>
      <c r="F12" s="24">
        <f>D12+E12</f>
        <v>6.2239800000000001</v>
      </c>
      <c r="G12" s="33">
        <v>0.30759999999999998</v>
      </c>
      <c r="H12" s="52">
        <v>10</v>
      </c>
      <c r="I12" s="24">
        <f t="shared" ref="I12:I13" si="3">H12*G12</f>
        <v>3.0759999999999996</v>
      </c>
      <c r="J12" s="15">
        <f>I12*9.5%</f>
        <v>0.29221999999999998</v>
      </c>
      <c r="K12" s="24">
        <f>I12+J12</f>
        <v>3.3682199999999995</v>
      </c>
    </row>
    <row r="13" spans="1:11" x14ac:dyDescent="0.25">
      <c r="A13" s="16" t="s">
        <v>12</v>
      </c>
      <c r="B13" s="34">
        <v>2.1021000000000001</v>
      </c>
      <c r="C13" s="53">
        <v>1</v>
      </c>
      <c r="D13" s="54">
        <f t="shared" si="2"/>
        <v>2.1021000000000001</v>
      </c>
      <c r="E13" s="17">
        <f>D13*9.5%</f>
        <v>0.1996995</v>
      </c>
      <c r="F13" s="25">
        <f>D13+E13</f>
        <v>2.3017995</v>
      </c>
      <c r="G13" s="34">
        <v>1.8358000000000001</v>
      </c>
      <c r="H13" s="53">
        <v>1</v>
      </c>
      <c r="I13" s="54">
        <f t="shared" si="3"/>
        <v>1.8358000000000001</v>
      </c>
      <c r="J13" s="17">
        <f>I13*9.5%</f>
        <v>0.174401</v>
      </c>
      <c r="K13" s="54">
        <f>I13+J13</f>
        <v>2.0102009999999999</v>
      </c>
    </row>
    <row r="14" spans="1:11" x14ac:dyDescent="0.25">
      <c r="A14" s="5"/>
      <c r="B14" s="8"/>
      <c r="C14" s="6"/>
      <c r="D14" s="7"/>
      <c r="E14" s="7"/>
      <c r="F14" s="7"/>
      <c r="G14" s="9"/>
      <c r="H14" s="9"/>
      <c r="I14" s="9"/>
      <c r="J14" s="9"/>
      <c r="K14" s="9"/>
    </row>
    <row r="15" spans="1:11" x14ac:dyDescent="0.25">
      <c r="A15" s="63" t="s">
        <v>16</v>
      </c>
      <c r="B15" s="63"/>
      <c r="C15" s="63"/>
      <c r="D15" s="63"/>
      <c r="E15" s="63"/>
      <c r="F15" s="63"/>
      <c r="G15" s="18"/>
      <c r="H15" s="18"/>
      <c r="I15" s="18"/>
      <c r="J15" s="18"/>
      <c r="K15" s="18"/>
    </row>
    <row r="16" spans="1:11" ht="17.25" x14ac:dyDescent="0.25">
      <c r="A16" s="63" t="s">
        <v>20</v>
      </c>
      <c r="B16" s="63"/>
      <c r="C16" s="63"/>
      <c r="D16" s="63"/>
      <c r="E16" s="63"/>
      <c r="F16" s="63"/>
      <c r="G16" s="18"/>
      <c r="H16" s="18"/>
      <c r="I16" s="18"/>
      <c r="J16" s="18"/>
      <c r="K16" s="18"/>
    </row>
    <row r="17" spans="1:17" x14ac:dyDescent="0.25">
      <c r="A17" s="5"/>
      <c r="B17" s="8"/>
      <c r="C17" s="6"/>
      <c r="D17" s="7"/>
      <c r="E17" s="7"/>
      <c r="F17" s="7"/>
      <c r="G17" s="18"/>
      <c r="H17" s="18"/>
      <c r="I17" s="18"/>
      <c r="J17" s="18"/>
      <c r="K17" s="18"/>
      <c r="Q17" t="s">
        <v>18</v>
      </c>
    </row>
    <row r="18" spans="1:17" x14ac:dyDescent="0.25">
      <c r="A18" s="64" t="s">
        <v>21</v>
      </c>
      <c r="B18" s="66" t="s">
        <v>0</v>
      </c>
      <c r="C18" s="67"/>
      <c r="D18" s="67"/>
      <c r="E18" s="67"/>
      <c r="F18" s="68"/>
      <c r="G18" s="69" t="s">
        <v>5</v>
      </c>
      <c r="H18" s="70"/>
      <c r="I18" s="70"/>
      <c r="J18" s="70"/>
      <c r="K18" s="71"/>
    </row>
    <row r="19" spans="1:17" ht="25.5" x14ac:dyDescent="0.25">
      <c r="A19" s="65"/>
      <c r="B19" s="38" t="s">
        <v>3</v>
      </c>
      <c r="C19" s="39" t="s">
        <v>4</v>
      </c>
      <c r="D19" s="40" t="s">
        <v>11</v>
      </c>
      <c r="E19" s="41" t="s">
        <v>10</v>
      </c>
      <c r="F19" s="42" t="s">
        <v>9</v>
      </c>
      <c r="G19" s="60" t="s">
        <v>3</v>
      </c>
      <c r="H19" s="43" t="s">
        <v>4</v>
      </c>
      <c r="I19" s="44" t="s">
        <v>11</v>
      </c>
      <c r="J19" s="45" t="s">
        <v>10</v>
      </c>
      <c r="K19" s="46" t="s">
        <v>9</v>
      </c>
    </row>
    <row r="20" spans="1:17" x14ac:dyDescent="0.25">
      <c r="A20" s="26" t="s">
        <v>15</v>
      </c>
      <c r="B20" s="35"/>
      <c r="C20" s="58"/>
      <c r="D20" s="28">
        <f>SUM(D21,D25)</f>
        <v>24.321999999999999</v>
      </c>
      <c r="E20" s="28">
        <f>SUM(E21,E25)</f>
        <v>2.2353499999999999</v>
      </c>
      <c r="F20" s="28">
        <f>SUM(F21,F25)</f>
        <v>26.55735</v>
      </c>
      <c r="G20" s="35"/>
      <c r="H20" s="27"/>
      <c r="I20" s="29">
        <f>SUM(I21,I25)</f>
        <v>22.079699999999999</v>
      </c>
      <c r="J20" s="28">
        <f>SUM(J21,J25)</f>
        <v>2.0223314999999999</v>
      </c>
      <c r="K20" s="28">
        <f>SUM(K21,K25)</f>
        <v>24.102031500000002</v>
      </c>
    </row>
    <row r="21" spans="1:17" x14ac:dyDescent="0.25">
      <c r="A21" s="3" t="s">
        <v>1</v>
      </c>
      <c r="B21" s="30"/>
      <c r="C21" s="47"/>
      <c r="D21" s="20">
        <f>D22+D23+D24</f>
        <v>13.693899999999999</v>
      </c>
      <c r="E21" s="1">
        <f>E22+E23+E24</f>
        <v>1.2256805</v>
      </c>
      <c r="F21" s="20">
        <f>F22+F23+F24</f>
        <v>14.919580499999999</v>
      </c>
      <c r="G21" s="30"/>
      <c r="H21" s="47"/>
      <c r="I21" s="20">
        <f>I22+I23+I24</f>
        <v>15.629899999999999</v>
      </c>
      <c r="J21" s="1">
        <f>J22+J23+J24</f>
        <v>1.4096005</v>
      </c>
      <c r="K21" s="20">
        <f>K22+K23+K24</f>
        <v>17.039500500000003</v>
      </c>
    </row>
    <row r="22" spans="1:17" x14ac:dyDescent="0.25">
      <c r="A22" s="10" t="s">
        <v>6</v>
      </c>
      <c r="B22" s="31">
        <v>0.33689999999999998</v>
      </c>
      <c r="C22" s="48">
        <v>15</v>
      </c>
      <c r="D22" s="21">
        <f>C22*B22</f>
        <v>5.0534999999999997</v>
      </c>
      <c r="E22" s="11">
        <f>D22*9.5%</f>
        <v>0.48008249999999997</v>
      </c>
      <c r="F22" s="21">
        <f>D22+E22</f>
        <v>5.5335824999999996</v>
      </c>
      <c r="G22" s="31">
        <v>0.43099999999999999</v>
      </c>
      <c r="H22" s="48">
        <v>15</v>
      </c>
      <c r="I22" s="21">
        <f>H22*G22</f>
        <v>6.4649999999999999</v>
      </c>
      <c r="J22" s="11">
        <f>I22*9.5%</f>
        <v>0.61417500000000003</v>
      </c>
      <c r="K22" s="21">
        <f>I22+J22</f>
        <v>7.0791750000000002</v>
      </c>
    </row>
    <row r="23" spans="1:17" x14ac:dyDescent="0.25">
      <c r="A23" s="10" t="s">
        <v>13</v>
      </c>
      <c r="B23" s="32">
        <v>7.8483999999999998</v>
      </c>
      <c r="C23" s="49">
        <v>1</v>
      </c>
      <c r="D23" s="22">
        <f t="shared" ref="D23:D24" si="4">C23*B23</f>
        <v>7.8483999999999998</v>
      </c>
      <c r="E23" s="12">
        <f>D23*9.5%</f>
        <v>0.74559799999999998</v>
      </c>
      <c r="F23" s="22">
        <f>D23+E23</f>
        <v>8.5939979999999991</v>
      </c>
      <c r="G23" s="32">
        <v>8.3728999999999996</v>
      </c>
      <c r="H23" s="49">
        <v>1</v>
      </c>
      <c r="I23" s="22">
        <f t="shared" ref="I23:I24" si="5">H23*G23</f>
        <v>8.3728999999999996</v>
      </c>
      <c r="J23" s="12">
        <f>I23*9.5%</f>
        <v>0.79542550000000001</v>
      </c>
      <c r="K23" s="22">
        <f>I23+J23</f>
        <v>9.1683254999999999</v>
      </c>
    </row>
    <row r="24" spans="1:17" x14ac:dyDescent="0.25">
      <c r="A24" s="13" t="s">
        <v>7</v>
      </c>
      <c r="B24" s="36">
        <v>5.28E-2</v>
      </c>
      <c r="C24" s="50">
        <v>15</v>
      </c>
      <c r="D24" s="37">
        <f t="shared" si="4"/>
        <v>0.79200000000000004</v>
      </c>
      <c r="E24" s="19">
        <v>0</v>
      </c>
      <c r="F24" s="37">
        <f>D24</f>
        <v>0.79200000000000004</v>
      </c>
      <c r="G24" s="36">
        <v>5.28E-2</v>
      </c>
      <c r="H24" s="50">
        <v>15</v>
      </c>
      <c r="I24" s="37">
        <f t="shared" si="5"/>
        <v>0.79200000000000004</v>
      </c>
      <c r="J24" s="19">
        <v>0</v>
      </c>
      <c r="K24" s="37">
        <f>I24</f>
        <v>0.79200000000000004</v>
      </c>
    </row>
    <row r="25" spans="1:17" x14ac:dyDescent="0.25">
      <c r="A25" s="4" t="s">
        <v>2</v>
      </c>
      <c r="B25" s="55"/>
      <c r="C25" s="51"/>
      <c r="D25" s="23">
        <f>D26+D27</f>
        <v>10.6281</v>
      </c>
      <c r="E25" s="2">
        <f>E26+E27</f>
        <v>1.0096695</v>
      </c>
      <c r="F25" s="23">
        <f>F26+F27</f>
        <v>11.637769499999999</v>
      </c>
      <c r="G25" s="55"/>
      <c r="H25" s="51"/>
      <c r="I25" s="23">
        <f>I26+I27</f>
        <v>6.4497999999999998</v>
      </c>
      <c r="J25" s="2">
        <f>J26+J27</f>
        <v>0.61273100000000003</v>
      </c>
      <c r="K25" s="23">
        <f>K26+K27</f>
        <v>7.0625309999999999</v>
      </c>
    </row>
    <row r="26" spans="1:17" x14ac:dyDescent="0.25">
      <c r="A26" s="56" t="s">
        <v>8</v>
      </c>
      <c r="B26" s="33">
        <v>0.56840000000000002</v>
      </c>
      <c r="C26" s="52">
        <v>15</v>
      </c>
      <c r="D26" s="24">
        <f t="shared" ref="D26:D27" si="6">C26*B26</f>
        <v>8.5259999999999998</v>
      </c>
      <c r="E26" s="15">
        <f>D26*9.5%</f>
        <v>0.80996999999999997</v>
      </c>
      <c r="F26" s="24">
        <f>D26+E26</f>
        <v>9.3359699999999997</v>
      </c>
      <c r="G26" s="33">
        <v>0.30759999999999998</v>
      </c>
      <c r="H26" s="52">
        <v>15</v>
      </c>
      <c r="I26" s="24">
        <f t="shared" ref="I26:I27" si="7">H26*G26</f>
        <v>4.6139999999999999</v>
      </c>
      <c r="J26" s="15">
        <f>I26*9.5%</f>
        <v>0.43833</v>
      </c>
      <c r="K26" s="24">
        <f>I26+J26</f>
        <v>5.0523299999999995</v>
      </c>
    </row>
    <row r="27" spans="1:17" x14ac:dyDescent="0.25">
      <c r="A27" s="57" t="s">
        <v>14</v>
      </c>
      <c r="B27" s="34">
        <v>2.1021000000000001</v>
      </c>
      <c r="C27" s="53">
        <v>1</v>
      </c>
      <c r="D27" s="54">
        <f t="shared" si="6"/>
        <v>2.1021000000000001</v>
      </c>
      <c r="E27" s="17">
        <f>D27*9.5%</f>
        <v>0.1996995</v>
      </c>
      <c r="F27" s="25">
        <f>D27+E27</f>
        <v>2.3017995</v>
      </c>
      <c r="G27" s="34">
        <v>1.8358000000000001</v>
      </c>
      <c r="H27" s="53">
        <v>1</v>
      </c>
      <c r="I27" s="54">
        <f t="shared" si="7"/>
        <v>1.8358000000000001</v>
      </c>
      <c r="J27" s="17">
        <f>I27*9.5%</f>
        <v>0.174401</v>
      </c>
      <c r="K27" s="54">
        <f>I27+J27</f>
        <v>2.0102009999999999</v>
      </c>
    </row>
    <row r="32" spans="1:17" x14ac:dyDescent="0.25">
      <c r="B32" s="62"/>
      <c r="G32" s="62"/>
    </row>
  </sheetData>
  <mergeCells count="10">
    <mergeCell ref="A16:F16"/>
    <mergeCell ref="A18:A19"/>
    <mergeCell ref="B18:F18"/>
    <mergeCell ref="G18:K18"/>
    <mergeCell ref="A1:F1"/>
    <mergeCell ref="A2:F2"/>
    <mergeCell ref="A4:A5"/>
    <mergeCell ref="B4:F4"/>
    <mergeCell ref="G4:K4"/>
    <mergeCell ref="A15:F15"/>
  </mergeCells>
  <pageMargins left="0.23622047244094491" right="0.23622047244094491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Nepridobitvene dejavnosti 10 m3</vt:lpstr>
    </vt:vector>
  </TitlesOfParts>
  <Company>JP Prlekija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Davorin Kurbos</dc:creator>
  <cp:lastModifiedBy>Bojana Babič Škrlec</cp:lastModifiedBy>
  <cp:lastPrinted>2019-07-10T10:20:40Z</cp:lastPrinted>
  <dcterms:created xsi:type="dcterms:W3CDTF">2015-05-13T10:18:22Z</dcterms:created>
  <dcterms:modified xsi:type="dcterms:W3CDTF">2019-07-10T13:36:39Z</dcterms:modified>
</cp:coreProperties>
</file>