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JAVNO\SEJE OS\19_SEJA\"/>
    </mc:Choice>
  </mc:AlternateContent>
  <bookViews>
    <workbookView xWindow="0" yWindow="0" windowWidth="23040" windowHeight="8820"/>
  </bookViews>
  <sheets>
    <sheet name="List1" sheetId="1" r:id="rId1"/>
  </sheets>
  <definedNames>
    <definedName name="_xlnm.Print_Titles" localSheetId="0">List1!$3:$3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5" i="1" l="1"/>
  <c r="K235" i="1"/>
  <c r="J235" i="1"/>
  <c r="I235" i="1"/>
  <c r="H235" i="1"/>
  <c r="G235" i="1"/>
  <c r="F235" i="1"/>
  <c r="L234" i="1"/>
  <c r="L233" i="1" s="1"/>
  <c r="K233" i="1"/>
  <c r="J233" i="1"/>
  <c r="I233" i="1"/>
  <c r="H233" i="1"/>
  <c r="G233" i="1"/>
  <c r="F233" i="1"/>
  <c r="L232" i="1"/>
  <c r="L231" i="1" s="1"/>
  <c r="K231" i="1"/>
  <c r="J231" i="1"/>
  <c r="I231" i="1"/>
  <c r="H231" i="1"/>
  <c r="G231" i="1"/>
  <c r="F231" i="1"/>
  <c r="L230" i="1"/>
  <c r="L229" i="1" s="1"/>
  <c r="K229" i="1"/>
  <c r="J229" i="1"/>
  <c r="I229" i="1"/>
  <c r="H229" i="1"/>
  <c r="G229" i="1"/>
  <c r="F229" i="1"/>
  <c r="L228" i="1"/>
  <c r="L227" i="1"/>
  <c r="L226" i="1"/>
  <c r="L225" i="1"/>
  <c r="L224" i="1"/>
  <c r="L223" i="1"/>
  <c r="K222" i="1"/>
  <c r="J222" i="1"/>
  <c r="I222" i="1"/>
  <c r="I216" i="1" s="1"/>
  <c r="H222" i="1"/>
  <c r="H216" i="1" s="1"/>
  <c r="G222" i="1"/>
  <c r="F222" i="1"/>
  <c r="L221" i="1"/>
  <c r="L220" i="1" s="1"/>
  <c r="K220" i="1"/>
  <c r="J220" i="1"/>
  <c r="I220" i="1"/>
  <c r="H220" i="1"/>
  <c r="G220" i="1"/>
  <c r="F220" i="1"/>
  <c r="L219" i="1"/>
  <c r="L218" i="1"/>
  <c r="K217" i="1"/>
  <c r="J217" i="1"/>
  <c r="I217" i="1"/>
  <c r="H217" i="1"/>
  <c r="G217" i="1"/>
  <c r="F217" i="1"/>
  <c r="L215" i="1"/>
  <c r="L214" i="1" s="1"/>
  <c r="K214" i="1"/>
  <c r="J214" i="1"/>
  <c r="I214" i="1"/>
  <c r="H214" i="1"/>
  <c r="G214" i="1"/>
  <c r="F214" i="1"/>
  <c r="L213" i="1"/>
  <c r="L212" i="1" s="1"/>
  <c r="K212" i="1"/>
  <c r="J212" i="1"/>
  <c r="I212" i="1"/>
  <c r="H212" i="1"/>
  <c r="G212" i="1"/>
  <c r="F212" i="1"/>
  <c r="L211" i="1"/>
  <c r="L210" i="1"/>
  <c r="K209" i="1"/>
  <c r="J209" i="1"/>
  <c r="I209" i="1"/>
  <c r="H209" i="1"/>
  <c r="G209" i="1"/>
  <c r="F209" i="1"/>
  <c r="L208" i="1"/>
  <c r="L207" i="1" s="1"/>
  <c r="K207" i="1"/>
  <c r="J207" i="1"/>
  <c r="I207" i="1"/>
  <c r="H207" i="1"/>
  <c r="G207" i="1"/>
  <c r="F207" i="1"/>
  <c r="L206" i="1"/>
  <c r="L205" i="1" s="1"/>
  <c r="K205" i="1"/>
  <c r="J205" i="1"/>
  <c r="I205" i="1"/>
  <c r="H205" i="1"/>
  <c r="G205" i="1"/>
  <c r="F205" i="1"/>
  <c r="L204" i="1"/>
  <c r="L203" i="1"/>
  <c r="K202" i="1"/>
  <c r="J202" i="1"/>
  <c r="I202" i="1"/>
  <c r="H202" i="1"/>
  <c r="G202" i="1"/>
  <c r="F202" i="1"/>
  <c r="L201" i="1"/>
  <c r="L200" i="1" s="1"/>
  <c r="K200" i="1"/>
  <c r="J200" i="1"/>
  <c r="I200" i="1"/>
  <c r="H200" i="1"/>
  <c r="G200" i="1"/>
  <c r="F200" i="1"/>
  <c r="L199" i="1"/>
  <c r="L198" i="1" s="1"/>
  <c r="K198" i="1"/>
  <c r="J198" i="1"/>
  <c r="I198" i="1"/>
  <c r="H198" i="1"/>
  <c r="G198" i="1"/>
  <c r="F198" i="1"/>
  <c r="L197" i="1"/>
  <c r="L196" i="1" s="1"/>
  <c r="K196" i="1"/>
  <c r="J196" i="1"/>
  <c r="I196" i="1"/>
  <c r="H196" i="1"/>
  <c r="G196" i="1"/>
  <c r="F196" i="1"/>
  <c r="L195" i="1"/>
  <c r="L194" i="1" s="1"/>
  <c r="K194" i="1"/>
  <c r="J194" i="1"/>
  <c r="I194" i="1"/>
  <c r="H194" i="1"/>
  <c r="G194" i="1"/>
  <c r="F194" i="1"/>
  <c r="L193" i="1"/>
  <c r="L192" i="1" s="1"/>
  <c r="K192" i="1"/>
  <c r="J192" i="1"/>
  <c r="I192" i="1"/>
  <c r="H192" i="1"/>
  <c r="G192" i="1"/>
  <c r="F192" i="1"/>
  <c r="L191" i="1"/>
  <c r="L190" i="1" s="1"/>
  <c r="K190" i="1"/>
  <c r="J190" i="1"/>
  <c r="I190" i="1"/>
  <c r="H190" i="1"/>
  <c r="G190" i="1"/>
  <c r="F190" i="1"/>
  <c r="L189" i="1"/>
  <c r="L188" i="1" s="1"/>
  <c r="K188" i="1"/>
  <c r="J188" i="1"/>
  <c r="I188" i="1"/>
  <c r="H188" i="1"/>
  <c r="G188" i="1"/>
  <c r="F188" i="1"/>
  <c r="L187" i="1"/>
  <c r="L186" i="1"/>
  <c r="K186" i="1"/>
  <c r="J186" i="1"/>
  <c r="I186" i="1"/>
  <c r="H186" i="1"/>
  <c r="G186" i="1"/>
  <c r="F186" i="1"/>
  <c r="L185" i="1"/>
  <c r="L184" i="1" s="1"/>
  <c r="K184" i="1"/>
  <c r="J184" i="1"/>
  <c r="I184" i="1"/>
  <c r="H184" i="1"/>
  <c r="G184" i="1"/>
  <c r="F184" i="1"/>
  <c r="L183" i="1"/>
  <c r="L182" i="1" s="1"/>
  <c r="K182" i="1"/>
  <c r="J182" i="1"/>
  <c r="I182" i="1"/>
  <c r="H182" i="1"/>
  <c r="G182" i="1"/>
  <c r="F182" i="1"/>
  <c r="H181" i="1"/>
  <c r="L180" i="1"/>
  <c r="L179" i="1" s="1"/>
  <c r="K179" i="1"/>
  <c r="J179" i="1"/>
  <c r="I179" i="1"/>
  <c r="H179" i="1"/>
  <c r="G179" i="1"/>
  <c r="F179" i="1"/>
  <c r="L178" i="1"/>
  <c r="L177" i="1" s="1"/>
  <c r="L176" i="1" s="1"/>
  <c r="K177" i="1"/>
  <c r="K176" i="1" s="1"/>
  <c r="J177" i="1"/>
  <c r="J176" i="1" s="1"/>
  <c r="I177" i="1"/>
  <c r="H177" i="1"/>
  <c r="G177" i="1"/>
  <c r="G176" i="1" s="1"/>
  <c r="F177" i="1"/>
  <c r="F176" i="1" s="1"/>
  <c r="I176" i="1"/>
  <c r="H176" i="1"/>
  <c r="L175" i="1"/>
  <c r="L174" i="1" s="1"/>
  <c r="K174" i="1"/>
  <c r="J174" i="1"/>
  <c r="I174" i="1"/>
  <c r="H174" i="1"/>
  <c r="G174" i="1"/>
  <c r="F174" i="1"/>
  <c r="L173" i="1"/>
  <c r="L172" i="1"/>
  <c r="L171" i="1"/>
  <c r="K170" i="1"/>
  <c r="J170" i="1"/>
  <c r="I170" i="1"/>
  <c r="H170" i="1"/>
  <c r="G170" i="1"/>
  <c r="F170" i="1"/>
  <c r="L169" i="1"/>
  <c r="L168" i="1" s="1"/>
  <c r="K168" i="1"/>
  <c r="J168" i="1"/>
  <c r="I168" i="1"/>
  <c r="H168" i="1"/>
  <c r="G168" i="1"/>
  <c r="F168" i="1"/>
  <c r="L167" i="1"/>
  <c r="L166" i="1" s="1"/>
  <c r="K166" i="1"/>
  <c r="J166" i="1"/>
  <c r="I166" i="1"/>
  <c r="H166" i="1"/>
  <c r="G166" i="1"/>
  <c r="F166" i="1"/>
  <c r="L165" i="1"/>
  <c r="L164" i="1"/>
  <c r="K164" i="1"/>
  <c r="J164" i="1"/>
  <c r="I164" i="1"/>
  <c r="H164" i="1"/>
  <c r="G164" i="1"/>
  <c r="F164" i="1"/>
  <c r="L163" i="1"/>
  <c r="L162" i="1"/>
  <c r="L161" i="1"/>
  <c r="K160" i="1"/>
  <c r="J160" i="1"/>
  <c r="J151" i="1" s="1"/>
  <c r="I160" i="1"/>
  <c r="H160" i="1"/>
  <c r="G160" i="1"/>
  <c r="F160" i="1"/>
  <c r="L159" i="1"/>
  <c r="L158" i="1" s="1"/>
  <c r="K158" i="1"/>
  <c r="J158" i="1"/>
  <c r="I158" i="1"/>
  <c r="H158" i="1"/>
  <c r="G158" i="1"/>
  <c r="F158" i="1"/>
  <c r="L157" i="1"/>
  <c r="L156" i="1" s="1"/>
  <c r="K156" i="1"/>
  <c r="J156" i="1"/>
  <c r="I156" i="1"/>
  <c r="H156" i="1"/>
  <c r="G156" i="1"/>
  <c r="F156" i="1"/>
  <c r="L155" i="1"/>
  <c r="L154" i="1" s="1"/>
  <c r="K154" i="1"/>
  <c r="J154" i="1"/>
  <c r="I154" i="1"/>
  <c r="H154" i="1"/>
  <c r="G154" i="1"/>
  <c r="F154" i="1"/>
  <c r="L153" i="1"/>
  <c r="L152" i="1" s="1"/>
  <c r="K152" i="1"/>
  <c r="J152" i="1"/>
  <c r="I152" i="1"/>
  <c r="H152" i="1"/>
  <c r="G152" i="1"/>
  <c r="F152" i="1"/>
  <c r="H151" i="1"/>
  <c r="L150" i="1"/>
  <c r="L149" i="1" s="1"/>
  <c r="K149" i="1"/>
  <c r="J149" i="1"/>
  <c r="I149" i="1"/>
  <c r="H149" i="1"/>
  <c r="G149" i="1"/>
  <c r="F149" i="1"/>
  <c r="L148" i="1"/>
  <c r="L147" i="1"/>
  <c r="L146" i="1"/>
  <c r="K145" i="1"/>
  <c r="J145" i="1"/>
  <c r="I145" i="1"/>
  <c r="H145" i="1"/>
  <c r="G145" i="1"/>
  <c r="F145" i="1"/>
  <c r="L144" i="1"/>
  <c r="L143" i="1" s="1"/>
  <c r="K143" i="1"/>
  <c r="J143" i="1"/>
  <c r="I143" i="1"/>
  <c r="H143" i="1"/>
  <c r="G143" i="1"/>
  <c r="F143" i="1"/>
  <c r="L142" i="1"/>
  <c r="L141" i="1"/>
  <c r="L140" i="1"/>
  <c r="K139" i="1"/>
  <c r="J139" i="1"/>
  <c r="I139" i="1"/>
  <c r="H139" i="1"/>
  <c r="G139" i="1"/>
  <c r="F139" i="1"/>
  <c r="L138" i="1"/>
  <c r="L137" i="1" s="1"/>
  <c r="K137" i="1"/>
  <c r="J137" i="1"/>
  <c r="I137" i="1"/>
  <c r="H137" i="1"/>
  <c r="G137" i="1"/>
  <c r="F137" i="1"/>
  <c r="L136" i="1"/>
  <c r="L135" i="1"/>
  <c r="K134" i="1"/>
  <c r="J134" i="1"/>
  <c r="I134" i="1"/>
  <c r="H134" i="1"/>
  <c r="G134" i="1"/>
  <c r="F134" i="1"/>
  <c r="L133" i="1"/>
  <c r="L132" i="1" s="1"/>
  <c r="K132" i="1"/>
  <c r="J132" i="1"/>
  <c r="I132" i="1"/>
  <c r="H132" i="1"/>
  <c r="G132" i="1"/>
  <c r="F132" i="1"/>
  <c r="L131" i="1"/>
  <c r="L130" i="1"/>
  <c r="L129" i="1"/>
  <c r="K128" i="1"/>
  <c r="J128" i="1"/>
  <c r="I128" i="1"/>
  <c r="H128" i="1"/>
  <c r="G128" i="1"/>
  <c r="F128" i="1"/>
  <c r="L127" i="1"/>
  <c r="L126" i="1" s="1"/>
  <c r="K126" i="1"/>
  <c r="J126" i="1"/>
  <c r="I126" i="1"/>
  <c r="H126" i="1"/>
  <c r="G126" i="1"/>
  <c r="F126" i="1"/>
  <c r="L125" i="1"/>
  <c r="L124" i="1"/>
  <c r="L123" i="1"/>
  <c r="L122" i="1"/>
  <c r="K121" i="1"/>
  <c r="J121" i="1"/>
  <c r="I121" i="1"/>
  <c r="H121" i="1"/>
  <c r="G121" i="1"/>
  <c r="F121" i="1"/>
  <c r="L120" i="1"/>
  <c r="L119" i="1" s="1"/>
  <c r="K119" i="1"/>
  <c r="J119" i="1"/>
  <c r="I119" i="1"/>
  <c r="H119" i="1"/>
  <c r="G119" i="1"/>
  <c r="F119" i="1"/>
  <c r="L118" i="1"/>
  <c r="L117" i="1"/>
  <c r="K116" i="1"/>
  <c r="J116" i="1"/>
  <c r="I116" i="1"/>
  <c r="H116" i="1"/>
  <c r="G116" i="1"/>
  <c r="F116" i="1"/>
  <c r="L115" i="1"/>
  <c r="L114" i="1" s="1"/>
  <c r="K114" i="1"/>
  <c r="J114" i="1"/>
  <c r="I114" i="1"/>
  <c r="H114" i="1"/>
  <c r="G114" i="1"/>
  <c r="F114" i="1"/>
  <c r="L113" i="1"/>
  <c r="L112" i="1" s="1"/>
  <c r="K112" i="1"/>
  <c r="J112" i="1"/>
  <c r="I112" i="1"/>
  <c r="H112" i="1"/>
  <c r="G112" i="1"/>
  <c r="F112" i="1"/>
  <c r="L110" i="1"/>
  <c r="L109" i="1"/>
  <c r="K108" i="1"/>
  <c r="J108" i="1"/>
  <c r="I108" i="1"/>
  <c r="H108" i="1"/>
  <c r="G108" i="1"/>
  <c r="F108" i="1"/>
  <c r="L107" i="1"/>
  <c r="L106" i="1" s="1"/>
  <c r="K106" i="1"/>
  <c r="J106" i="1"/>
  <c r="I106" i="1"/>
  <c r="H106" i="1"/>
  <c r="G106" i="1"/>
  <c r="F106" i="1"/>
  <c r="L105" i="1"/>
  <c r="L104" i="1"/>
  <c r="K103" i="1"/>
  <c r="J103" i="1"/>
  <c r="I103" i="1"/>
  <c r="H103" i="1"/>
  <c r="G103" i="1"/>
  <c r="F103" i="1"/>
  <c r="L102" i="1"/>
  <c r="L101" i="1" s="1"/>
  <c r="K101" i="1"/>
  <c r="J101" i="1"/>
  <c r="I101" i="1"/>
  <c r="I83" i="1" s="1"/>
  <c r="H101" i="1"/>
  <c r="G101" i="1"/>
  <c r="F101" i="1"/>
  <c r="L100" i="1"/>
  <c r="L99" i="1" s="1"/>
  <c r="K99" i="1"/>
  <c r="J99" i="1"/>
  <c r="I99" i="1"/>
  <c r="H99" i="1"/>
  <c r="G99" i="1"/>
  <c r="F99" i="1"/>
  <c r="L98" i="1"/>
  <c r="L97" i="1"/>
  <c r="K96" i="1"/>
  <c r="J96" i="1"/>
  <c r="I96" i="1"/>
  <c r="H96" i="1"/>
  <c r="G96" i="1"/>
  <c r="F96" i="1"/>
  <c r="L95" i="1"/>
  <c r="L94" i="1" s="1"/>
  <c r="K94" i="1"/>
  <c r="J94" i="1"/>
  <c r="I94" i="1"/>
  <c r="H94" i="1"/>
  <c r="G94" i="1"/>
  <c r="F94" i="1"/>
  <c r="L93" i="1"/>
  <c r="L92" i="1" s="1"/>
  <c r="K92" i="1"/>
  <c r="J92" i="1"/>
  <c r="I92" i="1"/>
  <c r="H92" i="1"/>
  <c r="G92" i="1"/>
  <c r="F92" i="1"/>
  <c r="L91" i="1"/>
  <c r="L90" i="1" s="1"/>
  <c r="K90" i="1"/>
  <c r="J90" i="1"/>
  <c r="I90" i="1"/>
  <c r="H90" i="1"/>
  <c r="G90" i="1"/>
  <c r="F90" i="1"/>
  <c r="L89" i="1"/>
  <c r="L88" i="1" s="1"/>
  <c r="K88" i="1"/>
  <c r="J88" i="1"/>
  <c r="I88" i="1"/>
  <c r="H88" i="1"/>
  <c r="G88" i="1"/>
  <c r="F88" i="1"/>
  <c r="L87" i="1"/>
  <c r="L86" i="1" s="1"/>
  <c r="K86" i="1"/>
  <c r="J86" i="1"/>
  <c r="I86" i="1"/>
  <c r="H86" i="1"/>
  <c r="G86" i="1"/>
  <c r="F86" i="1"/>
  <c r="L85" i="1"/>
  <c r="L84" i="1" s="1"/>
  <c r="K84" i="1"/>
  <c r="J84" i="1"/>
  <c r="I84" i="1"/>
  <c r="H84" i="1"/>
  <c r="G84" i="1"/>
  <c r="F84" i="1"/>
  <c r="H83" i="1"/>
  <c r="L82" i="1"/>
  <c r="L81" i="1" s="1"/>
  <c r="K81" i="1"/>
  <c r="J81" i="1"/>
  <c r="I81" i="1"/>
  <c r="H81" i="1"/>
  <c r="G81" i="1"/>
  <c r="F81" i="1"/>
  <c r="L80" i="1"/>
  <c r="L79" i="1" s="1"/>
  <c r="K79" i="1"/>
  <c r="J79" i="1"/>
  <c r="I79" i="1"/>
  <c r="H79" i="1"/>
  <c r="G79" i="1"/>
  <c r="F79" i="1"/>
  <c r="L78" i="1"/>
  <c r="L77" i="1" s="1"/>
  <c r="K77" i="1"/>
  <c r="J77" i="1"/>
  <c r="I77" i="1"/>
  <c r="H77" i="1"/>
  <c r="G77" i="1"/>
  <c r="F77" i="1"/>
  <c r="L76" i="1"/>
  <c r="L75" i="1" s="1"/>
  <c r="K75" i="1"/>
  <c r="J75" i="1"/>
  <c r="I75" i="1"/>
  <c r="H75" i="1"/>
  <c r="G75" i="1"/>
  <c r="F75" i="1"/>
  <c r="L74" i="1"/>
  <c r="L73" i="1" s="1"/>
  <c r="K73" i="1"/>
  <c r="J73" i="1"/>
  <c r="I73" i="1"/>
  <c r="H73" i="1"/>
  <c r="G73" i="1"/>
  <c r="F73" i="1"/>
  <c r="L72" i="1"/>
  <c r="L71" i="1" s="1"/>
  <c r="K71" i="1"/>
  <c r="J71" i="1"/>
  <c r="I71" i="1"/>
  <c r="H71" i="1"/>
  <c r="G71" i="1"/>
  <c r="F71" i="1"/>
  <c r="L70" i="1"/>
  <c r="L69" i="1"/>
  <c r="K68" i="1"/>
  <c r="J68" i="1"/>
  <c r="I68" i="1"/>
  <c r="H68" i="1"/>
  <c r="G68" i="1"/>
  <c r="F68" i="1"/>
  <c r="L67" i="1"/>
  <c r="L66" i="1" s="1"/>
  <c r="K66" i="1"/>
  <c r="J66" i="1"/>
  <c r="I66" i="1"/>
  <c r="H66" i="1"/>
  <c r="G66" i="1"/>
  <c r="F66" i="1"/>
  <c r="L65" i="1"/>
  <c r="L64" i="1" s="1"/>
  <c r="K64" i="1"/>
  <c r="J64" i="1"/>
  <c r="I64" i="1"/>
  <c r="H64" i="1"/>
  <c r="G64" i="1"/>
  <c r="F64" i="1"/>
  <c r="L63" i="1"/>
  <c r="L62" i="1" s="1"/>
  <c r="K62" i="1"/>
  <c r="J62" i="1"/>
  <c r="I62" i="1"/>
  <c r="H62" i="1"/>
  <c r="G62" i="1"/>
  <c r="F62" i="1"/>
  <c r="L61" i="1"/>
  <c r="L60" i="1"/>
  <c r="K59" i="1"/>
  <c r="J59" i="1"/>
  <c r="I59" i="1"/>
  <c r="H59" i="1"/>
  <c r="G59" i="1"/>
  <c r="F59" i="1"/>
  <c r="L58" i="1"/>
  <c r="L57" i="1" s="1"/>
  <c r="K57" i="1"/>
  <c r="J57" i="1"/>
  <c r="I57" i="1"/>
  <c r="H57" i="1"/>
  <c r="G57" i="1"/>
  <c r="F57" i="1"/>
  <c r="L56" i="1"/>
  <c r="L55" i="1" s="1"/>
  <c r="K55" i="1"/>
  <c r="J55" i="1"/>
  <c r="I55" i="1"/>
  <c r="H55" i="1"/>
  <c r="G55" i="1"/>
  <c r="F55" i="1"/>
  <c r="L54" i="1"/>
  <c r="L53" i="1" s="1"/>
  <c r="K53" i="1"/>
  <c r="J53" i="1"/>
  <c r="I53" i="1"/>
  <c r="H53" i="1"/>
  <c r="G53" i="1"/>
  <c r="F53" i="1"/>
  <c r="L52" i="1"/>
  <c r="L51" i="1" s="1"/>
  <c r="K51" i="1"/>
  <c r="J51" i="1"/>
  <c r="I51" i="1"/>
  <c r="H51" i="1"/>
  <c r="G51" i="1"/>
  <c r="F51" i="1"/>
  <c r="L50" i="1"/>
  <c r="L49" i="1"/>
  <c r="K48" i="1"/>
  <c r="J48" i="1"/>
  <c r="I48" i="1"/>
  <c r="H48" i="1"/>
  <c r="G48" i="1"/>
  <c r="F48" i="1"/>
  <c r="L47" i="1"/>
  <c r="L46" i="1" s="1"/>
  <c r="K46" i="1"/>
  <c r="J46" i="1"/>
  <c r="I46" i="1"/>
  <c r="H46" i="1"/>
  <c r="G46" i="1"/>
  <c r="F46" i="1"/>
  <c r="L45" i="1"/>
  <c r="L44" i="1" s="1"/>
  <c r="K44" i="1"/>
  <c r="J44" i="1"/>
  <c r="I44" i="1"/>
  <c r="H44" i="1"/>
  <c r="G44" i="1"/>
  <c r="F44" i="1"/>
  <c r="L43" i="1"/>
  <c r="L42" i="1" s="1"/>
  <c r="K42" i="1"/>
  <c r="J42" i="1"/>
  <c r="I42" i="1"/>
  <c r="H42" i="1"/>
  <c r="G42" i="1"/>
  <c r="F42" i="1"/>
  <c r="L41" i="1"/>
  <c r="L40" i="1"/>
  <c r="K40" i="1"/>
  <c r="J40" i="1"/>
  <c r="I40" i="1"/>
  <c r="H40" i="1"/>
  <c r="G40" i="1"/>
  <c r="F40" i="1"/>
  <c r="L39" i="1"/>
  <c r="L38" i="1" s="1"/>
  <c r="K38" i="1"/>
  <c r="J38" i="1"/>
  <c r="I38" i="1"/>
  <c r="H38" i="1"/>
  <c r="G38" i="1"/>
  <c r="F38" i="1"/>
  <c r="L37" i="1"/>
  <c r="L36" i="1" s="1"/>
  <c r="K36" i="1"/>
  <c r="J36" i="1"/>
  <c r="I36" i="1"/>
  <c r="H36" i="1"/>
  <c r="G36" i="1"/>
  <c r="F36" i="1"/>
  <c r="L35" i="1"/>
  <c r="L34" i="1"/>
  <c r="K34" i="1"/>
  <c r="J34" i="1"/>
  <c r="I34" i="1"/>
  <c r="H34" i="1"/>
  <c r="G34" i="1"/>
  <c r="F34" i="1"/>
  <c r="L33" i="1"/>
  <c r="L32" i="1" s="1"/>
  <c r="K32" i="1"/>
  <c r="J32" i="1"/>
  <c r="I32" i="1"/>
  <c r="H32" i="1"/>
  <c r="G32" i="1"/>
  <c r="F32" i="1"/>
  <c r="H31" i="1"/>
  <c r="L30" i="1"/>
  <c r="L29" i="1" s="1"/>
  <c r="K29" i="1"/>
  <c r="J29" i="1"/>
  <c r="I29" i="1"/>
  <c r="H29" i="1"/>
  <c r="G29" i="1"/>
  <c r="F29" i="1"/>
  <c r="L28" i="1"/>
  <c r="L27" i="1"/>
  <c r="K26" i="1"/>
  <c r="K25" i="1" s="1"/>
  <c r="J26" i="1"/>
  <c r="J25" i="1" s="1"/>
  <c r="I26" i="1"/>
  <c r="I25" i="1" s="1"/>
  <c r="H26" i="1"/>
  <c r="G26" i="1"/>
  <c r="G25" i="1" s="1"/>
  <c r="F26" i="1"/>
  <c r="F25" i="1" s="1"/>
  <c r="H25" i="1"/>
  <c r="L24" i="1"/>
  <c r="L23" i="1" s="1"/>
  <c r="K23" i="1"/>
  <c r="J23" i="1"/>
  <c r="I23" i="1"/>
  <c r="H23" i="1"/>
  <c r="G23" i="1"/>
  <c r="F23" i="1"/>
  <c r="L22" i="1"/>
  <c r="L21" i="1" s="1"/>
  <c r="L20" i="1" s="1"/>
  <c r="K21" i="1"/>
  <c r="K20" i="1" s="1"/>
  <c r="J21" i="1"/>
  <c r="J20" i="1" s="1"/>
  <c r="I21" i="1"/>
  <c r="I20" i="1" s="1"/>
  <c r="H21" i="1"/>
  <c r="G21" i="1"/>
  <c r="G20" i="1" s="1"/>
  <c r="F21" i="1"/>
  <c r="F20" i="1" s="1"/>
  <c r="H20" i="1"/>
  <c r="L19" i="1"/>
  <c r="L18" i="1" s="1"/>
  <c r="K18" i="1"/>
  <c r="J18" i="1"/>
  <c r="I18" i="1"/>
  <c r="H18" i="1"/>
  <c r="G18" i="1"/>
  <c r="F18" i="1"/>
  <c r="L17" i="1"/>
  <c r="L16" i="1" s="1"/>
  <c r="L15" i="1" s="1"/>
  <c r="K16" i="1"/>
  <c r="K15" i="1" s="1"/>
  <c r="J16" i="1"/>
  <c r="J15" i="1" s="1"/>
  <c r="I16" i="1"/>
  <c r="I15" i="1" s="1"/>
  <c r="H16" i="1"/>
  <c r="H15" i="1" s="1"/>
  <c r="G16" i="1"/>
  <c r="G15" i="1" s="1"/>
  <c r="F16" i="1"/>
  <c r="F15" i="1" s="1"/>
  <c r="L14" i="1"/>
  <c r="L13" i="1" s="1"/>
  <c r="K13" i="1"/>
  <c r="J13" i="1"/>
  <c r="I13" i="1"/>
  <c r="H13" i="1"/>
  <c r="G13" i="1"/>
  <c r="F13" i="1"/>
  <c r="L12" i="1"/>
  <c r="L11" i="1" s="1"/>
  <c r="K11" i="1"/>
  <c r="J11" i="1"/>
  <c r="I11" i="1"/>
  <c r="H11" i="1"/>
  <c r="G11" i="1"/>
  <c r="F11" i="1"/>
  <c r="L10" i="1"/>
  <c r="L9" i="1"/>
  <c r="K8" i="1"/>
  <c r="J8" i="1"/>
  <c r="I8" i="1"/>
  <c r="H8" i="1"/>
  <c r="G8" i="1"/>
  <c r="F8" i="1"/>
  <c r="L7" i="1"/>
  <c r="L6" i="1" s="1"/>
  <c r="K6" i="1"/>
  <c r="J6" i="1"/>
  <c r="I6" i="1"/>
  <c r="I5" i="1" s="1"/>
  <c r="H6" i="1"/>
  <c r="G6" i="1"/>
  <c r="G5" i="1" s="1"/>
  <c r="F6" i="1"/>
  <c r="H5" i="1"/>
  <c r="L222" i="1" l="1"/>
  <c r="K216" i="1"/>
  <c r="J216" i="1"/>
  <c r="G216" i="1"/>
  <c r="F216" i="1"/>
  <c r="L217" i="1"/>
  <c r="L209" i="1"/>
  <c r="L202" i="1"/>
  <c r="J181" i="1"/>
  <c r="I181" i="1"/>
  <c r="L181" i="1"/>
  <c r="K181" i="1"/>
  <c r="G181" i="1"/>
  <c r="F181" i="1"/>
  <c r="L170" i="1"/>
  <c r="L160" i="1"/>
  <c r="I151" i="1"/>
  <c r="G151" i="1"/>
  <c r="F151" i="1"/>
  <c r="L151" i="1"/>
  <c r="K151" i="1"/>
  <c r="L145" i="1"/>
  <c r="H111" i="1"/>
  <c r="L139" i="1"/>
  <c r="L134" i="1"/>
  <c r="L128" i="1"/>
  <c r="L121" i="1"/>
  <c r="J111" i="1"/>
  <c r="L116" i="1"/>
  <c r="L111" i="1"/>
  <c r="I111" i="1"/>
  <c r="G111" i="1"/>
  <c r="F111" i="1"/>
  <c r="K111" i="1"/>
  <c r="L108" i="1"/>
  <c r="L103" i="1"/>
  <c r="L96" i="1"/>
  <c r="L83" i="1"/>
  <c r="K83" i="1"/>
  <c r="J83" i="1"/>
  <c r="G83" i="1"/>
  <c r="F83" i="1"/>
  <c r="L68" i="1"/>
  <c r="L59" i="1"/>
  <c r="L48" i="1"/>
  <c r="J31" i="1"/>
  <c r="I31" i="1"/>
  <c r="F31" i="1"/>
  <c r="L31" i="1"/>
  <c r="K31" i="1"/>
  <c r="G31" i="1"/>
  <c r="L26" i="1"/>
  <c r="L25" i="1" s="1"/>
  <c r="L5" i="1"/>
  <c r="K5" i="1"/>
  <c r="J5" i="1"/>
  <c r="F5" i="1"/>
  <c r="L8" i="1"/>
  <c r="L216" i="1" l="1"/>
</calcChain>
</file>

<file path=xl/sharedStrings.xml><?xml version="1.0" encoding="utf-8"?>
<sst xmlns="http://schemas.openxmlformats.org/spreadsheetml/2006/main" count="471" uniqueCount="202">
  <si>
    <t>Nosilna PK/NRP</t>
  </si>
  <si>
    <t>NRP</t>
  </si>
  <si>
    <t>PP</t>
  </si>
  <si>
    <t>VIR</t>
  </si>
  <si>
    <t>Opis</t>
  </si>
  <si>
    <t>do 2017</t>
  </si>
  <si>
    <t>po 2020</t>
  </si>
  <si>
    <t>Skupaj</t>
  </si>
  <si>
    <t>06</t>
  </si>
  <si>
    <t>LOKALNA SAMOUPRAVA</t>
  </si>
  <si>
    <t>41508001</t>
  </si>
  <si>
    <t>IZDELAVA CELOSTNE PROMETNE STRATEGIJE</t>
  </si>
  <si>
    <t>30611</t>
  </si>
  <si>
    <t>RAZVOJNI PROJEKTI</t>
  </si>
  <si>
    <t>.</t>
  </si>
  <si>
    <t>Rekapitulacija: VIR</t>
  </si>
  <si>
    <t>PV00</t>
  </si>
  <si>
    <t>Lastna sredstva</t>
  </si>
  <si>
    <t>PV02</t>
  </si>
  <si>
    <t>Evropska sredstva</t>
  </si>
  <si>
    <t>41511008</t>
  </si>
  <si>
    <t>DOM KRAJANOV KS SEBENJE</t>
  </si>
  <si>
    <t>50124</t>
  </si>
  <si>
    <t>INVESTICIJSKO VZDRŽEVANJE V KS</t>
  </si>
  <si>
    <t>07</t>
  </si>
  <si>
    <t>OBRAMBA IN UKREPI OB IZREDNIH DOGODKIH</t>
  </si>
  <si>
    <t>41004017</t>
  </si>
  <si>
    <t>VZDRŽ.GAS.DOMOV, INVEST.IN NABAVA GAS.OPREME, VOZIL</t>
  </si>
  <si>
    <t>70305</t>
  </si>
  <si>
    <t>DEJAVNOST GASILSKE ZVEZE IN DRUŠTEV</t>
  </si>
  <si>
    <t>11</t>
  </si>
  <si>
    <t>KMETIJSTVO, GOZDARSTVO IN RIBIŠTVO</t>
  </si>
  <si>
    <t>41208009</t>
  </si>
  <si>
    <t>INTERVENCIJE V KMETIJSTVU</t>
  </si>
  <si>
    <t>30100</t>
  </si>
  <si>
    <t>12</t>
  </si>
  <si>
    <t>PRIDOBIVANJE IN DISTRIBUCIJA ENERGETSKIH SUROVIN</t>
  </si>
  <si>
    <t>41208010</t>
  </si>
  <si>
    <t>ENERGETSKA OBNOVA STAVB</t>
  </si>
  <si>
    <t>30202</t>
  </si>
  <si>
    <t>50110</t>
  </si>
  <si>
    <t>PROJEKTI IN INVESTICIJE V VRTCU TRŽIČ</t>
  </si>
  <si>
    <t>13</t>
  </si>
  <si>
    <t>PROMET, PROMETNA INFRASTRUKTURA IN KOMUNIKACIJE</t>
  </si>
  <si>
    <t>40907001</t>
  </si>
  <si>
    <t>INVESTICIJSKO VZDRŽEVANJE OBČINSKIH CEST</t>
  </si>
  <si>
    <t>60205</t>
  </si>
  <si>
    <t>INVEST. VZDRŽ. KATEGORIZIRANIH CEST</t>
  </si>
  <si>
    <t>40907008</t>
  </si>
  <si>
    <t>TEKOČE VZDRŽEVANJE LOKALNIH CEST</t>
  </si>
  <si>
    <t>60203</t>
  </si>
  <si>
    <t>41407001</t>
  </si>
  <si>
    <t>PLOČNIK LOKA - KOVOR</t>
  </si>
  <si>
    <t>41408006</t>
  </si>
  <si>
    <t>INVESTICIJSKO VZDRŽEVANJE JAVNE RAZSVETLJAVE</t>
  </si>
  <si>
    <t>60202</t>
  </si>
  <si>
    <t>JAVNA RAZSVETLJAVA</t>
  </si>
  <si>
    <t>41507001</t>
  </si>
  <si>
    <t>UREDITEV VAŠKEGA JEDRA KRIŽE</t>
  </si>
  <si>
    <t>60211</t>
  </si>
  <si>
    <t>UREJANJE VAŠKIH JEDER</t>
  </si>
  <si>
    <t>41607001</t>
  </si>
  <si>
    <t>KROŽIŠČE PRI SOKOLNICI</t>
  </si>
  <si>
    <t>41607002</t>
  </si>
  <si>
    <t>OBNOVA ZADRAŠKEGA MOSTU IN CESTE ZADRAGA-ŽIG.VAS</t>
  </si>
  <si>
    <t>PV01</t>
  </si>
  <si>
    <t>Transfer iz državnega proračuna</t>
  </si>
  <si>
    <t>41607003</t>
  </si>
  <si>
    <t>UREDITEV VOZIŠČA LEŠE-PERAČICA</t>
  </si>
  <si>
    <t>41607004</t>
  </si>
  <si>
    <t>OBNOVA KRIŽIŠČA PODLJUBELJ</t>
  </si>
  <si>
    <t>41607005</t>
  </si>
  <si>
    <t>IZGRADNJA PLOČNIKA V ZVIRČAH</t>
  </si>
  <si>
    <t>41607006</t>
  </si>
  <si>
    <t>UREDITEV VOZIŠČA LOM-KRIŽIŠČE POTARJE-GRAHOVŠE</t>
  </si>
  <si>
    <t>41607007</t>
  </si>
  <si>
    <t>PLOČNIK V SENIČNEM</t>
  </si>
  <si>
    <t>14</t>
  </si>
  <si>
    <t>GOSPODARSTVO</t>
  </si>
  <si>
    <t>41208014</t>
  </si>
  <si>
    <t>NEPOSREDNE SPODBUDE ZA SPODBUJANJE PODJETNIŠTVA IN ZAPOSLOVANJA</t>
  </si>
  <si>
    <t>30609</t>
  </si>
  <si>
    <t>SRED.ZA POSPEŠ.GOSPODARST.V OBČ.</t>
  </si>
  <si>
    <t>41208018</t>
  </si>
  <si>
    <t>RAZVOJ OBMOČJA ZELENICA</t>
  </si>
  <si>
    <t>31401</t>
  </si>
  <si>
    <t>RAZVOJ OBMOČJA ZELENICE</t>
  </si>
  <si>
    <t>41408004</t>
  </si>
  <si>
    <t>REGENERACIJA INDUSTRIJSKEGA OBMOČJA BPT - RIO TRŽIČ</t>
  </si>
  <si>
    <t>41511006</t>
  </si>
  <si>
    <t>RAZVOJ TURIZMA V OBČINI TRŽIČ</t>
  </si>
  <si>
    <t>30300</t>
  </si>
  <si>
    <t>SPODBUJANJE RAZVOJA TURIZMA</t>
  </si>
  <si>
    <t>30302</t>
  </si>
  <si>
    <t>UREDITEV KOLESARSKIH IN GORSKO-KOLESARSKIH POTI</t>
  </si>
  <si>
    <t>41611002</t>
  </si>
  <si>
    <t>ALPE ADRIA PARK DOŽIVETIJ</t>
  </si>
  <si>
    <t>30714</t>
  </si>
  <si>
    <t>41611003</t>
  </si>
  <si>
    <t>UREDITEV P + R PARKIRIŠČA</t>
  </si>
  <si>
    <t>15</t>
  </si>
  <si>
    <t>VAROVANJE OKOLJA IN NARAVNE DEDIŠČINE</t>
  </si>
  <si>
    <t>41207015</t>
  </si>
  <si>
    <t>UREDITEV DEPONIJE KOVOR</t>
  </si>
  <si>
    <t>61200</t>
  </si>
  <si>
    <t>PORABA TAKSE ZA OBREMEN.OKOLJA - ODPADKI</t>
  </si>
  <si>
    <t>41407003</t>
  </si>
  <si>
    <t>SLAP - KOMUNALNO OPREMLJANJE</t>
  </si>
  <si>
    <t>60303</t>
  </si>
  <si>
    <t>INDIVIDUALNA KOMUNALNA RABA - OSKRBA Z VODO</t>
  </si>
  <si>
    <t>61100</t>
  </si>
  <si>
    <t>PORABA TAKSE ZA OBREMENJ.VODE</t>
  </si>
  <si>
    <t>41407004</t>
  </si>
  <si>
    <t>BISTRICA - KOMUNALNO OPREMLJANJE</t>
  </si>
  <si>
    <t>60301</t>
  </si>
  <si>
    <t>INDIVID. KOMUNALNA RABA - RAVNANJE Z ODPADNO VODO</t>
  </si>
  <si>
    <t>41407005</t>
  </si>
  <si>
    <t>KOVOR - KOMUNALNO OPREMLJANJE</t>
  </si>
  <si>
    <t>41407006</t>
  </si>
  <si>
    <t>KRIŽE - SEBENJE  KOMUNALNO OPREMLJANJE</t>
  </si>
  <si>
    <t>41407007</t>
  </si>
  <si>
    <t>KRIŽE (PLANINSKA POT IN POT NA MOČILA) KOMUNALNO OPREMLJANJE</t>
  </si>
  <si>
    <t>41407012</t>
  </si>
  <si>
    <t>RETNJE -KOMUNALNO OPREMLJANJE</t>
  </si>
  <si>
    <t>16</t>
  </si>
  <si>
    <t>PROSTORSKO PLANIRANJE IN STANOVANJSKO KOMUNALNA DEJAVNOST</t>
  </si>
  <si>
    <t>40909001</t>
  </si>
  <si>
    <t>INVESTICIJSKO VZDRŽEVANJE STANOVANJ</t>
  </si>
  <si>
    <t>60105</t>
  </si>
  <si>
    <t>GRADNJA, NAKUP IN INV.VZDRŽ. STANOVANJ</t>
  </si>
  <si>
    <t>41007006</t>
  </si>
  <si>
    <t>OBČINSKI PROSTORSKI NAČRT OBČINE TRŽIČ</t>
  </si>
  <si>
    <t>60800</t>
  </si>
  <si>
    <t>PROSTORSKA DOKUMENTACIJA</t>
  </si>
  <si>
    <t>41207006</t>
  </si>
  <si>
    <t>INV.VZDR. IN OBNOVE OBSTOJEČE INFRAST.(VODOVOD, KANAL)</t>
  </si>
  <si>
    <t>41208019</t>
  </si>
  <si>
    <t>UREJANJE POKOPALIŠČ</t>
  </si>
  <si>
    <t>60229</t>
  </si>
  <si>
    <t>UREJANJE POKOPALIŠČ IN POKOPALIŠKA DEJAVNOST</t>
  </si>
  <si>
    <t>41407010</t>
  </si>
  <si>
    <t>LOKA - KOMUNALNO OPREMLJANJE</t>
  </si>
  <si>
    <t>17</t>
  </si>
  <si>
    <t>ZDRAVSTVENO VARSTVO</t>
  </si>
  <si>
    <t>40904017</t>
  </si>
  <si>
    <t>INVESTICIJE IN PROJEKTI V ZDRAVSTVENEM DOMU TRŽIČ</t>
  </si>
  <si>
    <t>50119</t>
  </si>
  <si>
    <t>PROJEKTI IN INVESTICIJE V ZDRAVSTVU</t>
  </si>
  <si>
    <t>18</t>
  </si>
  <si>
    <t>KULTURA, ŠPORT IN NEVLADNE ORGANIZACIJE</t>
  </si>
  <si>
    <t>40904010</t>
  </si>
  <si>
    <t>VZDRŽEVANJE IN INVESTICIJE V TRŽIŠKEM MUZEJU</t>
  </si>
  <si>
    <t>40315</t>
  </si>
  <si>
    <t>TRŽIŠKI MUZEJ</t>
  </si>
  <si>
    <t>41004004</t>
  </si>
  <si>
    <t>INVEST.VZDRŽ.KNJIŽNICE DR.TONETA PRETNARJA</t>
  </si>
  <si>
    <t>40316</t>
  </si>
  <si>
    <t>KNJIŽNICA DR.TONETA PRETNARJA TRŽIČ</t>
  </si>
  <si>
    <t>41208005</t>
  </si>
  <si>
    <t>INVESTICIJE V DTO</t>
  </si>
  <si>
    <t>50121</t>
  </si>
  <si>
    <t>NAKUP, GRADNJA IN INV.VZDRŽ.ŠPORTNIH OBJEKTOV</t>
  </si>
  <si>
    <t>41511001</t>
  </si>
  <si>
    <t>UREDITEV VEČNAMENSKEGA IGRIŠČA POD GRADOM NEUHAUS</t>
  </si>
  <si>
    <t>41511003</t>
  </si>
  <si>
    <t>PROJEKTI IN INVESTICIJE V KULTURI</t>
  </si>
  <si>
    <t>50120</t>
  </si>
  <si>
    <t>41511005</t>
  </si>
  <si>
    <t>NOGOMETNO IGRIŠČE TRŽIČ</t>
  </si>
  <si>
    <t>61000</t>
  </si>
  <si>
    <t>NAKUP NEPREMIČNIN IN DRUGI ODH.V ZVEZI Z NEPR.</t>
  </si>
  <si>
    <t>41511007</t>
  </si>
  <si>
    <t>RAZVOJ OBMOČJA NEKDANJEGA TABORIŠČA LJUBELJ</t>
  </si>
  <si>
    <t>30712</t>
  </si>
  <si>
    <t>OBMOČJE SPOMENIKA MAUTHAUSEN</t>
  </si>
  <si>
    <t>41611001</t>
  </si>
  <si>
    <t>UREDITEV BALINIŠČA V BISTRICI</t>
  </si>
  <si>
    <t>19</t>
  </si>
  <si>
    <t>IZOBRAŽEVANJE</t>
  </si>
  <si>
    <t>40904007</t>
  </si>
  <si>
    <t>40101</t>
  </si>
  <si>
    <t>DEJAVNOST VRTCA TRŽIČ</t>
  </si>
  <si>
    <t>41208008</t>
  </si>
  <si>
    <t>PROJEKTI IN INVESTICIJE V OŠ</t>
  </si>
  <si>
    <t>40219</t>
  </si>
  <si>
    <t>OŠ BISTRICA</t>
  </si>
  <si>
    <t>40229</t>
  </si>
  <si>
    <t>OŠ TRŽIČ</t>
  </si>
  <si>
    <t>40239</t>
  </si>
  <si>
    <t>OŠ KRIŽE</t>
  </si>
  <si>
    <t>40249</t>
  </si>
  <si>
    <t>GLASBENA ŠOLA TRŽIČ</t>
  </si>
  <si>
    <t>40298</t>
  </si>
  <si>
    <t>LJUDSKA UNIVERZA TRŽIČ</t>
  </si>
  <si>
    <t>50109</t>
  </si>
  <si>
    <t>PROJEKTI IN INVESTICIJE V OSNOVNIH ŠOLAH</t>
  </si>
  <si>
    <t>41408002</t>
  </si>
  <si>
    <t>PREVOZI UČENCEV</t>
  </si>
  <si>
    <t>40280</t>
  </si>
  <si>
    <t>PRORAČUN OBČINE TRŽIČ ZA LETI 2017 IN 2018 - NAČRT RAZVOJNIH PROGRAMOV</t>
  </si>
  <si>
    <t>OSNUTEK</t>
  </si>
  <si>
    <t>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</si>
</sst>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 Narrow"/>
      <family val="2"/>
      <charset val="238"/>
    </font>
    <font>
      <i/>
      <sz val="10"/>
      <name val="Arial Narrow"/>
      <family val="2"/>
      <charset val="238"/>
    </font>
    <font>
      <i/>
      <sz val="10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82FF8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2" xfId="0" applyFill="1" applyBorder="1" applyAlignment="1">
      <alignment horizontal="center" vertical="center"/>
    </xf>
    <xf numFmtId="49" fontId="2" fillId="3" borderId="0" xfId="0" applyNumberFormat="1" applyFont="1" applyFill="1"/>
    <xf numFmtId="0" fontId="2" fillId="3" borderId="0" xfId="0" applyFont="1" applyFill="1"/>
    <xf numFmtId="4" fontId="2" fillId="3" borderId="0" xfId="0" applyNumberFormat="1" applyFont="1" applyFill="1" applyAlignment="1">
      <alignment horizontal="right"/>
    </xf>
    <xf numFmtId="0" fontId="3" fillId="4" borderId="2" xfId="0" applyFont="1" applyFill="1" applyBorder="1"/>
    <xf numFmtId="49" fontId="3" fillId="4" borderId="2" xfId="0" applyNumberFormat="1" applyFont="1" applyFill="1" applyBorder="1"/>
    <xf numFmtId="4" fontId="3" fillId="4" borderId="2" xfId="0" applyNumberFormat="1" applyFont="1" applyFill="1" applyBorder="1" applyAlignment="1">
      <alignment horizontal="right"/>
    </xf>
    <xf numFmtId="0" fontId="4" fillId="4" borderId="0" xfId="0" applyFont="1" applyFill="1"/>
    <xf numFmtId="49" fontId="4" fillId="4" borderId="0" xfId="0" applyNumberFormat="1" applyFont="1" applyFill="1"/>
    <xf numFmtId="4" fontId="4" fillId="4" borderId="0" xfId="0" applyNumberFormat="1" applyFont="1" applyFill="1" applyAlignment="1">
      <alignment horizontal="right"/>
    </xf>
    <xf numFmtId="0" fontId="5" fillId="4" borderId="0" xfId="0" applyFont="1" applyFill="1"/>
    <xf numFmtId="49" fontId="5" fillId="4" borderId="0" xfId="0" applyNumberFormat="1" applyFont="1" applyFill="1"/>
    <xf numFmtId="4" fontId="5" fillId="4" borderId="0" xfId="0" applyNumberFormat="1" applyFont="1" applyFill="1" applyAlignment="1">
      <alignment horizontal="right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5"/>
  <sheetViews>
    <sheetView tabSelected="1" zoomScaleNormal="100" workbookViewId="0">
      <pane ySplit="4" topLeftCell="A5" activePane="bottomLeft" state="frozen"/>
      <selection pane="bottomLeft" activeCell="N10" sqref="N10"/>
    </sheetView>
  </sheetViews>
  <sheetFormatPr defaultRowHeight="14.4" x14ac:dyDescent="0.3"/>
  <cols>
    <col min="1" max="1" width="2.109375" customWidth="1"/>
    <col min="2" max="2" width="1.44140625" customWidth="1"/>
    <col min="3" max="3" width="2.5546875" customWidth="1"/>
    <col min="4" max="4" width="4.109375" bestFit="1" customWidth="1"/>
    <col min="5" max="5" width="63.109375" customWidth="1"/>
    <col min="6" max="11" width="11.6640625" bestFit="1" customWidth="1"/>
    <col min="12" max="12" width="12.6640625" bestFit="1" customWidth="1"/>
  </cols>
  <sheetData>
    <row r="1" spans="1:12" x14ac:dyDescent="0.3">
      <c r="A1" s="17" t="s">
        <v>199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3">
      <c r="A2" t="s">
        <v>200</v>
      </c>
      <c r="L2" s="16" t="s">
        <v>201</v>
      </c>
    </row>
    <row r="3" spans="1:12" ht="30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>
        <v>2017</v>
      </c>
      <c r="H3" s="1">
        <v>2018</v>
      </c>
      <c r="I3" s="1">
        <v>2019</v>
      </c>
      <c r="J3" s="1">
        <v>2020</v>
      </c>
      <c r="K3" s="1" t="s">
        <v>6</v>
      </c>
      <c r="L3" s="1" t="s">
        <v>7</v>
      </c>
    </row>
    <row r="4" spans="1:12" x14ac:dyDescent="0.3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x14ac:dyDescent="0.3">
      <c r="A5" s="2" t="s">
        <v>8</v>
      </c>
      <c r="B5" s="3"/>
      <c r="C5" s="3"/>
      <c r="D5" s="3"/>
      <c r="E5" s="2" t="s">
        <v>9</v>
      </c>
      <c r="F5" s="4">
        <f t="shared" ref="F5:L5" si="0">+F6+F11</f>
        <v>22668.23</v>
      </c>
      <c r="G5" s="4">
        <f t="shared" si="0"/>
        <v>50500</v>
      </c>
      <c r="H5" s="4">
        <f t="shared" si="0"/>
        <v>20000</v>
      </c>
      <c r="I5" s="4">
        <f t="shared" si="0"/>
        <v>180000</v>
      </c>
      <c r="J5" s="4">
        <f t="shared" si="0"/>
        <v>70000</v>
      </c>
      <c r="K5" s="4">
        <f t="shared" si="0"/>
        <v>0</v>
      </c>
      <c r="L5" s="4">
        <f t="shared" si="0"/>
        <v>343168.23</v>
      </c>
    </row>
    <row r="6" spans="1:12" x14ac:dyDescent="0.3">
      <c r="A6" s="5"/>
      <c r="B6" s="6" t="s">
        <v>10</v>
      </c>
      <c r="C6" s="5"/>
      <c r="D6" s="5"/>
      <c r="E6" s="6" t="s">
        <v>11</v>
      </c>
      <c r="F6" s="7">
        <f t="shared" ref="F6:L6" si="1">+F7</f>
        <v>22668.23</v>
      </c>
      <c r="G6" s="7">
        <f t="shared" si="1"/>
        <v>30500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53168.229999999996</v>
      </c>
    </row>
    <row r="7" spans="1:12" x14ac:dyDescent="0.3">
      <c r="A7" s="8"/>
      <c r="B7" s="8"/>
      <c r="C7" s="9" t="s">
        <v>12</v>
      </c>
      <c r="D7" s="8"/>
      <c r="E7" s="9" t="s">
        <v>13</v>
      </c>
      <c r="F7" s="10">
        <v>22668.23</v>
      </c>
      <c r="G7" s="10">
        <v>30500</v>
      </c>
      <c r="H7" s="10">
        <v>0</v>
      </c>
      <c r="I7" s="10">
        <v>0</v>
      </c>
      <c r="J7" s="10">
        <v>0</v>
      </c>
      <c r="K7" s="10">
        <v>0</v>
      </c>
      <c r="L7" s="10">
        <f>+F7+G7+H7+I7+J7+K7</f>
        <v>53168.229999999996</v>
      </c>
    </row>
    <row r="8" spans="1:12" x14ac:dyDescent="0.3">
      <c r="A8" s="11"/>
      <c r="B8" s="11"/>
      <c r="C8" s="11"/>
      <c r="D8" s="12" t="s">
        <v>14</v>
      </c>
      <c r="E8" s="12" t="s">
        <v>15</v>
      </c>
      <c r="F8" s="13">
        <f t="shared" ref="F8:L8" si="2">+F9+F10</f>
        <v>22668.23</v>
      </c>
      <c r="G8" s="13">
        <f t="shared" si="2"/>
        <v>30500</v>
      </c>
      <c r="H8" s="13">
        <f t="shared" si="2"/>
        <v>0</v>
      </c>
      <c r="I8" s="13">
        <f t="shared" si="2"/>
        <v>0</v>
      </c>
      <c r="J8" s="13">
        <f t="shared" si="2"/>
        <v>0</v>
      </c>
      <c r="K8" s="13">
        <f t="shared" si="2"/>
        <v>0</v>
      </c>
      <c r="L8" s="13">
        <f t="shared" si="2"/>
        <v>53168.229999999996</v>
      </c>
    </row>
    <row r="9" spans="1:12" x14ac:dyDescent="0.3">
      <c r="A9" s="11"/>
      <c r="B9" s="11"/>
      <c r="C9" s="11"/>
      <c r="D9" s="12" t="s">
        <v>16</v>
      </c>
      <c r="E9" s="12" t="s">
        <v>17</v>
      </c>
      <c r="F9" s="13">
        <v>12083.23</v>
      </c>
      <c r="G9" s="13">
        <v>19915</v>
      </c>
      <c r="H9" s="13">
        <v>0</v>
      </c>
      <c r="I9" s="13">
        <v>0</v>
      </c>
      <c r="J9" s="13">
        <v>0</v>
      </c>
      <c r="K9" s="13">
        <v>0</v>
      </c>
      <c r="L9" s="13">
        <f>+F9+G9+H9+I9+J9+K9</f>
        <v>31998.23</v>
      </c>
    </row>
    <row r="10" spans="1:12" x14ac:dyDescent="0.3">
      <c r="A10" s="11"/>
      <c r="B10" s="11"/>
      <c r="C10" s="11"/>
      <c r="D10" s="12" t="s">
        <v>18</v>
      </c>
      <c r="E10" s="12" t="s">
        <v>19</v>
      </c>
      <c r="F10" s="13">
        <v>10585</v>
      </c>
      <c r="G10" s="13">
        <v>10585</v>
      </c>
      <c r="H10" s="13">
        <v>0</v>
      </c>
      <c r="I10" s="13">
        <v>0</v>
      </c>
      <c r="J10" s="13">
        <v>0</v>
      </c>
      <c r="K10" s="13">
        <v>0</v>
      </c>
      <c r="L10" s="13">
        <f>+F10+G10+H10+I10+J10+K10</f>
        <v>21170</v>
      </c>
    </row>
    <row r="11" spans="1:12" x14ac:dyDescent="0.3">
      <c r="A11" s="5"/>
      <c r="B11" s="6" t="s">
        <v>20</v>
      </c>
      <c r="C11" s="5"/>
      <c r="D11" s="5"/>
      <c r="E11" s="6" t="s">
        <v>21</v>
      </c>
      <c r="F11" s="7">
        <f t="shared" ref="F11:L11" si="3">+F12</f>
        <v>0</v>
      </c>
      <c r="G11" s="7">
        <f t="shared" si="3"/>
        <v>20000</v>
      </c>
      <c r="H11" s="7">
        <f t="shared" si="3"/>
        <v>20000</v>
      </c>
      <c r="I11" s="7">
        <f t="shared" si="3"/>
        <v>180000</v>
      </c>
      <c r="J11" s="7">
        <f t="shared" si="3"/>
        <v>70000</v>
      </c>
      <c r="K11" s="7">
        <f t="shared" si="3"/>
        <v>0</v>
      </c>
      <c r="L11" s="7">
        <f t="shared" si="3"/>
        <v>290000</v>
      </c>
    </row>
    <row r="12" spans="1:12" x14ac:dyDescent="0.3">
      <c r="A12" s="8"/>
      <c r="B12" s="8"/>
      <c r="C12" s="9" t="s">
        <v>22</v>
      </c>
      <c r="D12" s="8"/>
      <c r="E12" s="9" t="s">
        <v>23</v>
      </c>
      <c r="F12" s="10">
        <v>0</v>
      </c>
      <c r="G12" s="10">
        <v>20000</v>
      </c>
      <c r="H12" s="10">
        <v>20000</v>
      </c>
      <c r="I12" s="10">
        <v>180000</v>
      </c>
      <c r="J12" s="10">
        <v>70000</v>
      </c>
      <c r="K12" s="10">
        <v>0</v>
      </c>
      <c r="L12" s="10">
        <f>+F12+G12+H12+I12+J12+K12</f>
        <v>290000</v>
      </c>
    </row>
    <row r="13" spans="1:12" x14ac:dyDescent="0.3">
      <c r="A13" s="11"/>
      <c r="B13" s="11"/>
      <c r="C13" s="11"/>
      <c r="D13" s="12" t="s">
        <v>14</v>
      </c>
      <c r="E13" s="12" t="s">
        <v>15</v>
      </c>
      <c r="F13" s="13">
        <f t="shared" ref="F13:L13" si="4">+F14</f>
        <v>0</v>
      </c>
      <c r="G13" s="13">
        <f t="shared" si="4"/>
        <v>20000</v>
      </c>
      <c r="H13" s="13">
        <f t="shared" si="4"/>
        <v>20000</v>
      </c>
      <c r="I13" s="13">
        <f t="shared" si="4"/>
        <v>180000</v>
      </c>
      <c r="J13" s="13">
        <f t="shared" si="4"/>
        <v>70000</v>
      </c>
      <c r="K13" s="13">
        <f t="shared" si="4"/>
        <v>0</v>
      </c>
      <c r="L13" s="13">
        <f t="shared" si="4"/>
        <v>290000</v>
      </c>
    </row>
    <row r="14" spans="1:12" x14ac:dyDescent="0.3">
      <c r="A14" s="11"/>
      <c r="B14" s="11"/>
      <c r="C14" s="11"/>
      <c r="D14" s="12" t="s">
        <v>16</v>
      </c>
      <c r="E14" s="12" t="s">
        <v>17</v>
      </c>
      <c r="F14" s="13">
        <v>0</v>
      </c>
      <c r="G14" s="13">
        <v>20000</v>
      </c>
      <c r="H14" s="13">
        <v>20000</v>
      </c>
      <c r="I14" s="13">
        <v>180000</v>
      </c>
      <c r="J14" s="13">
        <v>70000</v>
      </c>
      <c r="K14" s="13">
        <v>0</v>
      </c>
      <c r="L14" s="13">
        <f>+F14+G14+H14+I14+J14+K14</f>
        <v>290000</v>
      </c>
    </row>
    <row r="15" spans="1:12" x14ac:dyDescent="0.3">
      <c r="A15" s="2" t="s">
        <v>24</v>
      </c>
      <c r="B15" s="3"/>
      <c r="C15" s="3"/>
      <c r="D15" s="3"/>
      <c r="E15" s="2" t="s">
        <v>25</v>
      </c>
      <c r="F15" s="4">
        <f t="shared" ref="F15:L16" si="5">+F16</f>
        <v>0</v>
      </c>
      <c r="G15" s="4">
        <f t="shared" si="5"/>
        <v>195000</v>
      </c>
      <c r="H15" s="4">
        <f t="shared" si="5"/>
        <v>75000</v>
      </c>
      <c r="I15" s="4">
        <f t="shared" si="5"/>
        <v>100000</v>
      </c>
      <c r="J15" s="4">
        <f t="shared" si="5"/>
        <v>100000</v>
      </c>
      <c r="K15" s="4">
        <f t="shared" si="5"/>
        <v>100000</v>
      </c>
      <c r="L15" s="4">
        <f t="shared" si="5"/>
        <v>570000</v>
      </c>
    </row>
    <row r="16" spans="1:12" x14ac:dyDescent="0.3">
      <c r="A16" s="5"/>
      <c r="B16" s="6" t="s">
        <v>26</v>
      </c>
      <c r="C16" s="5"/>
      <c r="D16" s="5"/>
      <c r="E16" s="6" t="s">
        <v>27</v>
      </c>
      <c r="F16" s="7">
        <f t="shared" si="5"/>
        <v>0</v>
      </c>
      <c r="G16" s="7">
        <f t="shared" si="5"/>
        <v>195000</v>
      </c>
      <c r="H16" s="7">
        <f t="shared" si="5"/>
        <v>75000</v>
      </c>
      <c r="I16" s="7">
        <f t="shared" si="5"/>
        <v>100000</v>
      </c>
      <c r="J16" s="7">
        <f t="shared" si="5"/>
        <v>100000</v>
      </c>
      <c r="K16" s="7">
        <f t="shared" si="5"/>
        <v>100000</v>
      </c>
      <c r="L16" s="7">
        <f t="shared" si="5"/>
        <v>570000</v>
      </c>
    </row>
    <row r="17" spans="1:12" x14ac:dyDescent="0.3">
      <c r="A17" s="8"/>
      <c r="B17" s="8"/>
      <c r="C17" s="9" t="s">
        <v>28</v>
      </c>
      <c r="D17" s="8"/>
      <c r="E17" s="9" t="s">
        <v>29</v>
      </c>
      <c r="F17" s="10">
        <v>0</v>
      </c>
      <c r="G17" s="10">
        <v>195000</v>
      </c>
      <c r="H17" s="10">
        <v>75000</v>
      </c>
      <c r="I17" s="10">
        <v>100000</v>
      </c>
      <c r="J17" s="10">
        <v>100000</v>
      </c>
      <c r="K17" s="10">
        <v>100000</v>
      </c>
      <c r="L17" s="10">
        <f>+F17+G17+H17+I17+J17+K17</f>
        <v>570000</v>
      </c>
    </row>
    <row r="18" spans="1:12" x14ac:dyDescent="0.3">
      <c r="A18" s="11"/>
      <c r="B18" s="11"/>
      <c r="C18" s="11"/>
      <c r="D18" s="12" t="s">
        <v>14</v>
      </c>
      <c r="E18" s="12" t="s">
        <v>15</v>
      </c>
      <c r="F18" s="13">
        <f t="shared" ref="F18:L18" si="6">+F19</f>
        <v>0</v>
      </c>
      <c r="G18" s="13">
        <f t="shared" si="6"/>
        <v>195000</v>
      </c>
      <c r="H18" s="13">
        <f t="shared" si="6"/>
        <v>75000</v>
      </c>
      <c r="I18" s="13">
        <f t="shared" si="6"/>
        <v>100000</v>
      </c>
      <c r="J18" s="13">
        <f t="shared" si="6"/>
        <v>100000</v>
      </c>
      <c r="K18" s="13">
        <f t="shared" si="6"/>
        <v>100000</v>
      </c>
      <c r="L18" s="13">
        <f t="shared" si="6"/>
        <v>570000</v>
      </c>
    </row>
    <row r="19" spans="1:12" x14ac:dyDescent="0.3">
      <c r="A19" s="11"/>
      <c r="B19" s="11"/>
      <c r="C19" s="11"/>
      <c r="D19" s="12" t="s">
        <v>16</v>
      </c>
      <c r="E19" s="12" t="s">
        <v>17</v>
      </c>
      <c r="F19" s="13">
        <v>0</v>
      </c>
      <c r="G19" s="13">
        <v>195000</v>
      </c>
      <c r="H19" s="13">
        <v>75000</v>
      </c>
      <c r="I19" s="13">
        <v>100000</v>
      </c>
      <c r="J19" s="13">
        <v>100000</v>
      </c>
      <c r="K19" s="13">
        <v>100000</v>
      </c>
      <c r="L19" s="13">
        <f>+F19+G19+H19+I19+J19+K19</f>
        <v>570000</v>
      </c>
    </row>
    <row r="20" spans="1:12" x14ac:dyDescent="0.3">
      <c r="A20" s="2" t="s">
        <v>30</v>
      </c>
      <c r="B20" s="3"/>
      <c r="C20" s="3"/>
      <c r="D20" s="3"/>
      <c r="E20" s="2" t="s">
        <v>31</v>
      </c>
      <c r="F20" s="4">
        <f t="shared" ref="F20:L21" si="7">+F21</f>
        <v>43000</v>
      </c>
      <c r="G20" s="4">
        <f t="shared" si="7"/>
        <v>44000</v>
      </c>
      <c r="H20" s="4">
        <f t="shared" si="7"/>
        <v>44000</v>
      </c>
      <c r="I20" s="4">
        <f t="shared" si="7"/>
        <v>44000</v>
      </c>
      <c r="J20" s="4">
        <f t="shared" si="7"/>
        <v>44000</v>
      </c>
      <c r="K20" s="4">
        <f t="shared" si="7"/>
        <v>44000</v>
      </c>
      <c r="L20" s="4">
        <f t="shared" si="7"/>
        <v>263000</v>
      </c>
    </row>
    <row r="21" spans="1:12" x14ac:dyDescent="0.3">
      <c r="A21" s="5"/>
      <c r="B21" s="6" t="s">
        <v>32</v>
      </c>
      <c r="C21" s="5"/>
      <c r="D21" s="5"/>
      <c r="E21" s="6" t="s">
        <v>33</v>
      </c>
      <c r="F21" s="7">
        <f t="shared" si="7"/>
        <v>43000</v>
      </c>
      <c r="G21" s="7">
        <f t="shared" si="7"/>
        <v>44000</v>
      </c>
      <c r="H21" s="7">
        <f t="shared" si="7"/>
        <v>44000</v>
      </c>
      <c r="I21" s="7">
        <f t="shared" si="7"/>
        <v>44000</v>
      </c>
      <c r="J21" s="7">
        <f t="shared" si="7"/>
        <v>44000</v>
      </c>
      <c r="K21" s="7">
        <f t="shared" si="7"/>
        <v>44000</v>
      </c>
      <c r="L21" s="7">
        <f t="shared" si="7"/>
        <v>263000</v>
      </c>
    </row>
    <row r="22" spans="1:12" x14ac:dyDescent="0.3">
      <c r="A22" s="8"/>
      <c r="B22" s="8"/>
      <c r="C22" s="9" t="s">
        <v>34</v>
      </c>
      <c r="D22" s="8"/>
      <c r="E22" s="9" t="s">
        <v>33</v>
      </c>
      <c r="F22" s="10">
        <v>43000</v>
      </c>
      <c r="G22" s="10">
        <v>44000</v>
      </c>
      <c r="H22" s="10">
        <v>44000</v>
      </c>
      <c r="I22" s="10">
        <v>44000</v>
      </c>
      <c r="J22" s="10">
        <v>44000</v>
      </c>
      <c r="K22" s="10">
        <v>44000</v>
      </c>
      <c r="L22" s="10">
        <f>+F22+G22+H22+I22+J22+K22</f>
        <v>263000</v>
      </c>
    </row>
    <row r="23" spans="1:12" x14ac:dyDescent="0.3">
      <c r="A23" s="11"/>
      <c r="B23" s="11"/>
      <c r="C23" s="11"/>
      <c r="D23" s="12" t="s">
        <v>14</v>
      </c>
      <c r="E23" s="12" t="s">
        <v>15</v>
      </c>
      <c r="F23" s="13">
        <f t="shared" ref="F23:L23" si="8">+F24</f>
        <v>43000</v>
      </c>
      <c r="G23" s="13">
        <f t="shared" si="8"/>
        <v>44000</v>
      </c>
      <c r="H23" s="13">
        <f t="shared" si="8"/>
        <v>44000</v>
      </c>
      <c r="I23" s="13">
        <f t="shared" si="8"/>
        <v>44000</v>
      </c>
      <c r="J23" s="13">
        <f t="shared" si="8"/>
        <v>44000</v>
      </c>
      <c r="K23" s="13">
        <f t="shared" si="8"/>
        <v>44000</v>
      </c>
      <c r="L23" s="13">
        <f t="shared" si="8"/>
        <v>263000</v>
      </c>
    </row>
    <row r="24" spans="1:12" x14ac:dyDescent="0.3">
      <c r="A24" s="11"/>
      <c r="B24" s="11"/>
      <c r="C24" s="11"/>
      <c r="D24" s="12" t="s">
        <v>16</v>
      </c>
      <c r="E24" s="12" t="s">
        <v>17</v>
      </c>
      <c r="F24" s="13">
        <v>43000</v>
      </c>
      <c r="G24" s="13">
        <v>44000</v>
      </c>
      <c r="H24" s="13">
        <v>44000</v>
      </c>
      <c r="I24" s="13">
        <v>44000</v>
      </c>
      <c r="J24" s="13">
        <v>44000</v>
      </c>
      <c r="K24" s="13">
        <v>44000</v>
      </c>
      <c r="L24" s="13">
        <f>+F24+G24+H24+I24+J24+K24</f>
        <v>263000</v>
      </c>
    </row>
    <row r="25" spans="1:12" x14ac:dyDescent="0.3">
      <c r="A25" s="2" t="s">
        <v>35</v>
      </c>
      <c r="B25" s="3"/>
      <c r="C25" s="3"/>
      <c r="D25" s="3"/>
      <c r="E25" s="2" t="s">
        <v>36</v>
      </c>
      <c r="F25" s="4">
        <f t="shared" ref="F25:L25" si="9">+F26</f>
        <v>104966.75</v>
      </c>
      <c r="G25" s="4">
        <f t="shared" si="9"/>
        <v>165000</v>
      </c>
      <c r="H25" s="4">
        <f t="shared" si="9"/>
        <v>30000</v>
      </c>
      <c r="I25" s="4">
        <f t="shared" si="9"/>
        <v>0</v>
      </c>
      <c r="J25" s="4">
        <f t="shared" si="9"/>
        <v>0</v>
      </c>
      <c r="K25" s="4">
        <f t="shared" si="9"/>
        <v>0</v>
      </c>
      <c r="L25" s="4">
        <f t="shared" si="9"/>
        <v>299966.75</v>
      </c>
    </row>
    <row r="26" spans="1:12" x14ac:dyDescent="0.3">
      <c r="A26" s="5"/>
      <c r="B26" s="6" t="s">
        <v>37</v>
      </c>
      <c r="C26" s="5"/>
      <c r="D26" s="5"/>
      <c r="E26" s="6" t="s">
        <v>38</v>
      </c>
      <c r="F26" s="7">
        <f t="shared" ref="F26:L26" si="10">+F27+F28</f>
        <v>104966.75</v>
      </c>
      <c r="G26" s="7">
        <f t="shared" si="10"/>
        <v>165000</v>
      </c>
      <c r="H26" s="7">
        <f t="shared" si="10"/>
        <v>30000</v>
      </c>
      <c r="I26" s="7">
        <f t="shared" si="10"/>
        <v>0</v>
      </c>
      <c r="J26" s="7">
        <f t="shared" si="10"/>
        <v>0</v>
      </c>
      <c r="K26" s="7">
        <f t="shared" si="10"/>
        <v>0</v>
      </c>
      <c r="L26" s="7">
        <f t="shared" si="10"/>
        <v>299966.75</v>
      </c>
    </row>
    <row r="27" spans="1:12" x14ac:dyDescent="0.3">
      <c r="A27" s="8"/>
      <c r="B27" s="8"/>
      <c r="C27" s="9" t="s">
        <v>39</v>
      </c>
      <c r="D27" s="8"/>
      <c r="E27" s="9" t="s">
        <v>38</v>
      </c>
      <c r="F27" s="10">
        <v>104966.75</v>
      </c>
      <c r="G27" s="10">
        <v>45000</v>
      </c>
      <c r="H27" s="10">
        <v>30000</v>
      </c>
      <c r="I27" s="10">
        <v>0</v>
      </c>
      <c r="J27" s="10">
        <v>0</v>
      </c>
      <c r="K27" s="10">
        <v>0</v>
      </c>
      <c r="L27" s="10">
        <f>+F27+G27+H27+I27+J27+K27</f>
        <v>179966.75</v>
      </c>
    </row>
    <row r="28" spans="1:12" x14ac:dyDescent="0.3">
      <c r="A28" s="8"/>
      <c r="B28" s="8"/>
      <c r="C28" s="9" t="s">
        <v>40</v>
      </c>
      <c r="D28" s="8"/>
      <c r="E28" s="9" t="s">
        <v>41</v>
      </c>
      <c r="F28" s="10">
        <v>0</v>
      </c>
      <c r="G28" s="10">
        <v>120000</v>
      </c>
      <c r="H28" s="10">
        <v>0</v>
      </c>
      <c r="I28" s="10">
        <v>0</v>
      </c>
      <c r="J28" s="10">
        <v>0</v>
      </c>
      <c r="K28" s="10">
        <v>0</v>
      </c>
      <c r="L28" s="10">
        <f>+F28+G28+H28+I28+J28+K28</f>
        <v>120000</v>
      </c>
    </row>
    <row r="29" spans="1:12" x14ac:dyDescent="0.3">
      <c r="A29" s="11"/>
      <c r="B29" s="11"/>
      <c r="C29" s="11"/>
      <c r="D29" s="12" t="s">
        <v>14</v>
      </c>
      <c r="E29" s="12" t="s">
        <v>15</v>
      </c>
      <c r="F29" s="13">
        <f t="shared" ref="F29:L29" si="11">+F30</f>
        <v>104966.75</v>
      </c>
      <c r="G29" s="13">
        <f t="shared" si="11"/>
        <v>165000</v>
      </c>
      <c r="H29" s="13">
        <f t="shared" si="11"/>
        <v>30000</v>
      </c>
      <c r="I29" s="13">
        <f t="shared" si="11"/>
        <v>0</v>
      </c>
      <c r="J29" s="13">
        <f t="shared" si="11"/>
        <v>0</v>
      </c>
      <c r="K29" s="13">
        <f t="shared" si="11"/>
        <v>0</v>
      </c>
      <c r="L29" s="13">
        <f t="shared" si="11"/>
        <v>299966.75</v>
      </c>
    </row>
    <row r="30" spans="1:12" x14ac:dyDescent="0.3">
      <c r="A30" s="11"/>
      <c r="B30" s="11"/>
      <c r="C30" s="11"/>
      <c r="D30" s="12" t="s">
        <v>16</v>
      </c>
      <c r="E30" s="12" t="s">
        <v>17</v>
      </c>
      <c r="F30" s="13">
        <v>104966.75</v>
      </c>
      <c r="G30" s="13">
        <v>165000</v>
      </c>
      <c r="H30" s="13">
        <v>30000</v>
      </c>
      <c r="I30" s="13">
        <v>0</v>
      </c>
      <c r="J30" s="13">
        <v>0</v>
      </c>
      <c r="K30" s="13">
        <v>0</v>
      </c>
      <c r="L30" s="13">
        <f>+F30+G30+H30+I30+J30+K30</f>
        <v>299966.75</v>
      </c>
    </row>
    <row r="31" spans="1:12" x14ac:dyDescent="0.3">
      <c r="A31" s="2" t="s">
        <v>42</v>
      </c>
      <c r="B31" s="3"/>
      <c r="C31" s="3"/>
      <c r="D31" s="3"/>
      <c r="E31" s="2" t="s">
        <v>43</v>
      </c>
      <c r="F31" s="4">
        <f t="shared" ref="F31:L31" si="12">+F32+F36+F40+F44+F48+F53+F57+F62+F66+F71+F75+F79</f>
        <v>1490951.95</v>
      </c>
      <c r="G31" s="4">
        <f t="shared" si="12"/>
        <v>1618000</v>
      </c>
      <c r="H31" s="4">
        <f t="shared" si="12"/>
        <v>1796000</v>
      </c>
      <c r="I31" s="4">
        <f t="shared" si="12"/>
        <v>1637500</v>
      </c>
      <c r="J31" s="4">
        <f t="shared" si="12"/>
        <v>1248500</v>
      </c>
      <c r="K31" s="4">
        <f t="shared" si="12"/>
        <v>1082500</v>
      </c>
      <c r="L31" s="4">
        <f t="shared" si="12"/>
        <v>8873451.9499999993</v>
      </c>
    </row>
    <row r="32" spans="1:12" x14ac:dyDescent="0.3">
      <c r="A32" s="5"/>
      <c r="B32" s="6" t="s">
        <v>44</v>
      </c>
      <c r="C32" s="5"/>
      <c r="D32" s="5"/>
      <c r="E32" s="6" t="s">
        <v>45</v>
      </c>
      <c r="F32" s="7">
        <f t="shared" ref="F32:L32" si="13">+F33</f>
        <v>550000</v>
      </c>
      <c r="G32" s="7">
        <f t="shared" si="13"/>
        <v>410500</v>
      </c>
      <c r="H32" s="7">
        <f t="shared" si="13"/>
        <v>216000</v>
      </c>
      <c r="I32" s="7">
        <f t="shared" si="13"/>
        <v>450000</v>
      </c>
      <c r="J32" s="7">
        <f t="shared" si="13"/>
        <v>450000</v>
      </c>
      <c r="K32" s="7">
        <f t="shared" si="13"/>
        <v>450000</v>
      </c>
      <c r="L32" s="7">
        <f t="shared" si="13"/>
        <v>2526500</v>
      </c>
    </row>
    <row r="33" spans="1:12" x14ac:dyDescent="0.3">
      <c r="A33" s="8"/>
      <c r="B33" s="8"/>
      <c r="C33" s="9" t="s">
        <v>46</v>
      </c>
      <c r="D33" s="8"/>
      <c r="E33" s="9" t="s">
        <v>47</v>
      </c>
      <c r="F33" s="10">
        <v>550000</v>
      </c>
      <c r="G33" s="10">
        <v>410500</v>
      </c>
      <c r="H33" s="10">
        <v>216000</v>
      </c>
      <c r="I33" s="10">
        <v>450000</v>
      </c>
      <c r="J33" s="10">
        <v>450000</v>
      </c>
      <c r="K33" s="10">
        <v>450000</v>
      </c>
      <c r="L33" s="10">
        <f>+F33+G33+H33+I33+J33+K33</f>
        <v>2526500</v>
      </c>
    </row>
    <row r="34" spans="1:12" x14ac:dyDescent="0.3">
      <c r="A34" s="11"/>
      <c r="B34" s="11"/>
      <c r="C34" s="11"/>
      <c r="D34" s="12" t="s">
        <v>14</v>
      </c>
      <c r="E34" s="12" t="s">
        <v>15</v>
      </c>
      <c r="F34" s="13">
        <f t="shared" ref="F34:L34" si="14">+F35</f>
        <v>550000</v>
      </c>
      <c r="G34" s="13">
        <f t="shared" si="14"/>
        <v>410500</v>
      </c>
      <c r="H34" s="13">
        <f t="shared" si="14"/>
        <v>216000</v>
      </c>
      <c r="I34" s="13">
        <f t="shared" si="14"/>
        <v>450000</v>
      </c>
      <c r="J34" s="13">
        <f t="shared" si="14"/>
        <v>450000</v>
      </c>
      <c r="K34" s="13">
        <f t="shared" si="14"/>
        <v>450000</v>
      </c>
      <c r="L34" s="13">
        <f t="shared" si="14"/>
        <v>2526500</v>
      </c>
    </row>
    <row r="35" spans="1:12" x14ac:dyDescent="0.3">
      <c r="A35" s="11"/>
      <c r="B35" s="11"/>
      <c r="C35" s="11"/>
      <c r="D35" s="12" t="s">
        <v>16</v>
      </c>
      <c r="E35" s="12" t="s">
        <v>17</v>
      </c>
      <c r="F35" s="13">
        <v>550000</v>
      </c>
      <c r="G35" s="13">
        <v>410500</v>
      </c>
      <c r="H35" s="13">
        <v>216000</v>
      </c>
      <c r="I35" s="13">
        <v>450000</v>
      </c>
      <c r="J35" s="13">
        <v>450000</v>
      </c>
      <c r="K35" s="13">
        <v>450000</v>
      </c>
      <c r="L35" s="13">
        <f>+F35+G35+H35+I35+J35+K35</f>
        <v>2526500</v>
      </c>
    </row>
    <row r="36" spans="1:12" x14ac:dyDescent="0.3">
      <c r="A36" s="5"/>
      <c r="B36" s="6" t="s">
        <v>48</v>
      </c>
      <c r="C36" s="5"/>
      <c r="D36" s="5"/>
      <c r="E36" s="6" t="s">
        <v>49</v>
      </c>
      <c r="F36" s="7">
        <f t="shared" ref="F36:L36" si="15">+F37</f>
        <v>682500</v>
      </c>
      <c r="G36" s="7">
        <f t="shared" si="15"/>
        <v>632500</v>
      </c>
      <c r="H36" s="7">
        <f t="shared" si="15"/>
        <v>632500</v>
      </c>
      <c r="I36" s="7">
        <f t="shared" si="15"/>
        <v>632500</v>
      </c>
      <c r="J36" s="7">
        <f t="shared" si="15"/>
        <v>632500</v>
      </c>
      <c r="K36" s="7">
        <f t="shared" si="15"/>
        <v>632500</v>
      </c>
      <c r="L36" s="7">
        <f t="shared" si="15"/>
        <v>3845000</v>
      </c>
    </row>
    <row r="37" spans="1:12" x14ac:dyDescent="0.3">
      <c r="A37" s="8"/>
      <c r="B37" s="8"/>
      <c r="C37" s="9" t="s">
        <v>50</v>
      </c>
      <c r="D37" s="8"/>
      <c r="E37" s="9" t="s">
        <v>49</v>
      </c>
      <c r="F37" s="10">
        <v>682500</v>
      </c>
      <c r="G37" s="10">
        <v>632500</v>
      </c>
      <c r="H37" s="10">
        <v>632500</v>
      </c>
      <c r="I37" s="10">
        <v>632500</v>
      </c>
      <c r="J37" s="10">
        <v>632500</v>
      </c>
      <c r="K37" s="10">
        <v>632500</v>
      </c>
      <c r="L37" s="10">
        <f>+F37+G37+H37+I37+J37+K37</f>
        <v>3845000</v>
      </c>
    </row>
    <row r="38" spans="1:12" x14ac:dyDescent="0.3">
      <c r="A38" s="11"/>
      <c r="B38" s="11"/>
      <c r="C38" s="11"/>
      <c r="D38" s="12" t="s">
        <v>14</v>
      </c>
      <c r="E38" s="12" t="s">
        <v>15</v>
      </c>
      <c r="F38" s="13">
        <f t="shared" ref="F38:L38" si="16">+F39</f>
        <v>682500</v>
      </c>
      <c r="G38" s="13">
        <f t="shared" si="16"/>
        <v>632500</v>
      </c>
      <c r="H38" s="13">
        <f t="shared" si="16"/>
        <v>632500</v>
      </c>
      <c r="I38" s="13">
        <f t="shared" si="16"/>
        <v>632500</v>
      </c>
      <c r="J38" s="13">
        <f t="shared" si="16"/>
        <v>632500</v>
      </c>
      <c r="K38" s="13">
        <f t="shared" si="16"/>
        <v>632500</v>
      </c>
      <c r="L38" s="13">
        <f t="shared" si="16"/>
        <v>3845000</v>
      </c>
    </row>
    <row r="39" spans="1:12" x14ac:dyDescent="0.3">
      <c r="A39" s="11"/>
      <c r="B39" s="11"/>
      <c r="C39" s="11"/>
      <c r="D39" s="12" t="s">
        <v>16</v>
      </c>
      <c r="E39" s="12" t="s">
        <v>17</v>
      </c>
      <c r="F39" s="13">
        <v>682500</v>
      </c>
      <c r="G39" s="13">
        <v>632500</v>
      </c>
      <c r="H39" s="13">
        <v>632500</v>
      </c>
      <c r="I39" s="13">
        <v>632500</v>
      </c>
      <c r="J39" s="13">
        <v>632500</v>
      </c>
      <c r="K39" s="13">
        <v>632500</v>
      </c>
      <c r="L39" s="13">
        <f>+F39+G39+H39+I39+J39+K39</f>
        <v>3845000</v>
      </c>
    </row>
    <row r="40" spans="1:12" x14ac:dyDescent="0.3">
      <c r="A40" s="5"/>
      <c r="B40" s="6" t="s">
        <v>51</v>
      </c>
      <c r="C40" s="5"/>
      <c r="D40" s="5"/>
      <c r="E40" s="6" t="s">
        <v>52</v>
      </c>
      <c r="F40" s="7">
        <f t="shared" ref="F40:L40" si="17">+F41</f>
        <v>110000</v>
      </c>
      <c r="G40" s="7">
        <f t="shared" si="17"/>
        <v>68000</v>
      </c>
      <c r="H40" s="7">
        <f t="shared" si="17"/>
        <v>51000</v>
      </c>
      <c r="I40" s="7">
        <f t="shared" si="17"/>
        <v>106000</v>
      </c>
      <c r="J40" s="7">
        <f t="shared" si="17"/>
        <v>0</v>
      </c>
      <c r="K40" s="7">
        <f t="shared" si="17"/>
        <v>0</v>
      </c>
      <c r="L40" s="7">
        <f t="shared" si="17"/>
        <v>335000</v>
      </c>
    </row>
    <row r="41" spans="1:12" x14ac:dyDescent="0.3">
      <c r="A41" s="8"/>
      <c r="B41" s="8"/>
      <c r="C41" s="9" t="s">
        <v>46</v>
      </c>
      <c r="D41" s="8"/>
      <c r="E41" s="9" t="s">
        <v>47</v>
      </c>
      <c r="F41" s="10">
        <v>110000</v>
      </c>
      <c r="G41" s="10">
        <v>68000</v>
      </c>
      <c r="H41" s="10">
        <v>51000</v>
      </c>
      <c r="I41" s="10">
        <v>106000</v>
      </c>
      <c r="J41" s="10">
        <v>0</v>
      </c>
      <c r="K41" s="10">
        <v>0</v>
      </c>
      <c r="L41" s="10">
        <f>+F41+G41+H41+I41+J41+K41</f>
        <v>335000</v>
      </c>
    </row>
    <row r="42" spans="1:12" x14ac:dyDescent="0.3">
      <c r="A42" s="11"/>
      <c r="B42" s="11"/>
      <c r="C42" s="11"/>
      <c r="D42" s="12" t="s">
        <v>14</v>
      </c>
      <c r="E42" s="12" t="s">
        <v>15</v>
      </c>
      <c r="F42" s="13">
        <f t="shared" ref="F42:L42" si="18">+F43</f>
        <v>110000</v>
      </c>
      <c r="G42" s="13">
        <f t="shared" si="18"/>
        <v>68000</v>
      </c>
      <c r="H42" s="13">
        <f t="shared" si="18"/>
        <v>51000</v>
      </c>
      <c r="I42" s="13">
        <f t="shared" si="18"/>
        <v>106000</v>
      </c>
      <c r="J42" s="13">
        <f t="shared" si="18"/>
        <v>0</v>
      </c>
      <c r="K42" s="13">
        <f t="shared" si="18"/>
        <v>0</v>
      </c>
      <c r="L42" s="13">
        <f t="shared" si="18"/>
        <v>335000</v>
      </c>
    </row>
    <row r="43" spans="1:12" x14ac:dyDescent="0.3">
      <c r="A43" s="11"/>
      <c r="B43" s="11"/>
      <c r="C43" s="11"/>
      <c r="D43" s="12" t="s">
        <v>16</v>
      </c>
      <c r="E43" s="12" t="s">
        <v>17</v>
      </c>
      <c r="F43" s="13">
        <v>110000</v>
      </c>
      <c r="G43" s="13">
        <v>68000</v>
      </c>
      <c r="H43" s="13">
        <v>51000</v>
      </c>
      <c r="I43" s="13">
        <v>106000</v>
      </c>
      <c r="J43" s="13">
        <v>0</v>
      </c>
      <c r="K43" s="13">
        <v>0</v>
      </c>
      <c r="L43" s="13">
        <f>+F43+G43+H43+I43+J43+K43</f>
        <v>335000</v>
      </c>
    </row>
    <row r="44" spans="1:12" x14ac:dyDescent="0.3">
      <c r="A44" s="5"/>
      <c r="B44" s="6" t="s">
        <v>53</v>
      </c>
      <c r="C44" s="5"/>
      <c r="D44" s="5"/>
      <c r="E44" s="6" t="s">
        <v>54</v>
      </c>
      <c r="F44" s="7">
        <f t="shared" ref="F44:L44" si="19">+F45</f>
        <v>139419.15</v>
      </c>
      <c r="G44" s="7">
        <f t="shared" si="19"/>
        <v>99000</v>
      </c>
      <c r="H44" s="7">
        <f t="shared" si="19"/>
        <v>99000</v>
      </c>
      <c r="I44" s="7">
        <f t="shared" si="19"/>
        <v>166000</v>
      </c>
      <c r="J44" s="7">
        <f t="shared" si="19"/>
        <v>166000</v>
      </c>
      <c r="K44" s="7">
        <f t="shared" si="19"/>
        <v>0</v>
      </c>
      <c r="L44" s="7">
        <f t="shared" si="19"/>
        <v>669419.15</v>
      </c>
    </row>
    <row r="45" spans="1:12" x14ac:dyDescent="0.3">
      <c r="A45" s="8"/>
      <c r="B45" s="8"/>
      <c r="C45" s="9" t="s">
        <v>55</v>
      </c>
      <c r="D45" s="8"/>
      <c r="E45" s="9" t="s">
        <v>56</v>
      </c>
      <c r="F45" s="10">
        <v>139419.15</v>
      </c>
      <c r="G45" s="10">
        <v>99000</v>
      </c>
      <c r="H45" s="10">
        <v>99000</v>
      </c>
      <c r="I45" s="10">
        <v>166000</v>
      </c>
      <c r="J45" s="10">
        <v>166000</v>
      </c>
      <c r="K45" s="10">
        <v>0</v>
      </c>
      <c r="L45" s="10">
        <f>+F45+G45+H45+I45+J45+K45</f>
        <v>669419.15</v>
      </c>
    </row>
    <row r="46" spans="1:12" x14ac:dyDescent="0.3">
      <c r="A46" s="11"/>
      <c r="B46" s="11"/>
      <c r="C46" s="11"/>
      <c r="D46" s="12" t="s">
        <v>14</v>
      </c>
      <c r="E46" s="12" t="s">
        <v>15</v>
      </c>
      <c r="F46" s="13">
        <f t="shared" ref="F46:L46" si="20">+F47</f>
        <v>139419.15</v>
      </c>
      <c r="G46" s="13">
        <f t="shared" si="20"/>
        <v>99000</v>
      </c>
      <c r="H46" s="13">
        <f t="shared" si="20"/>
        <v>99000</v>
      </c>
      <c r="I46" s="13">
        <f t="shared" si="20"/>
        <v>166000</v>
      </c>
      <c r="J46" s="13">
        <f t="shared" si="20"/>
        <v>166000</v>
      </c>
      <c r="K46" s="13">
        <f t="shared" si="20"/>
        <v>0</v>
      </c>
      <c r="L46" s="13">
        <f t="shared" si="20"/>
        <v>669419.15</v>
      </c>
    </row>
    <row r="47" spans="1:12" x14ac:dyDescent="0.3">
      <c r="A47" s="11"/>
      <c r="B47" s="11"/>
      <c r="C47" s="11"/>
      <c r="D47" s="12" t="s">
        <v>16</v>
      </c>
      <c r="E47" s="12" t="s">
        <v>17</v>
      </c>
      <c r="F47" s="13">
        <v>139419.15</v>
      </c>
      <c r="G47" s="13">
        <v>99000</v>
      </c>
      <c r="H47" s="13">
        <v>99000</v>
      </c>
      <c r="I47" s="13">
        <v>166000</v>
      </c>
      <c r="J47" s="13">
        <v>166000</v>
      </c>
      <c r="K47" s="13">
        <v>0</v>
      </c>
      <c r="L47" s="13">
        <f>+F47+G47+H47+I47+J47+K47</f>
        <v>669419.15</v>
      </c>
    </row>
    <row r="48" spans="1:12" x14ac:dyDescent="0.3">
      <c r="A48" s="5"/>
      <c r="B48" s="6" t="s">
        <v>57</v>
      </c>
      <c r="C48" s="5"/>
      <c r="D48" s="5"/>
      <c r="E48" s="6" t="s">
        <v>58</v>
      </c>
      <c r="F48" s="7">
        <f t="shared" ref="F48:L48" si="21">+F49+F50</f>
        <v>9032.7999999999993</v>
      </c>
      <c r="G48" s="7">
        <f t="shared" si="21"/>
        <v>90000</v>
      </c>
      <c r="H48" s="7">
        <f t="shared" si="21"/>
        <v>0</v>
      </c>
      <c r="I48" s="7">
        <f t="shared" si="21"/>
        <v>0</v>
      </c>
      <c r="J48" s="7">
        <f t="shared" si="21"/>
        <v>0</v>
      </c>
      <c r="K48" s="7">
        <f t="shared" si="21"/>
        <v>0</v>
      </c>
      <c r="L48" s="7">
        <f t="shared" si="21"/>
        <v>99032.8</v>
      </c>
    </row>
    <row r="49" spans="1:12" x14ac:dyDescent="0.3">
      <c r="A49" s="8"/>
      <c r="B49" s="8"/>
      <c r="C49" s="9" t="s">
        <v>46</v>
      </c>
      <c r="D49" s="8"/>
      <c r="E49" s="9" t="s">
        <v>47</v>
      </c>
      <c r="F49" s="10">
        <v>0</v>
      </c>
      <c r="G49" s="10">
        <v>90000</v>
      </c>
      <c r="H49" s="10">
        <v>0</v>
      </c>
      <c r="I49" s="10">
        <v>0</v>
      </c>
      <c r="J49" s="10">
        <v>0</v>
      </c>
      <c r="K49" s="10">
        <v>0</v>
      </c>
      <c r="L49" s="10">
        <f>+F49+G49+H49+I49+J49+K49</f>
        <v>90000</v>
      </c>
    </row>
    <row r="50" spans="1:12" x14ac:dyDescent="0.3">
      <c r="A50" s="8"/>
      <c r="B50" s="8"/>
      <c r="C50" s="9" t="s">
        <v>59</v>
      </c>
      <c r="D50" s="8"/>
      <c r="E50" s="9" t="s">
        <v>60</v>
      </c>
      <c r="F50" s="10">
        <v>9032.7999999999993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f>+F50+G50+H50+I50+J50+K50</f>
        <v>9032.7999999999993</v>
      </c>
    </row>
    <row r="51" spans="1:12" x14ac:dyDescent="0.3">
      <c r="A51" s="11"/>
      <c r="B51" s="11"/>
      <c r="C51" s="11"/>
      <c r="D51" s="12" t="s">
        <v>14</v>
      </c>
      <c r="E51" s="12" t="s">
        <v>15</v>
      </c>
      <c r="F51" s="13">
        <f t="shared" ref="F51:L51" si="22">+F52</f>
        <v>9032.7999999999993</v>
      </c>
      <c r="G51" s="13">
        <f t="shared" si="22"/>
        <v>90000</v>
      </c>
      <c r="H51" s="13">
        <f t="shared" si="22"/>
        <v>0</v>
      </c>
      <c r="I51" s="13">
        <f t="shared" si="22"/>
        <v>0</v>
      </c>
      <c r="J51" s="13">
        <f t="shared" si="22"/>
        <v>0</v>
      </c>
      <c r="K51" s="13">
        <f t="shared" si="22"/>
        <v>0</v>
      </c>
      <c r="L51" s="13">
        <f t="shared" si="22"/>
        <v>99032.8</v>
      </c>
    </row>
    <row r="52" spans="1:12" x14ac:dyDescent="0.3">
      <c r="A52" s="11"/>
      <c r="B52" s="11"/>
      <c r="C52" s="11"/>
      <c r="D52" s="12" t="s">
        <v>16</v>
      </c>
      <c r="E52" s="12" t="s">
        <v>17</v>
      </c>
      <c r="F52" s="13">
        <v>9032.7999999999993</v>
      </c>
      <c r="G52" s="13">
        <v>90000</v>
      </c>
      <c r="H52" s="13">
        <v>0</v>
      </c>
      <c r="I52" s="13">
        <v>0</v>
      </c>
      <c r="J52" s="13">
        <v>0</v>
      </c>
      <c r="K52" s="13">
        <v>0</v>
      </c>
      <c r="L52" s="13">
        <f>+F52+G52+H52+I52+J52+K52</f>
        <v>99032.8</v>
      </c>
    </row>
    <row r="53" spans="1:12" x14ac:dyDescent="0.3">
      <c r="A53" s="5"/>
      <c r="B53" s="6" t="s">
        <v>61</v>
      </c>
      <c r="C53" s="5"/>
      <c r="D53" s="5"/>
      <c r="E53" s="6" t="s">
        <v>62</v>
      </c>
      <c r="F53" s="7">
        <f t="shared" ref="F53:L53" si="23">+F54</f>
        <v>0</v>
      </c>
      <c r="G53" s="7">
        <f t="shared" si="23"/>
        <v>18000</v>
      </c>
      <c r="H53" s="7">
        <f t="shared" si="23"/>
        <v>240000</v>
      </c>
      <c r="I53" s="7">
        <f t="shared" si="23"/>
        <v>0</v>
      </c>
      <c r="J53" s="7">
        <f t="shared" si="23"/>
        <v>0</v>
      </c>
      <c r="K53" s="7">
        <f t="shared" si="23"/>
        <v>0</v>
      </c>
      <c r="L53" s="7">
        <f t="shared" si="23"/>
        <v>258000</v>
      </c>
    </row>
    <row r="54" spans="1:12" x14ac:dyDescent="0.3">
      <c r="A54" s="8"/>
      <c r="B54" s="8"/>
      <c r="C54" s="9" t="s">
        <v>46</v>
      </c>
      <c r="D54" s="8"/>
      <c r="E54" s="9" t="s">
        <v>47</v>
      </c>
      <c r="F54" s="10">
        <v>0</v>
      </c>
      <c r="G54" s="10">
        <v>18000</v>
      </c>
      <c r="H54" s="10">
        <v>240000</v>
      </c>
      <c r="I54" s="10">
        <v>0</v>
      </c>
      <c r="J54" s="10">
        <v>0</v>
      </c>
      <c r="K54" s="10">
        <v>0</v>
      </c>
      <c r="L54" s="10">
        <f>+F54+G54+H54+I54+J54+K54</f>
        <v>258000</v>
      </c>
    </row>
    <row r="55" spans="1:12" x14ac:dyDescent="0.3">
      <c r="A55" s="11"/>
      <c r="B55" s="11"/>
      <c r="C55" s="11"/>
      <c r="D55" s="12" t="s">
        <v>14</v>
      </c>
      <c r="E55" s="12" t="s">
        <v>15</v>
      </c>
      <c r="F55" s="13">
        <f t="shared" ref="F55:L55" si="24">+F56</f>
        <v>0</v>
      </c>
      <c r="G55" s="13">
        <f t="shared" si="24"/>
        <v>18000</v>
      </c>
      <c r="H55" s="13">
        <f t="shared" si="24"/>
        <v>240000</v>
      </c>
      <c r="I55" s="13">
        <f t="shared" si="24"/>
        <v>0</v>
      </c>
      <c r="J55" s="13">
        <f t="shared" si="24"/>
        <v>0</v>
      </c>
      <c r="K55" s="13">
        <f t="shared" si="24"/>
        <v>0</v>
      </c>
      <c r="L55" s="13">
        <f t="shared" si="24"/>
        <v>258000</v>
      </c>
    </row>
    <row r="56" spans="1:12" x14ac:dyDescent="0.3">
      <c r="A56" s="11"/>
      <c r="B56" s="11"/>
      <c r="C56" s="11"/>
      <c r="D56" s="12" t="s">
        <v>16</v>
      </c>
      <c r="E56" s="12" t="s">
        <v>17</v>
      </c>
      <c r="F56" s="13">
        <v>0</v>
      </c>
      <c r="G56" s="13">
        <v>18000</v>
      </c>
      <c r="H56" s="13">
        <v>240000</v>
      </c>
      <c r="I56" s="13">
        <v>0</v>
      </c>
      <c r="J56" s="13">
        <v>0</v>
      </c>
      <c r="K56" s="13">
        <v>0</v>
      </c>
      <c r="L56" s="13">
        <f>+F56+G56+H56+I56+J56+K56</f>
        <v>258000</v>
      </c>
    </row>
    <row r="57" spans="1:12" x14ac:dyDescent="0.3">
      <c r="A57" s="5"/>
      <c r="B57" s="6" t="s">
        <v>63</v>
      </c>
      <c r="C57" s="5"/>
      <c r="D57" s="5"/>
      <c r="E57" s="6" t="s">
        <v>64</v>
      </c>
      <c r="F57" s="7">
        <f t="shared" ref="F57:L57" si="25">+F58</f>
        <v>0</v>
      </c>
      <c r="G57" s="7">
        <f t="shared" si="25"/>
        <v>27000</v>
      </c>
      <c r="H57" s="7">
        <f t="shared" si="25"/>
        <v>213000</v>
      </c>
      <c r="I57" s="7">
        <f t="shared" si="25"/>
        <v>180000</v>
      </c>
      <c r="J57" s="7">
        <f t="shared" si="25"/>
        <v>0</v>
      </c>
      <c r="K57" s="7">
        <f t="shared" si="25"/>
        <v>0</v>
      </c>
      <c r="L57" s="7">
        <f t="shared" si="25"/>
        <v>420000</v>
      </c>
    </row>
    <row r="58" spans="1:12" x14ac:dyDescent="0.3">
      <c r="A58" s="8"/>
      <c r="B58" s="8"/>
      <c r="C58" s="9" t="s">
        <v>46</v>
      </c>
      <c r="D58" s="8"/>
      <c r="E58" s="9" t="s">
        <v>47</v>
      </c>
      <c r="F58" s="10">
        <v>0</v>
      </c>
      <c r="G58" s="10">
        <v>27000</v>
      </c>
      <c r="H58" s="10">
        <v>213000</v>
      </c>
      <c r="I58" s="10">
        <v>180000</v>
      </c>
      <c r="J58" s="10">
        <v>0</v>
      </c>
      <c r="K58" s="10">
        <v>0</v>
      </c>
      <c r="L58" s="10">
        <f>+F58+G58+H58+I58+J58+K58</f>
        <v>420000</v>
      </c>
    </row>
    <row r="59" spans="1:12" x14ac:dyDescent="0.3">
      <c r="A59" s="11"/>
      <c r="B59" s="11"/>
      <c r="C59" s="11"/>
      <c r="D59" s="12" t="s">
        <v>14</v>
      </c>
      <c r="E59" s="12" t="s">
        <v>15</v>
      </c>
      <c r="F59" s="13">
        <f t="shared" ref="F59:L59" si="26">+F60+F61</f>
        <v>0</v>
      </c>
      <c r="G59" s="13">
        <f t="shared" si="26"/>
        <v>27000</v>
      </c>
      <c r="H59" s="13">
        <f t="shared" si="26"/>
        <v>213000</v>
      </c>
      <c r="I59" s="13">
        <f t="shared" si="26"/>
        <v>180000</v>
      </c>
      <c r="J59" s="13">
        <f t="shared" si="26"/>
        <v>0</v>
      </c>
      <c r="K59" s="13">
        <f t="shared" si="26"/>
        <v>0</v>
      </c>
      <c r="L59" s="13">
        <f t="shared" si="26"/>
        <v>420000</v>
      </c>
    </row>
    <row r="60" spans="1:12" x14ac:dyDescent="0.3">
      <c r="A60" s="11"/>
      <c r="B60" s="11"/>
      <c r="C60" s="11"/>
      <c r="D60" s="12" t="s">
        <v>16</v>
      </c>
      <c r="E60" s="12" t="s">
        <v>17</v>
      </c>
      <c r="F60" s="13">
        <v>0</v>
      </c>
      <c r="G60" s="13">
        <v>27000</v>
      </c>
      <c r="H60" s="13">
        <v>50723</v>
      </c>
      <c r="I60" s="13">
        <v>17723</v>
      </c>
      <c r="J60" s="13">
        <v>0</v>
      </c>
      <c r="K60" s="13">
        <v>0</v>
      </c>
      <c r="L60" s="13">
        <f>+F60+G60+H60+I60+J60+K60</f>
        <v>95446</v>
      </c>
    </row>
    <row r="61" spans="1:12" x14ac:dyDescent="0.3">
      <c r="A61" s="11"/>
      <c r="B61" s="11"/>
      <c r="C61" s="11"/>
      <c r="D61" s="12" t="s">
        <v>65</v>
      </c>
      <c r="E61" s="12" t="s">
        <v>66</v>
      </c>
      <c r="F61" s="13">
        <v>0</v>
      </c>
      <c r="G61" s="13">
        <v>0</v>
      </c>
      <c r="H61" s="13">
        <v>162277</v>
      </c>
      <c r="I61" s="13">
        <v>162277</v>
      </c>
      <c r="J61" s="13">
        <v>0</v>
      </c>
      <c r="K61" s="13">
        <v>0</v>
      </c>
      <c r="L61" s="13">
        <f>+F61+G61+H61+I61+J61+K61</f>
        <v>324554</v>
      </c>
    </row>
    <row r="62" spans="1:12" x14ac:dyDescent="0.3">
      <c r="A62" s="5"/>
      <c r="B62" s="6" t="s">
        <v>67</v>
      </c>
      <c r="C62" s="5"/>
      <c r="D62" s="5"/>
      <c r="E62" s="6" t="s">
        <v>68</v>
      </c>
      <c r="F62" s="7">
        <f t="shared" ref="F62:L62" si="27">+F63</f>
        <v>0</v>
      </c>
      <c r="G62" s="7">
        <f t="shared" si="27"/>
        <v>7000</v>
      </c>
      <c r="H62" s="7">
        <f t="shared" si="27"/>
        <v>143000</v>
      </c>
      <c r="I62" s="7">
        <f t="shared" si="27"/>
        <v>0</v>
      </c>
      <c r="J62" s="7">
        <f t="shared" si="27"/>
        <v>0</v>
      </c>
      <c r="K62" s="7">
        <f t="shared" si="27"/>
        <v>0</v>
      </c>
      <c r="L62" s="7">
        <f t="shared" si="27"/>
        <v>150000</v>
      </c>
    </row>
    <row r="63" spans="1:12" x14ac:dyDescent="0.3">
      <c r="A63" s="8"/>
      <c r="B63" s="8"/>
      <c r="C63" s="9" t="s">
        <v>46</v>
      </c>
      <c r="D63" s="8"/>
      <c r="E63" s="9" t="s">
        <v>47</v>
      </c>
      <c r="F63" s="10">
        <v>0</v>
      </c>
      <c r="G63" s="10">
        <v>7000</v>
      </c>
      <c r="H63" s="10">
        <v>143000</v>
      </c>
      <c r="I63" s="10">
        <v>0</v>
      </c>
      <c r="J63" s="10">
        <v>0</v>
      </c>
      <c r="K63" s="10">
        <v>0</v>
      </c>
      <c r="L63" s="10">
        <f>+F63+G63+H63+I63+J63+K63</f>
        <v>150000</v>
      </c>
    </row>
    <row r="64" spans="1:12" x14ac:dyDescent="0.3">
      <c r="A64" s="11"/>
      <c r="B64" s="11"/>
      <c r="C64" s="11"/>
      <c r="D64" s="12" t="s">
        <v>14</v>
      </c>
      <c r="E64" s="12" t="s">
        <v>15</v>
      </c>
      <c r="F64" s="13">
        <f t="shared" ref="F64:L64" si="28">+F65</f>
        <v>0</v>
      </c>
      <c r="G64" s="13">
        <f t="shared" si="28"/>
        <v>7000</v>
      </c>
      <c r="H64" s="13">
        <f t="shared" si="28"/>
        <v>143000</v>
      </c>
      <c r="I64" s="13">
        <f t="shared" si="28"/>
        <v>0</v>
      </c>
      <c r="J64" s="13">
        <f t="shared" si="28"/>
        <v>0</v>
      </c>
      <c r="K64" s="13">
        <f t="shared" si="28"/>
        <v>0</v>
      </c>
      <c r="L64" s="13">
        <f t="shared" si="28"/>
        <v>150000</v>
      </c>
    </row>
    <row r="65" spans="1:12" x14ac:dyDescent="0.3">
      <c r="A65" s="11"/>
      <c r="B65" s="11"/>
      <c r="C65" s="11"/>
      <c r="D65" s="12" t="s">
        <v>16</v>
      </c>
      <c r="E65" s="12" t="s">
        <v>17</v>
      </c>
      <c r="F65" s="13">
        <v>0</v>
      </c>
      <c r="G65" s="13">
        <v>7000</v>
      </c>
      <c r="H65" s="13">
        <v>143000</v>
      </c>
      <c r="I65" s="13">
        <v>0</v>
      </c>
      <c r="J65" s="13">
        <v>0</v>
      </c>
      <c r="K65" s="13">
        <v>0</v>
      </c>
      <c r="L65" s="13">
        <f>+F65+G65+H65+I65+J65+K65</f>
        <v>150000</v>
      </c>
    </row>
    <row r="66" spans="1:12" x14ac:dyDescent="0.3">
      <c r="A66" s="5"/>
      <c r="B66" s="6" t="s">
        <v>69</v>
      </c>
      <c r="C66" s="5"/>
      <c r="D66" s="5"/>
      <c r="E66" s="6" t="s">
        <v>70</v>
      </c>
      <c r="F66" s="7">
        <f t="shared" ref="F66:L66" si="29">+F67</f>
        <v>0</v>
      </c>
      <c r="G66" s="7">
        <f t="shared" si="29"/>
        <v>250000</v>
      </c>
      <c r="H66" s="7">
        <f t="shared" si="29"/>
        <v>0</v>
      </c>
      <c r="I66" s="7">
        <f t="shared" si="29"/>
        <v>0</v>
      </c>
      <c r="J66" s="7">
        <f t="shared" si="29"/>
        <v>0</v>
      </c>
      <c r="K66" s="7">
        <f t="shared" si="29"/>
        <v>0</v>
      </c>
      <c r="L66" s="7">
        <f t="shared" si="29"/>
        <v>250000</v>
      </c>
    </row>
    <row r="67" spans="1:12" x14ac:dyDescent="0.3">
      <c r="A67" s="8"/>
      <c r="B67" s="8"/>
      <c r="C67" s="9" t="s">
        <v>46</v>
      </c>
      <c r="D67" s="8"/>
      <c r="E67" s="9" t="s">
        <v>47</v>
      </c>
      <c r="F67" s="10">
        <v>0</v>
      </c>
      <c r="G67" s="10">
        <v>250000</v>
      </c>
      <c r="H67" s="10">
        <v>0</v>
      </c>
      <c r="I67" s="10">
        <v>0</v>
      </c>
      <c r="J67" s="10">
        <v>0</v>
      </c>
      <c r="K67" s="10">
        <v>0</v>
      </c>
      <c r="L67" s="10">
        <f>+F67+G67+H67+I67+J67+K67</f>
        <v>250000</v>
      </c>
    </row>
    <row r="68" spans="1:12" x14ac:dyDescent="0.3">
      <c r="A68" s="11"/>
      <c r="B68" s="11"/>
      <c r="C68" s="11"/>
      <c r="D68" s="12" t="s">
        <v>14</v>
      </c>
      <c r="E68" s="12" t="s">
        <v>15</v>
      </c>
      <c r="F68" s="13">
        <f t="shared" ref="F68:L68" si="30">+F69+F70</f>
        <v>0</v>
      </c>
      <c r="G68" s="13">
        <f t="shared" si="30"/>
        <v>250000</v>
      </c>
      <c r="H68" s="13">
        <f t="shared" si="30"/>
        <v>0</v>
      </c>
      <c r="I68" s="13">
        <f t="shared" si="30"/>
        <v>0</v>
      </c>
      <c r="J68" s="13">
        <f t="shared" si="30"/>
        <v>0</v>
      </c>
      <c r="K68" s="13">
        <f t="shared" si="30"/>
        <v>0</v>
      </c>
      <c r="L68" s="13">
        <f t="shared" si="30"/>
        <v>250000</v>
      </c>
    </row>
    <row r="69" spans="1:12" x14ac:dyDescent="0.3">
      <c r="A69" s="11"/>
      <c r="B69" s="11"/>
      <c r="C69" s="11"/>
      <c r="D69" s="12" t="s">
        <v>16</v>
      </c>
      <c r="E69" s="12" t="s">
        <v>17</v>
      </c>
      <c r="F69" s="13">
        <v>0</v>
      </c>
      <c r="G69" s="13">
        <v>87723</v>
      </c>
      <c r="H69" s="13">
        <v>0</v>
      </c>
      <c r="I69" s="13">
        <v>0</v>
      </c>
      <c r="J69" s="13">
        <v>0</v>
      </c>
      <c r="K69" s="13">
        <v>0</v>
      </c>
      <c r="L69" s="13">
        <f>+F69+G69+H69+I69+J69+K69</f>
        <v>87723</v>
      </c>
    </row>
    <row r="70" spans="1:12" x14ac:dyDescent="0.3">
      <c r="A70" s="11"/>
      <c r="B70" s="11"/>
      <c r="C70" s="11"/>
      <c r="D70" s="12" t="s">
        <v>65</v>
      </c>
      <c r="E70" s="12" t="s">
        <v>66</v>
      </c>
      <c r="F70" s="13">
        <v>0</v>
      </c>
      <c r="G70" s="13">
        <v>162277</v>
      </c>
      <c r="H70" s="13">
        <v>0</v>
      </c>
      <c r="I70" s="13">
        <v>0</v>
      </c>
      <c r="J70" s="13">
        <v>0</v>
      </c>
      <c r="K70" s="13">
        <v>0</v>
      </c>
      <c r="L70" s="13">
        <f>+F70+G70+H70+I70+J70+K70</f>
        <v>162277</v>
      </c>
    </row>
    <row r="71" spans="1:12" x14ac:dyDescent="0.3">
      <c r="A71" s="5"/>
      <c r="B71" s="6" t="s">
        <v>71</v>
      </c>
      <c r="C71" s="5"/>
      <c r="D71" s="5"/>
      <c r="E71" s="6" t="s">
        <v>72</v>
      </c>
      <c r="F71" s="7">
        <f t="shared" ref="F71:L71" si="31">+F72</f>
        <v>0</v>
      </c>
      <c r="G71" s="7">
        <f t="shared" si="31"/>
        <v>0</v>
      </c>
      <c r="H71" s="7">
        <f t="shared" si="31"/>
        <v>76500</v>
      </c>
      <c r="I71" s="7">
        <f t="shared" si="31"/>
        <v>103000</v>
      </c>
      <c r="J71" s="7">
        <f t="shared" si="31"/>
        <v>0</v>
      </c>
      <c r="K71" s="7">
        <f t="shared" si="31"/>
        <v>0</v>
      </c>
      <c r="L71" s="7">
        <f t="shared" si="31"/>
        <v>179500</v>
      </c>
    </row>
    <row r="72" spans="1:12" x14ac:dyDescent="0.3">
      <c r="A72" s="8"/>
      <c r="B72" s="8"/>
      <c r="C72" s="9" t="s">
        <v>46</v>
      </c>
      <c r="D72" s="8"/>
      <c r="E72" s="9" t="s">
        <v>47</v>
      </c>
      <c r="F72" s="10">
        <v>0</v>
      </c>
      <c r="G72" s="10">
        <v>0</v>
      </c>
      <c r="H72" s="10">
        <v>76500</v>
      </c>
      <c r="I72" s="10">
        <v>103000</v>
      </c>
      <c r="J72" s="10">
        <v>0</v>
      </c>
      <c r="K72" s="10">
        <v>0</v>
      </c>
      <c r="L72" s="10">
        <f>+F72+G72+H72+I72+J72+K72</f>
        <v>179500</v>
      </c>
    </row>
    <row r="73" spans="1:12" x14ac:dyDescent="0.3">
      <c r="A73" s="11"/>
      <c r="B73" s="11"/>
      <c r="C73" s="11"/>
      <c r="D73" s="12" t="s">
        <v>14</v>
      </c>
      <c r="E73" s="12" t="s">
        <v>15</v>
      </c>
      <c r="F73" s="13">
        <f t="shared" ref="F73:L73" si="32">+F74</f>
        <v>0</v>
      </c>
      <c r="G73" s="13">
        <f t="shared" si="32"/>
        <v>0</v>
      </c>
      <c r="H73" s="13">
        <f t="shared" si="32"/>
        <v>76500</v>
      </c>
      <c r="I73" s="13">
        <f t="shared" si="32"/>
        <v>103000</v>
      </c>
      <c r="J73" s="13">
        <f t="shared" si="32"/>
        <v>0</v>
      </c>
      <c r="K73" s="13">
        <f t="shared" si="32"/>
        <v>0</v>
      </c>
      <c r="L73" s="13">
        <f t="shared" si="32"/>
        <v>179500</v>
      </c>
    </row>
    <row r="74" spans="1:12" x14ac:dyDescent="0.3">
      <c r="A74" s="11"/>
      <c r="B74" s="11"/>
      <c r="C74" s="11"/>
      <c r="D74" s="12" t="s">
        <v>16</v>
      </c>
      <c r="E74" s="12" t="s">
        <v>17</v>
      </c>
      <c r="F74" s="13">
        <v>0</v>
      </c>
      <c r="G74" s="13">
        <v>0</v>
      </c>
      <c r="H74" s="13">
        <v>76500</v>
      </c>
      <c r="I74" s="13">
        <v>103000</v>
      </c>
      <c r="J74" s="13">
        <v>0</v>
      </c>
      <c r="K74" s="13">
        <v>0</v>
      </c>
      <c r="L74" s="13">
        <f>+F74+G74+H74+I74+J74+K74</f>
        <v>179500</v>
      </c>
    </row>
    <row r="75" spans="1:12" x14ac:dyDescent="0.3">
      <c r="A75" s="5"/>
      <c r="B75" s="6" t="s">
        <v>73</v>
      </c>
      <c r="C75" s="5"/>
      <c r="D75" s="5"/>
      <c r="E75" s="6" t="s">
        <v>74</v>
      </c>
      <c r="F75" s="7">
        <f t="shared" ref="F75:L75" si="33">+F76</f>
        <v>0</v>
      </c>
      <c r="G75" s="7">
        <f t="shared" si="33"/>
        <v>8500</v>
      </c>
      <c r="H75" s="7">
        <f t="shared" si="33"/>
        <v>85000</v>
      </c>
      <c r="I75" s="7">
        <f t="shared" si="33"/>
        <v>0</v>
      </c>
      <c r="J75" s="7">
        <f t="shared" si="33"/>
        <v>0</v>
      </c>
      <c r="K75" s="7">
        <f t="shared" si="33"/>
        <v>0</v>
      </c>
      <c r="L75" s="7">
        <f t="shared" si="33"/>
        <v>93500</v>
      </c>
    </row>
    <row r="76" spans="1:12" x14ac:dyDescent="0.3">
      <c r="A76" s="8"/>
      <c r="B76" s="8"/>
      <c r="C76" s="9" t="s">
        <v>46</v>
      </c>
      <c r="D76" s="8"/>
      <c r="E76" s="9" t="s">
        <v>47</v>
      </c>
      <c r="F76" s="10">
        <v>0</v>
      </c>
      <c r="G76" s="10">
        <v>8500</v>
      </c>
      <c r="H76" s="10">
        <v>85000</v>
      </c>
      <c r="I76" s="10">
        <v>0</v>
      </c>
      <c r="J76" s="10">
        <v>0</v>
      </c>
      <c r="K76" s="10">
        <v>0</v>
      </c>
      <c r="L76" s="10">
        <f>+F76+G76+H76+I76+J76+K76</f>
        <v>93500</v>
      </c>
    </row>
    <row r="77" spans="1:12" x14ac:dyDescent="0.3">
      <c r="A77" s="11"/>
      <c r="B77" s="11"/>
      <c r="C77" s="11"/>
      <c r="D77" s="12" t="s">
        <v>14</v>
      </c>
      <c r="E77" s="12" t="s">
        <v>15</v>
      </c>
      <c r="F77" s="13">
        <f t="shared" ref="F77:L77" si="34">+F78</f>
        <v>0</v>
      </c>
      <c r="G77" s="13">
        <f t="shared" si="34"/>
        <v>8500</v>
      </c>
      <c r="H77" s="13">
        <f t="shared" si="34"/>
        <v>85000</v>
      </c>
      <c r="I77" s="13">
        <f t="shared" si="34"/>
        <v>0</v>
      </c>
      <c r="J77" s="13">
        <f t="shared" si="34"/>
        <v>0</v>
      </c>
      <c r="K77" s="13">
        <f t="shared" si="34"/>
        <v>0</v>
      </c>
      <c r="L77" s="13">
        <f t="shared" si="34"/>
        <v>93500</v>
      </c>
    </row>
    <row r="78" spans="1:12" x14ac:dyDescent="0.3">
      <c r="A78" s="11"/>
      <c r="B78" s="11"/>
      <c r="C78" s="11"/>
      <c r="D78" s="12" t="s">
        <v>16</v>
      </c>
      <c r="E78" s="12" t="s">
        <v>17</v>
      </c>
      <c r="F78" s="13">
        <v>0</v>
      </c>
      <c r="G78" s="13">
        <v>8500</v>
      </c>
      <c r="H78" s="13">
        <v>85000</v>
      </c>
      <c r="I78" s="13">
        <v>0</v>
      </c>
      <c r="J78" s="13">
        <v>0</v>
      </c>
      <c r="K78" s="13">
        <v>0</v>
      </c>
      <c r="L78" s="13">
        <f>+F78+G78+H78+I78+J78+K78</f>
        <v>93500</v>
      </c>
    </row>
    <row r="79" spans="1:12" x14ac:dyDescent="0.3">
      <c r="A79" s="5"/>
      <c r="B79" s="6" t="s">
        <v>75</v>
      </c>
      <c r="C79" s="5"/>
      <c r="D79" s="5"/>
      <c r="E79" s="6" t="s">
        <v>76</v>
      </c>
      <c r="F79" s="7">
        <f t="shared" ref="F79:L79" si="35">+F80</f>
        <v>0</v>
      </c>
      <c r="G79" s="7">
        <f t="shared" si="35"/>
        <v>7500</v>
      </c>
      <c r="H79" s="7">
        <f t="shared" si="35"/>
        <v>40000</v>
      </c>
      <c r="I79" s="7">
        <f t="shared" si="35"/>
        <v>0</v>
      </c>
      <c r="J79" s="7">
        <f t="shared" si="35"/>
        <v>0</v>
      </c>
      <c r="K79" s="7">
        <f t="shared" si="35"/>
        <v>0</v>
      </c>
      <c r="L79" s="7">
        <f t="shared" si="35"/>
        <v>47500</v>
      </c>
    </row>
    <row r="80" spans="1:12" x14ac:dyDescent="0.3">
      <c r="A80" s="8"/>
      <c r="B80" s="8"/>
      <c r="C80" s="9" t="s">
        <v>46</v>
      </c>
      <c r="D80" s="8"/>
      <c r="E80" s="9" t="s">
        <v>47</v>
      </c>
      <c r="F80" s="10">
        <v>0</v>
      </c>
      <c r="G80" s="10">
        <v>7500</v>
      </c>
      <c r="H80" s="10">
        <v>40000</v>
      </c>
      <c r="I80" s="10">
        <v>0</v>
      </c>
      <c r="J80" s="10">
        <v>0</v>
      </c>
      <c r="K80" s="10">
        <v>0</v>
      </c>
      <c r="L80" s="10">
        <f>+F80+G80+H80+I80+J80+K80</f>
        <v>47500</v>
      </c>
    </row>
    <row r="81" spans="1:12" x14ac:dyDescent="0.3">
      <c r="A81" s="11"/>
      <c r="B81" s="11"/>
      <c r="C81" s="11"/>
      <c r="D81" s="12" t="s">
        <v>14</v>
      </c>
      <c r="E81" s="12" t="s">
        <v>15</v>
      </c>
      <c r="F81" s="13">
        <f t="shared" ref="F81:L81" si="36">+F82</f>
        <v>0</v>
      </c>
      <c r="G81" s="13">
        <f t="shared" si="36"/>
        <v>7500</v>
      </c>
      <c r="H81" s="13">
        <f t="shared" si="36"/>
        <v>40000</v>
      </c>
      <c r="I81" s="13">
        <f t="shared" si="36"/>
        <v>0</v>
      </c>
      <c r="J81" s="13">
        <f t="shared" si="36"/>
        <v>0</v>
      </c>
      <c r="K81" s="13">
        <f t="shared" si="36"/>
        <v>0</v>
      </c>
      <c r="L81" s="13">
        <f t="shared" si="36"/>
        <v>47500</v>
      </c>
    </row>
    <row r="82" spans="1:12" x14ac:dyDescent="0.3">
      <c r="A82" s="11"/>
      <c r="B82" s="11"/>
      <c r="C82" s="11"/>
      <c r="D82" s="12" t="s">
        <v>16</v>
      </c>
      <c r="E82" s="12" t="s">
        <v>17</v>
      </c>
      <c r="F82" s="13">
        <v>0</v>
      </c>
      <c r="G82" s="13">
        <v>7500</v>
      </c>
      <c r="H82" s="13">
        <v>40000</v>
      </c>
      <c r="I82" s="13">
        <v>0</v>
      </c>
      <c r="J82" s="13">
        <v>0</v>
      </c>
      <c r="K82" s="13">
        <v>0</v>
      </c>
      <c r="L82" s="13">
        <f>+F82+G82+H82+I82+J82+K82</f>
        <v>47500</v>
      </c>
    </row>
    <row r="83" spans="1:12" x14ac:dyDescent="0.3">
      <c r="A83" s="2" t="s">
        <v>77</v>
      </c>
      <c r="B83" s="3"/>
      <c r="C83" s="3"/>
      <c r="D83" s="3"/>
      <c r="E83" s="2" t="s">
        <v>78</v>
      </c>
      <c r="F83" s="4">
        <f t="shared" ref="F83:L83" si="37">+F84+F88+F92+F96+F101+F106</f>
        <v>860087.45</v>
      </c>
      <c r="G83" s="4">
        <f t="shared" si="37"/>
        <v>658079.54</v>
      </c>
      <c r="H83" s="4">
        <f t="shared" si="37"/>
        <v>655663.31000000006</v>
      </c>
      <c r="I83" s="4">
        <f t="shared" si="37"/>
        <v>528331.89</v>
      </c>
      <c r="J83" s="4">
        <f t="shared" si="37"/>
        <v>423000</v>
      </c>
      <c r="K83" s="4">
        <f t="shared" si="37"/>
        <v>4545000</v>
      </c>
      <c r="L83" s="4">
        <f t="shared" si="37"/>
        <v>7670162.1900000004</v>
      </c>
    </row>
    <row r="84" spans="1:12" x14ac:dyDescent="0.3">
      <c r="A84" s="5"/>
      <c r="B84" s="6" t="s">
        <v>79</v>
      </c>
      <c r="C84" s="5"/>
      <c r="D84" s="5"/>
      <c r="E84" s="6" t="s">
        <v>80</v>
      </c>
      <c r="F84" s="7">
        <f t="shared" ref="F84:L84" si="38">+F85</f>
        <v>423251.45</v>
      </c>
      <c r="G84" s="7">
        <f t="shared" si="38"/>
        <v>160000</v>
      </c>
      <c r="H84" s="7">
        <f t="shared" si="38"/>
        <v>160000</v>
      </c>
      <c r="I84" s="7">
        <f t="shared" si="38"/>
        <v>160000</v>
      </c>
      <c r="J84" s="7">
        <f t="shared" si="38"/>
        <v>160000</v>
      </c>
      <c r="K84" s="7">
        <f t="shared" si="38"/>
        <v>0</v>
      </c>
      <c r="L84" s="7">
        <f t="shared" si="38"/>
        <v>1063251.45</v>
      </c>
    </row>
    <row r="85" spans="1:12" x14ac:dyDescent="0.3">
      <c r="A85" s="8"/>
      <c r="B85" s="8"/>
      <c r="C85" s="9" t="s">
        <v>81</v>
      </c>
      <c r="D85" s="8"/>
      <c r="E85" s="9" t="s">
        <v>82</v>
      </c>
      <c r="F85" s="10">
        <v>423251.45</v>
      </c>
      <c r="G85" s="10">
        <v>160000</v>
      </c>
      <c r="H85" s="10">
        <v>160000</v>
      </c>
      <c r="I85" s="10">
        <v>160000</v>
      </c>
      <c r="J85" s="10">
        <v>160000</v>
      </c>
      <c r="K85" s="10">
        <v>0</v>
      </c>
      <c r="L85" s="10">
        <f>+F85+G85+H85+I85+J85+K85</f>
        <v>1063251.45</v>
      </c>
    </row>
    <row r="86" spans="1:12" x14ac:dyDescent="0.3">
      <c r="A86" s="11"/>
      <c r="B86" s="11"/>
      <c r="C86" s="11"/>
      <c r="D86" s="12" t="s">
        <v>14</v>
      </c>
      <c r="E86" s="12" t="s">
        <v>15</v>
      </c>
      <c r="F86" s="13">
        <f t="shared" ref="F86:L86" si="39">+F87</f>
        <v>423251.45</v>
      </c>
      <c r="G86" s="13">
        <f t="shared" si="39"/>
        <v>160000</v>
      </c>
      <c r="H86" s="13">
        <f t="shared" si="39"/>
        <v>160000</v>
      </c>
      <c r="I86" s="13">
        <f t="shared" si="39"/>
        <v>160000</v>
      </c>
      <c r="J86" s="13">
        <f t="shared" si="39"/>
        <v>160000</v>
      </c>
      <c r="K86" s="13">
        <f t="shared" si="39"/>
        <v>0</v>
      </c>
      <c r="L86" s="13">
        <f t="shared" si="39"/>
        <v>1063251.45</v>
      </c>
    </row>
    <row r="87" spans="1:12" x14ac:dyDescent="0.3">
      <c r="A87" s="11"/>
      <c r="B87" s="11"/>
      <c r="C87" s="11"/>
      <c r="D87" s="12" t="s">
        <v>16</v>
      </c>
      <c r="E87" s="12" t="s">
        <v>17</v>
      </c>
      <c r="F87" s="13">
        <v>423251.45</v>
      </c>
      <c r="G87" s="13">
        <v>160000</v>
      </c>
      <c r="H87" s="13">
        <v>160000</v>
      </c>
      <c r="I87" s="13">
        <v>160000</v>
      </c>
      <c r="J87" s="13">
        <v>160000</v>
      </c>
      <c r="K87" s="13">
        <v>0</v>
      </c>
      <c r="L87" s="13">
        <f>+F87+G87+H87+I87+J87+K87</f>
        <v>1063251.45</v>
      </c>
    </row>
    <row r="88" spans="1:12" x14ac:dyDescent="0.3">
      <c r="A88" s="5"/>
      <c r="B88" s="6" t="s">
        <v>83</v>
      </c>
      <c r="C88" s="5"/>
      <c r="D88" s="5"/>
      <c r="E88" s="6" t="s">
        <v>84</v>
      </c>
      <c r="F88" s="7">
        <f t="shared" ref="F88:L88" si="40">+F89</f>
        <v>44000</v>
      </c>
      <c r="G88" s="7">
        <f t="shared" si="40"/>
        <v>85000</v>
      </c>
      <c r="H88" s="7">
        <f t="shared" si="40"/>
        <v>56500</v>
      </c>
      <c r="I88" s="7">
        <f t="shared" si="40"/>
        <v>112000</v>
      </c>
      <c r="J88" s="7">
        <f t="shared" si="40"/>
        <v>0</v>
      </c>
      <c r="K88" s="7">
        <f t="shared" si="40"/>
        <v>0</v>
      </c>
      <c r="L88" s="7">
        <f t="shared" si="40"/>
        <v>297500</v>
      </c>
    </row>
    <row r="89" spans="1:12" x14ac:dyDescent="0.3">
      <c r="A89" s="8"/>
      <c r="B89" s="8"/>
      <c r="C89" s="9" t="s">
        <v>85</v>
      </c>
      <c r="D89" s="8"/>
      <c r="E89" s="9" t="s">
        <v>86</v>
      </c>
      <c r="F89" s="10">
        <v>44000</v>
      </c>
      <c r="G89" s="10">
        <v>85000</v>
      </c>
      <c r="H89" s="10">
        <v>56500</v>
      </c>
      <c r="I89" s="10">
        <v>112000</v>
      </c>
      <c r="J89" s="10">
        <v>0</v>
      </c>
      <c r="K89" s="10">
        <v>0</v>
      </c>
      <c r="L89" s="10">
        <f>+F89+G89+H89+I89+J89+K89</f>
        <v>297500</v>
      </c>
    </row>
    <row r="90" spans="1:12" x14ac:dyDescent="0.3">
      <c r="A90" s="11"/>
      <c r="B90" s="11"/>
      <c r="C90" s="11"/>
      <c r="D90" s="12" t="s">
        <v>14</v>
      </c>
      <c r="E90" s="12" t="s">
        <v>15</v>
      </c>
      <c r="F90" s="13">
        <f t="shared" ref="F90:L90" si="41">+F91</f>
        <v>44000</v>
      </c>
      <c r="G90" s="13">
        <f t="shared" si="41"/>
        <v>85000</v>
      </c>
      <c r="H90" s="13">
        <f t="shared" si="41"/>
        <v>56500</v>
      </c>
      <c r="I90" s="13">
        <f t="shared" si="41"/>
        <v>112000</v>
      </c>
      <c r="J90" s="13">
        <f t="shared" si="41"/>
        <v>0</v>
      </c>
      <c r="K90" s="13">
        <f t="shared" si="41"/>
        <v>0</v>
      </c>
      <c r="L90" s="13">
        <f t="shared" si="41"/>
        <v>297500</v>
      </c>
    </row>
    <row r="91" spans="1:12" x14ac:dyDescent="0.3">
      <c r="A91" s="11"/>
      <c r="B91" s="11"/>
      <c r="C91" s="11"/>
      <c r="D91" s="12" t="s">
        <v>16</v>
      </c>
      <c r="E91" s="12" t="s">
        <v>17</v>
      </c>
      <c r="F91" s="13">
        <v>44000</v>
      </c>
      <c r="G91" s="13">
        <v>85000</v>
      </c>
      <c r="H91" s="13">
        <v>56500</v>
      </c>
      <c r="I91" s="13">
        <v>112000</v>
      </c>
      <c r="J91" s="13">
        <v>0</v>
      </c>
      <c r="K91" s="13">
        <v>0</v>
      </c>
      <c r="L91" s="13">
        <f>+F91+G91+H91+I91+J91+K91</f>
        <v>297500</v>
      </c>
    </row>
    <row r="92" spans="1:12" x14ac:dyDescent="0.3">
      <c r="A92" s="5"/>
      <c r="B92" s="6" t="s">
        <v>87</v>
      </c>
      <c r="C92" s="5"/>
      <c r="D92" s="5"/>
      <c r="E92" s="6" t="s">
        <v>88</v>
      </c>
      <c r="F92" s="7">
        <f t="shared" ref="F92:L92" si="42">+F93</f>
        <v>362636</v>
      </c>
      <c r="G92" s="7">
        <f t="shared" si="42"/>
        <v>160000</v>
      </c>
      <c r="H92" s="7">
        <f t="shared" si="42"/>
        <v>190000</v>
      </c>
      <c r="I92" s="7">
        <f t="shared" si="42"/>
        <v>193400</v>
      </c>
      <c r="J92" s="7">
        <f t="shared" si="42"/>
        <v>203000</v>
      </c>
      <c r="K92" s="7">
        <f t="shared" si="42"/>
        <v>4485000</v>
      </c>
      <c r="L92" s="7">
        <f t="shared" si="42"/>
        <v>5594036</v>
      </c>
    </row>
    <row r="93" spans="1:12" x14ac:dyDescent="0.3">
      <c r="A93" s="8"/>
      <c r="B93" s="8"/>
      <c r="C93" s="9" t="s">
        <v>81</v>
      </c>
      <c r="D93" s="8"/>
      <c r="E93" s="9" t="s">
        <v>82</v>
      </c>
      <c r="F93" s="10">
        <v>362636</v>
      </c>
      <c r="G93" s="10">
        <v>160000</v>
      </c>
      <c r="H93" s="10">
        <v>190000</v>
      </c>
      <c r="I93" s="10">
        <v>193400</v>
      </c>
      <c r="J93" s="10">
        <v>203000</v>
      </c>
      <c r="K93" s="10">
        <v>4485000</v>
      </c>
      <c r="L93" s="10">
        <f>+F93+G93+H93+I93+J93+K93</f>
        <v>5594036</v>
      </c>
    </row>
    <row r="94" spans="1:12" x14ac:dyDescent="0.3">
      <c r="A94" s="11"/>
      <c r="B94" s="11"/>
      <c r="C94" s="11"/>
      <c r="D94" s="12" t="s">
        <v>14</v>
      </c>
      <c r="E94" s="12" t="s">
        <v>15</v>
      </c>
      <c r="F94" s="13">
        <f t="shared" ref="F94:L94" si="43">+F95</f>
        <v>362636</v>
      </c>
      <c r="G94" s="13">
        <f t="shared" si="43"/>
        <v>160000</v>
      </c>
      <c r="H94" s="13">
        <f t="shared" si="43"/>
        <v>190000</v>
      </c>
      <c r="I94" s="13">
        <f t="shared" si="43"/>
        <v>193400</v>
      </c>
      <c r="J94" s="13">
        <f t="shared" si="43"/>
        <v>203000</v>
      </c>
      <c r="K94" s="13">
        <f t="shared" si="43"/>
        <v>4485000</v>
      </c>
      <c r="L94" s="13">
        <f t="shared" si="43"/>
        <v>5594036</v>
      </c>
    </row>
    <row r="95" spans="1:12" x14ac:dyDescent="0.3">
      <c r="A95" s="11"/>
      <c r="B95" s="11"/>
      <c r="C95" s="11"/>
      <c r="D95" s="12" t="s">
        <v>16</v>
      </c>
      <c r="E95" s="12" t="s">
        <v>17</v>
      </c>
      <c r="F95" s="13">
        <v>362636</v>
      </c>
      <c r="G95" s="13">
        <v>160000</v>
      </c>
      <c r="H95" s="13">
        <v>190000</v>
      </c>
      <c r="I95" s="13">
        <v>193400</v>
      </c>
      <c r="J95" s="13">
        <v>203000</v>
      </c>
      <c r="K95" s="13">
        <v>4485000</v>
      </c>
      <c r="L95" s="13">
        <f>+F95+G95+H95+I95+J95+K95</f>
        <v>5594036</v>
      </c>
    </row>
    <row r="96" spans="1:12" x14ac:dyDescent="0.3">
      <c r="A96" s="5"/>
      <c r="B96" s="6" t="s">
        <v>89</v>
      </c>
      <c r="C96" s="5"/>
      <c r="D96" s="5"/>
      <c r="E96" s="6" t="s">
        <v>90</v>
      </c>
      <c r="F96" s="7">
        <f t="shared" ref="F96:L96" si="44">+F97+F98</f>
        <v>30200</v>
      </c>
      <c r="G96" s="7">
        <f t="shared" si="44"/>
        <v>55000</v>
      </c>
      <c r="H96" s="7">
        <f t="shared" si="44"/>
        <v>55000</v>
      </c>
      <c r="I96" s="7">
        <f t="shared" si="44"/>
        <v>60000</v>
      </c>
      <c r="J96" s="7">
        <f t="shared" si="44"/>
        <v>60000</v>
      </c>
      <c r="K96" s="7">
        <f t="shared" si="44"/>
        <v>60000</v>
      </c>
      <c r="L96" s="7">
        <f t="shared" si="44"/>
        <v>320200</v>
      </c>
    </row>
    <row r="97" spans="1:12" x14ac:dyDescent="0.3">
      <c r="A97" s="8"/>
      <c r="B97" s="8"/>
      <c r="C97" s="9" t="s">
        <v>91</v>
      </c>
      <c r="D97" s="8"/>
      <c r="E97" s="9" t="s">
        <v>92</v>
      </c>
      <c r="F97" s="10">
        <v>10000</v>
      </c>
      <c r="G97" s="10">
        <v>5000</v>
      </c>
      <c r="H97" s="10">
        <v>5000</v>
      </c>
      <c r="I97" s="10">
        <v>10000</v>
      </c>
      <c r="J97" s="10">
        <v>10000</v>
      </c>
      <c r="K97" s="10">
        <v>10000</v>
      </c>
      <c r="L97" s="10">
        <f>+F97+G97+H97+I97+J97+K97</f>
        <v>50000</v>
      </c>
    </row>
    <row r="98" spans="1:12" x14ac:dyDescent="0.3">
      <c r="A98" s="8"/>
      <c r="B98" s="8"/>
      <c r="C98" s="9" t="s">
        <v>93</v>
      </c>
      <c r="D98" s="8"/>
      <c r="E98" s="9" t="s">
        <v>94</v>
      </c>
      <c r="F98" s="10">
        <v>20200</v>
      </c>
      <c r="G98" s="10">
        <v>50000</v>
      </c>
      <c r="H98" s="10">
        <v>50000</v>
      </c>
      <c r="I98" s="10">
        <v>50000</v>
      </c>
      <c r="J98" s="10">
        <v>50000</v>
      </c>
      <c r="K98" s="10">
        <v>50000</v>
      </c>
      <c r="L98" s="10">
        <f>+F98+G98+H98+I98+J98+K98</f>
        <v>270200</v>
      </c>
    </row>
    <row r="99" spans="1:12" x14ac:dyDescent="0.3">
      <c r="A99" s="11"/>
      <c r="B99" s="11"/>
      <c r="C99" s="11"/>
      <c r="D99" s="12" t="s">
        <v>14</v>
      </c>
      <c r="E99" s="12" t="s">
        <v>15</v>
      </c>
      <c r="F99" s="13">
        <f t="shared" ref="F99:L99" si="45">+F100</f>
        <v>30200</v>
      </c>
      <c r="G99" s="13">
        <f t="shared" si="45"/>
        <v>55000</v>
      </c>
      <c r="H99" s="13">
        <f t="shared" si="45"/>
        <v>55000</v>
      </c>
      <c r="I99" s="13">
        <f t="shared" si="45"/>
        <v>60000</v>
      </c>
      <c r="J99" s="13">
        <f t="shared" si="45"/>
        <v>60000</v>
      </c>
      <c r="K99" s="13">
        <f t="shared" si="45"/>
        <v>60000</v>
      </c>
      <c r="L99" s="13">
        <f t="shared" si="45"/>
        <v>320200</v>
      </c>
    </row>
    <row r="100" spans="1:12" x14ac:dyDescent="0.3">
      <c r="A100" s="11"/>
      <c r="B100" s="11"/>
      <c r="C100" s="11"/>
      <c r="D100" s="12" t="s">
        <v>16</v>
      </c>
      <c r="E100" s="12" t="s">
        <v>17</v>
      </c>
      <c r="F100" s="13">
        <v>30200</v>
      </c>
      <c r="G100" s="13">
        <v>55000</v>
      </c>
      <c r="H100" s="13">
        <v>55000</v>
      </c>
      <c r="I100" s="13">
        <v>60000</v>
      </c>
      <c r="J100" s="13">
        <v>60000</v>
      </c>
      <c r="K100" s="13">
        <v>60000</v>
      </c>
      <c r="L100" s="13">
        <f>+F100+G100+H100+I100+J100+K100</f>
        <v>320200</v>
      </c>
    </row>
    <row r="101" spans="1:12" x14ac:dyDescent="0.3">
      <c r="A101" s="5"/>
      <c r="B101" s="6" t="s">
        <v>95</v>
      </c>
      <c r="C101" s="5"/>
      <c r="D101" s="5"/>
      <c r="E101" s="6" t="s">
        <v>96</v>
      </c>
      <c r="F101" s="7">
        <f t="shared" ref="F101:L101" si="46">+F102</f>
        <v>0</v>
      </c>
      <c r="G101" s="7">
        <f t="shared" si="46"/>
        <v>78079.539999999994</v>
      </c>
      <c r="H101" s="7">
        <f t="shared" si="46"/>
        <v>74163.31</v>
      </c>
      <c r="I101" s="7">
        <f t="shared" si="46"/>
        <v>2931.89</v>
      </c>
      <c r="J101" s="7">
        <f t="shared" si="46"/>
        <v>0</v>
      </c>
      <c r="K101" s="7">
        <f t="shared" si="46"/>
        <v>0</v>
      </c>
      <c r="L101" s="7">
        <f t="shared" si="46"/>
        <v>155174.74</v>
      </c>
    </row>
    <row r="102" spans="1:12" x14ac:dyDescent="0.3">
      <c r="A102" s="8"/>
      <c r="B102" s="8"/>
      <c r="C102" s="9" t="s">
        <v>97</v>
      </c>
      <c r="D102" s="8"/>
      <c r="E102" s="9" t="s">
        <v>96</v>
      </c>
      <c r="F102" s="10">
        <v>0</v>
      </c>
      <c r="G102" s="10">
        <v>78079.539999999994</v>
      </c>
      <c r="H102" s="10">
        <v>74163.31</v>
      </c>
      <c r="I102" s="10">
        <v>2931.89</v>
      </c>
      <c r="J102" s="10">
        <v>0</v>
      </c>
      <c r="K102" s="10">
        <v>0</v>
      </c>
      <c r="L102" s="10">
        <f>+F102+G102+H102+I102+J102+K102</f>
        <v>155174.74</v>
      </c>
    </row>
    <row r="103" spans="1:12" x14ac:dyDescent="0.3">
      <c r="A103" s="11"/>
      <c r="B103" s="11"/>
      <c r="C103" s="11"/>
      <c r="D103" s="12" t="s">
        <v>14</v>
      </c>
      <c r="E103" s="12" t="s">
        <v>15</v>
      </c>
      <c r="F103" s="13">
        <f t="shared" ref="F103:L103" si="47">+F104+F105</f>
        <v>0</v>
      </c>
      <c r="G103" s="13">
        <f t="shared" si="47"/>
        <v>78079.540000000008</v>
      </c>
      <c r="H103" s="13">
        <f t="shared" si="47"/>
        <v>74163.31</v>
      </c>
      <c r="I103" s="13">
        <f t="shared" si="47"/>
        <v>2931.8900000000003</v>
      </c>
      <c r="J103" s="13">
        <f t="shared" si="47"/>
        <v>0</v>
      </c>
      <c r="K103" s="13">
        <f t="shared" si="47"/>
        <v>0</v>
      </c>
      <c r="L103" s="13">
        <f t="shared" si="47"/>
        <v>155174.74</v>
      </c>
    </row>
    <row r="104" spans="1:12" x14ac:dyDescent="0.3">
      <c r="A104" s="11"/>
      <c r="B104" s="11"/>
      <c r="C104" s="11"/>
      <c r="D104" s="12" t="s">
        <v>16</v>
      </c>
      <c r="E104" s="12" t="s">
        <v>17</v>
      </c>
      <c r="F104" s="13">
        <v>0</v>
      </c>
      <c r="G104" s="13">
        <v>11711.93</v>
      </c>
      <c r="H104" s="13">
        <v>11209.5</v>
      </c>
      <c r="I104" s="13">
        <v>439.78</v>
      </c>
      <c r="J104" s="13">
        <v>0</v>
      </c>
      <c r="K104" s="13">
        <v>0</v>
      </c>
      <c r="L104" s="13">
        <f>+F104+G104+H104+I104+J104+K104</f>
        <v>23361.21</v>
      </c>
    </row>
    <row r="105" spans="1:12" x14ac:dyDescent="0.3">
      <c r="A105" s="11"/>
      <c r="B105" s="11"/>
      <c r="C105" s="11"/>
      <c r="D105" s="12" t="s">
        <v>18</v>
      </c>
      <c r="E105" s="12" t="s">
        <v>19</v>
      </c>
      <c r="F105" s="13">
        <v>0</v>
      </c>
      <c r="G105" s="13">
        <v>66367.61</v>
      </c>
      <c r="H105" s="13">
        <v>62953.81</v>
      </c>
      <c r="I105" s="13">
        <v>2492.11</v>
      </c>
      <c r="J105" s="13">
        <v>0</v>
      </c>
      <c r="K105" s="13">
        <v>0</v>
      </c>
      <c r="L105" s="13">
        <f>+F105+G105+H105+I105+J105+K105</f>
        <v>131813.53</v>
      </c>
    </row>
    <row r="106" spans="1:12" x14ac:dyDescent="0.3">
      <c r="A106" s="5"/>
      <c r="B106" s="6" t="s">
        <v>98</v>
      </c>
      <c r="C106" s="5"/>
      <c r="D106" s="5"/>
      <c r="E106" s="6" t="s">
        <v>99</v>
      </c>
      <c r="F106" s="7">
        <f t="shared" ref="F106:L106" si="48">+F107</f>
        <v>0</v>
      </c>
      <c r="G106" s="7">
        <f t="shared" si="48"/>
        <v>120000</v>
      </c>
      <c r="H106" s="7">
        <f t="shared" si="48"/>
        <v>120000</v>
      </c>
      <c r="I106" s="7">
        <f t="shared" si="48"/>
        <v>0</v>
      </c>
      <c r="J106" s="7">
        <f t="shared" si="48"/>
        <v>0</v>
      </c>
      <c r="K106" s="7">
        <f t="shared" si="48"/>
        <v>0</v>
      </c>
      <c r="L106" s="7">
        <f t="shared" si="48"/>
        <v>240000</v>
      </c>
    </row>
    <row r="107" spans="1:12" x14ac:dyDescent="0.3">
      <c r="A107" s="8"/>
      <c r="B107" s="8"/>
      <c r="C107" s="9" t="s">
        <v>81</v>
      </c>
      <c r="D107" s="8"/>
      <c r="E107" s="9" t="s">
        <v>82</v>
      </c>
      <c r="F107" s="10">
        <v>0</v>
      </c>
      <c r="G107" s="10">
        <v>120000</v>
      </c>
      <c r="H107" s="10">
        <v>120000</v>
      </c>
      <c r="I107" s="10">
        <v>0</v>
      </c>
      <c r="J107" s="10">
        <v>0</v>
      </c>
      <c r="K107" s="10">
        <v>0</v>
      </c>
      <c r="L107" s="10">
        <f>+F107+G107+H107+I107+J107+K107</f>
        <v>240000</v>
      </c>
    </row>
    <row r="108" spans="1:12" x14ac:dyDescent="0.3">
      <c r="A108" s="11"/>
      <c r="B108" s="11"/>
      <c r="C108" s="11"/>
      <c r="D108" s="12" t="s">
        <v>14</v>
      </c>
      <c r="E108" s="12" t="s">
        <v>15</v>
      </c>
      <c r="F108" s="13">
        <f t="shared" ref="F108:L108" si="49">+F109+F110</f>
        <v>0</v>
      </c>
      <c r="G108" s="13">
        <f t="shared" si="49"/>
        <v>120000</v>
      </c>
      <c r="H108" s="13">
        <f t="shared" si="49"/>
        <v>120000</v>
      </c>
      <c r="I108" s="13">
        <f t="shared" si="49"/>
        <v>0</v>
      </c>
      <c r="J108" s="13">
        <f t="shared" si="49"/>
        <v>0</v>
      </c>
      <c r="K108" s="13">
        <f t="shared" si="49"/>
        <v>0</v>
      </c>
      <c r="L108" s="13">
        <f t="shared" si="49"/>
        <v>240000</v>
      </c>
    </row>
    <row r="109" spans="1:12" x14ac:dyDescent="0.3">
      <c r="A109" s="11"/>
      <c r="B109" s="11"/>
      <c r="C109" s="11"/>
      <c r="D109" s="12" t="s">
        <v>16</v>
      </c>
      <c r="E109" s="12" t="s">
        <v>17</v>
      </c>
      <c r="F109" s="13">
        <v>0</v>
      </c>
      <c r="G109" s="13">
        <v>36393.440000000002</v>
      </c>
      <c r="H109" s="13">
        <v>36393.440000000002</v>
      </c>
      <c r="I109" s="13">
        <v>0</v>
      </c>
      <c r="J109" s="13">
        <v>0</v>
      </c>
      <c r="K109" s="13">
        <v>0</v>
      </c>
      <c r="L109" s="13">
        <f>+F109+G109+H109+I109+J109+K109</f>
        <v>72786.880000000005</v>
      </c>
    </row>
    <row r="110" spans="1:12" x14ac:dyDescent="0.3">
      <c r="A110" s="11"/>
      <c r="B110" s="11"/>
      <c r="C110" s="11"/>
      <c r="D110" s="12" t="s">
        <v>18</v>
      </c>
      <c r="E110" s="12" t="s">
        <v>19</v>
      </c>
      <c r="F110" s="13">
        <v>0</v>
      </c>
      <c r="G110" s="13">
        <v>83606.559999999998</v>
      </c>
      <c r="H110" s="13">
        <v>83606.559999999998</v>
      </c>
      <c r="I110" s="13">
        <v>0</v>
      </c>
      <c r="J110" s="13">
        <v>0</v>
      </c>
      <c r="K110" s="13">
        <v>0</v>
      </c>
      <c r="L110" s="13">
        <f>+F110+G110+H110+I110+J110+K110</f>
        <v>167213.12</v>
      </c>
    </row>
    <row r="111" spans="1:12" x14ac:dyDescent="0.3">
      <c r="A111" s="2" t="s">
        <v>100</v>
      </c>
      <c r="B111" s="3"/>
      <c r="C111" s="3"/>
      <c r="D111" s="3"/>
      <c r="E111" s="2" t="s">
        <v>101</v>
      </c>
      <c r="F111" s="4">
        <f t="shared" ref="F111:L111" si="50">+F112+F116+F121+F128+F134+F139+F145</f>
        <v>293900.55000000005</v>
      </c>
      <c r="G111" s="4">
        <f t="shared" si="50"/>
        <v>898120</v>
      </c>
      <c r="H111" s="4">
        <f t="shared" si="50"/>
        <v>436200</v>
      </c>
      <c r="I111" s="4">
        <f t="shared" si="50"/>
        <v>923500</v>
      </c>
      <c r="J111" s="4">
        <f t="shared" si="50"/>
        <v>0</v>
      </c>
      <c r="K111" s="4">
        <f t="shared" si="50"/>
        <v>0</v>
      </c>
      <c r="L111" s="4">
        <f t="shared" si="50"/>
        <v>2551720.5499999998</v>
      </c>
    </row>
    <row r="112" spans="1:12" x14ac:dyDescent="0.3">
      <c r="A112" s="5"/>
      <c r="B112" s="6" t="s">
        <v>102</v>
      </c>
      <c r="C112" s="5"/>
      <c r="D112" s="5"/>
      <c r="E112" s="6" t="s">
        <v>103</v>
      </c>
      <c r="F112" s="7">
        <f t="shared" ref="F112:L112" si="51">+F113</f>
        <v>226400</v>
      </c>
      <c r="G112" s="7">
        <f t="shared" si="51"/>
        <v>445000</v>
      </c>
      <c r="H112" s="7">
        <f t="shared" si="51"/>
        <v>0</v>
      </c>
      <c r="I112" s="7">
        <f t="shared" si="51"/>
        <v>155000</v>
      </c>
      <c r="J112" s="7">
        <f t="shared" si="51"/>
        <v>0</v>
      </c>
      <c r="K112" s="7">
        <f t="shared" si="51"/>
        <v>0</v>
      </c>
      <c r="L112" s="7">
        <f t="shared" si="51"/>
        <v>826400</v>
      </c>
    </row>
    <row r="113" spans="1:12" x14ac:dyDescent="0.3">
      <c r="A113" s="8"/>
      <c r="B113" s="8"/>
      <c r="C113" s="9" t="s">
        <v>104</v>
      </c>
      <c r="D113" s="8"/>
      <c r="E113" s="9" t="s">
        <v>105</v>
      </c>
      <c r="F113" s="10">
        <v>226400</v>
      </c>
      <c r="G113" s="10">
        <v>445000</v>
      </c>
      <c r="H113" s="10">
        <v>0</v>
      </c>
      <c r="I113" s="10">
        <v>155000</v>
      </c>
      <c r="J113" s="10">
        <v>0</v>
      </c>
      <c r="K113" s="10">
        <v>0</v>
      </c>
      <c r="L113" s="10">
        <f>+F113+G113+H113+I113+J113+K113</f>
        <v>826400</v>
      </c>
    </row>
    <row r="114" spans="1:12" x14ac:dyDescent="0.3">
      <c r="A114" s="11"/>
      <c r="B114" s="11"/>
      <c r="C114" s="11"/>
      <c r="D114" s="12" t="s">
        <v>14</v>
      </c>
      <c r="E114" s="12" t="s">
        <v>15</v>
      </c>
      <c r="F114" s="13">
        <f t="shared" ref="F114:L114" si="52">+F115</f>
        <v>226400</v>
      </c>
      <c r="G114" s="13">
        <f t="shared" si="52"/>
        <v>445000</v>
      </c>
      <c r="H114" s="13">
        <f t="shared" si="52"/>
        <v>0</v>
      </c>
      <c r="I114" s="13">
        <f t="shared" si="52"/>
        <v>155000</v>
      </c>
      <c r="J114" s="13">
        <f t="shared" si="52"/>
        <v>0</v>
      </c>
      <c r="K114" s="13">
        <f t="shared" si="52"/>
        <v>0</v>
      </c>
      <c r="L114" s="13">
        <f t="shared" si="52"/>
        <v>826400</v>
      </c>
    </row>
    <row r="115" spans="1:12" x14ac:dyDescent="0.3">
      <c r="A115" s="11"/>
      <c r="B115" s="11"/>
      <c r="C115" s="11"/>
      <c r="D115" s="12" t="s">
        <v>16</v>
      </c>
      <c r="E115" s="12" t="s">
        <v>17</v>
      </c>
      <c r="F115" s="13">
        <v>226400</v>
      </c>
      <c r="G115" s="13">
        <v>445000</v>
      </c>
      <c r="H115" s="13">
        <v>0</v>
      </c>
      <c r="I115" s="13">
        <v>155000</v>
      </c>
      <c r="J115" s="13">
        <v>0</v>
      </c>
      <c r="K115" s="13">
        <v>0</v>
      </c>
      <c r="L115" s="13">
        <f>+F115+G115+H115+I115+J115+K115</f>
        <v>826400</v>
      </c>
    </row>
    <row r="116" spans="1:12" x14ac:dyDescent="0.3">
      <c r="A116" s="5"/>
      <c r="B116" s="6" t="s">
        <v>106</v>
      </c>
      <c r="C116" s="5"/>
      <c r="D116" s="5"/>
      <c r="E116" s="6" t="s">
        <v>107</v>
      </c>
      <c r="F116" s="7">
        <f t="shared" ref="F116:L116" si="53">+F117+F118</f>
        <v>0</v>
      </c>
      <c r="G116" s="7">
        <f t="shared" si="53"/>
        <v>18000</v>
      </c>
      <c r="H116" s="7">
        <f t="shared" si="53"/>
        <v>85000</v>
      </c>
      <c r="I116" s="7">
        <f t="shared" si="53"/>
        <v>161000</v>
      </c>
      <c r="J116" s="7">
        <f t="shared" si="53"/>
        <v>0</v>
      </c>
      <c r="K116" s="7">
        <f t="shared" si="53"/>
        <v>0</v>
      </c>
      <c r="L116" s="7">
        <f t="shared" si="53"/>
        <v>264000</v>
      </c>
    </row>
    <row r="117" spans="1:12" x14ac:dyDescent="0.3">
      <c r="A117" s="8"/>
      <c r="B117" s="8"/>
      <c r="C117" s="9" t="s">
        <v>108</v>
      </c>
      <c r="D117" s="8"/>
      <c r="E117" s="9" t="s">
        <v>109</v>
      </c>
      <c r="F117" s="10">
        <v>0</v>
      </c>
      <c r="G117" s="10">
        <v>0</v>
      </c>
      <c r="H117" s="10">
        <v>33500</v>
      </c>
      <c r="I117" s="10">
        <v>91000</v>
      </c>
      <c r="J117" s="10">
        <v>0</v>
      </c>
      <c r="K117" s="10">
        <v>0</v>
      </c>
      <c r="L117" s="10">
        <f>+F117+G117+H117+I117+J117+K117</f>
        <v>124500</v>
      </c>
    </row>
    <row r="118" spans="1:12" x14ac:dyDescent="0.3">
      <c r="A118" s="8"/>
      <c r="B118" s="8"/>
      <c r="C118" s="9" t="s">
        <v>110</v>
      </c>
      <c r="D118" s="8"/>
      <c r="E118" s="9" t="s">
        <v>111</v>
      </c>
      <c r="F118" s="10">
        <v>0</v>
      </c>
      <c r="G118" s="10">
        <v>18000</v>
      </c>
      <c r="H118" s="10">
        <v>51500</v>
      </c>
      <c r="I118" s="10">
        <v>70000</v>
      </c>
      <c r="J118" s="10">
        <v>0</v>
      </c>
      <c r="K118" s="10">
        <v>0</v>
      </c>
      <c r="L118" s="10">
        <f>+F118+G118+H118+I118+J118+K118</f>
        <v>139500</v>
      </c>
    </row>
    <row r="119" spans="1:12" x14ac:dyDescent="0.3">
      <c r="A119" s="11"/>
      <c r="B119" s="11"/>
      <c r="C119" s="11"/>
      <c r="D119" s="12" t="s">
        <v>14</v>
      </c>
      <c r="E119" s="12" t="s">
        <v>15</v>
      </c>
      <c r="F119" s="13">
        <f t="shared" ref="F119:L119" si="54">+F120</f>
        <v>0</v>
      </c>
      <c r="G119" s="13">
        <f t="shared" si="54"/>
        <v>18000</v>
      </c>
      <c r="H119" s="13">
        <f t="shared" si="54"/>
        <v>85000</v>
      </c>
      <c r="I119" s="13">
        <f t="shared" si="54"/>
        <v>161000</v>
      </c>
      <c r="J119" s="13">
        <f t="shared" si="54"/>
        <v>0</v>
      </c>
      <c r="K119" s="13">
        <f t="shared" si="54"/>
        <v>0</v>
      </c>
      <c r="L119" s="13">
        <f t="shared" si="54"/>
        <v>264000</v>
      </c>
    </row>
    <row r="120" spans="1:12" x14ac:dyDescent="0.3">
      <c r="A120" s="11"/>
      <c r="B120" s="11"/>
      <c r="C120" s="11"/>
      <c r="D120" s="12" t="s">
        <v>16</v>
      </c>
      <c r="E120" s="12" t="s">
        <v>17</v>
      </c>
      <c r="F120" s="13">
        <v>0</v>
      </c>
      <c r="G120" s="13">
        <v>18000</v>
      </c>
      <c r="H120" s="13">
        <v>85000</v>
      </c>
      <c r="I120" s="13">
        <v>161000</v>
      </c>
      <c r="J120" s="13">
        <v>0</v>
      </c>
      <c r="K120" s="13">
        <v>0</v>
      </c>
      <c r="L120" s="13">
        <f>+F120+G120+H120+I120+J120+K120</f>
        <v>264000</v>
      </c>
    </row>
    <row r="121" spans="1:12" x14ac:dyDescent="0.3">
      <c r="A121" s="5"/>
      <c r="B121" s="6" t="s">
        <v>112</v>
      </c>
      <c r="C121" s="5"/>
      <c r="D121" s="5"/>
      <c r="E121" s="6" t="s">
        <v>113</v>
      </c>
      <c r="F121" s="7">
        <f t="shared" ref="F121:L121" si="55">+F122+F123+F124+F125</f>
        <v>17810.16</v>
      </c>
      <c r="G121" s="7">
        <f t="shared" si="55"/>
        <v>192510</v>
      </c>
      <c r="H121" s="7">
        <f t="shared" si="55"/>
        <v>231200</v>
      </c>
      <c r="I121" s="7">
        <f t="shared" si="55"/>
        <v>105000</v>
      </c>
      <c r="J121" s="7">
        <f t="shared" si="55"/>
        <v>0</v>
      </c>
      <c r="K121" s="7">
        <f t="shared" si="55"/>
        <v>0</v>
      </c>
      <c r="L121" s="7">
        <f t="shared" si="55"/>
        <v>546520.16</v>
      </c>
    </row>
    <row r="122" spans="1:12" x14ac:dyDescent="0.3">
      <c r="A122" s="8"/>
      <c r="B122" s="8"/>
      <c r="C122" s="9" t="s">
        <v>46</v>
      </c>
      <c r="D122" s="8"/>
      <c r="E122" s="9" t="s">
        <v>47</v>
      </c>
      <c r="F122" s="10">
        <v>8476.66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f>+F122+G122+H122+I122+J122+K122</f>
        <v>8476.66</v>
      </c>
    </row>
    <row r="123" spans="1:12" x14ac:dyDescent="0.3">
      <c r="A123" s="8"/>
      <c r="B123" s="8"/>
      <c r="C123" s="9" t="s">
        <v>114</v>
      </c>
      <c r="D123" s="8"/>
      <c r="E123" s="9" t="s">
        <v>115</v>
      </c>
      <c r="F123" s="10">
        <v>7088.5</v>
      </c>
      <c r="G123" s="10">
        <v>92900</v>
      </c>
      <c r="H123" s="10">
        <v>0</v>
      </c>
      <c r="I123" s="10">
        <v>0</v>
      </c>
      <c r="J123" s="10">
        <v>0</v>
      </c>
      <c r="K123" s="10">
        <v>0</v>
      </c>
      <c r="L123" s="10">
        <f>+F123+G123+H123+I123+J123+K123</f>
        <v>99988.5</v>
      </c>
    </row>
    <row r="124" spans="1:12" x14ac:dyDescent="0.3">
      <c r="A124" s="8"/>
      <c r="B124" s="8"/>
      <c r="C124" s="9" t="s">
        <v>108</v>
      </c>
      <c r="D124" s="8"/>
      <c r="E124" s="9" t="s">
        <v>109</v>
      </c>
      <c r="F124" s="10">
        <v>2245</v>
      </c>
      <c r="G124" s="10">
        <v>35410</v>
      </c>
      <c r="H124" s="10">
        <v>73500</v>
      </c>
      <c r="I124" s="10">
        <v>105000</v>
      </c>
      <c r="J124" s="10">
        <v>0</v>
      </c>
      <c r="K124" s="10">
        <v>0</v>
      </c>
      <c r="L124" s="10">
        <f>+F124+G124+H124+I124+J124+K124</f>
        <v>216155</v>
      </c>
    </row>
    <row r="125" spans="1:12" x14ac:dyDescent="0.3">
      <c r="A125" s="8"/>
      <c r="B125" s="8"/>
      <c r="C125" s="9" t="s">
        <v>110</v>
      </c>
      <c r="D125" s="8"/>
      <c r="E125" s="9" t="s">
        <v>111</v>
      </c>
      <c r="F125" s="10">
        <v>0</v>
      </c>
      <c r="G125" s="10">
        <v>64200</v>
      </c>
      <c r="H125" s="10">
        <v>157700</v>
      </c>
      <c r="I125" s="10">
        <v>0</v>
      </c>
      <c r="J125" s="10">
        <v>0</v>
      </c>
      <c r="K125" s="10">
        <v>0</v>
      </c>
      <c r="L125" s="10">
        <f>+F125+G125+H125+I125+J125+K125</f>
        <v>221900</v>
      </c>
    </row>
    <row r="126" spans="1:12" x14ac:dyDescent="0.3">
      <c r="A126" s="11"/>
      <c r="B126" s="11"/>
      <c r="C126" s="11"/>
      <c r="D126" s="12" t="s">
        <v>14</v>
      </c>
      <c r="E126" s="12" t="s">
        <v>15</v>
      </c>
      <c r="F126" s="13">
        <f t="shared" ref="F126:L126" si="56">+F127</f>
        <v>17810.16</v>
      </c>
      <c r="G126" s="13">
        <f t="shared" si="56"/>
        <v>192510</v>
      </c>
      <c r="H126" s="13">
        <f t="shared" si="56"/>
        <v>231200</v>
      </c>
      <c r="I126" s="13">
        <f t="shared" si="56"/>
        <v>105000</v>
      </c>
      <c r="J126" s="13">
        <f t="shared" si="56"/>
        <v>0</v>
      </c>
      <c r="K126" s="13">
        <f t="shared" si="56"/>
        <v>0</v>
      </c>
      <c r="L126" s="13">
        <f t="shared" si="56"/>
        <v>546520.16</v>
      </c>
    </row>
    <row r="127" spans="1:12" x14ac:dyDescent="0.3">
      <c r="A127" s="11"/>
      <c r="B127" s="11"/>
      <c r="C127" s="11"/>
      <c r="D127" s="12" t="s">
        <v>16</v>
      </c>
      <c r="E127" s="12" t="s">
        <v>17</v>
      </c>
      <c r="F127" s="13">
        <v>17810.16</v>
      </c>
      <c r="G127" s="13">
        <v>192510</v>
      </c>
      <c r="H127" s="13">
        <v>231200</v>
      </c>
      <c r="I127" s="13">
        <v>105000</v>
      </c>
      <c r="J127" s="13">
        <v>0</v>
      </c>
      <c r="K127" s="13">
        <v>0</v>
      </c>
      <c r="L127" s="13">
        <f>+F127+G127+H127+I127+J127+K127</f>
        <v>546520.16</v>
      </c>
    </row>
    <row r="128" spans="1:12" x14ac:dyDescent="0.3">
      <c r="A128" s="5"/>
      <c r="B128" s="6" t="s">
        <v>116</v>
      </c>
      <c r="C128" s="5"/>
      <c r="D128" s="5"/>
      <c r="E128" s="6" t="s">
        <v>117</v>
      </c>
      <c r="F128" s="7">
        <f t="shared" ref="F128:L128" si="57">+F129+F130+F131</f>
        <v>25430</v>
      </c>
      <c r="G128" s="7">
        <f t="shared" si="57"/>
        <v>71310</v>
      </c>
      <c r="H128" s="7">
        <f t="shared" si="57"/>
        <v>0</v>
      </c>
      <c r="I128" s="7">
        <f t="shared" si="57"/>
        <v>502500</v>
      </c>
      <c r="J128" s="7">
        <f t="shared" si="57"/>
        <v>0</v>
      </c>
      <c r="K128" s="7">
        <f t="shared" si="57"/>
        <v>0</v>
      </c>
      <c r="L128" s="7">
        <f t="shared" si="57"/>
        <v>599240</v>
      </c>
    </row>
    <row r="129" spans="1:12" x14ac:dyDescent="0.3">
      <c r="A129" s="8"/>
      <c r="B129" s="8"/>
      <c r="C129" s="9" t="s">
        <v>114</v>
      </c>
      <c r="D129" s="8"/>
      <c r="E129" s="9" t="s">
        <v>115</v>
      </c>
      <c r="F129" s="10">
        <v>13710</v>
      </c>
      <c r="G129" s="10">
        <v>55600</v>
      </c>
      <c r="H129" s="10">
        <v>0</v>
      </c>
      <c r="I129" s="10">
        <v>197950</v>
      </c>
      <c r="J129" s="10">
        <v>0</v>
      </c>
      <c r="K129" s="10">
        <v>0</v>
      </c>
      <c r="L129" s="10">
        <f>+F129+G129+H129+I129+J129+K129</f>
        <v>267260</v>
      </c>
    </row>
    <row r="130" spans="1:12" x14ac:dyDescent="0.3">
      <c r="A130" s="8"/>
      <c r="B130" s="8"/>
      <c r="C130" s="9" t="s">
        <v>108</v>
      </c>
      <c r="D130" s="8"/>
      <c r="E130" s="9" t="s">
        <v>109</v>
      </c>
      <c r="F130" s="10">
        <v>5860</v>
      </c>
      <c r="G130" s="10">
        <v>0</v>
      </c>
      <c r="H130" s="10">
        <v>0</v>
      </c>
      <c r="I130" s="10">
        <v>138550</v>
      </c>
      <c r="J130" s="10">
        <v>0</v>
      </c>
      <c r="K130" s="10">
        <v>0</v>
      </c>
      <c r="L130" s="10">
        <f>+F130+G130+H130+I130+J130+K130</f>
        <v>144410</v>
      </c>
    </row>
    <row r="131" spans="1:12" x14ac:dyDescent="0.3">
      <c r="A131" s="8"/>
      <c r="B131" s="8"/>
      <c r="C131" s="9" t="s">
        <v>110</v>
      </c>
      <c r="D131" s="8"/>
      <c r="E131" s="9" t="s">
        <v>111</v>
      </c>
      <c r="F131" s="10">
        <v>5860</v>
      </c>
      <c r="G131" s="10">
        <v>15710</v>
      </c>
      <c r="H131" s="10">
        <v>0</v>
      </c>
      <c r="I131" s="10">
        <v>166000</v>
      </c>
      <c r="J131" s="10">
        <v>0</v>
      </c>
      <c r="K131" s="10">
        <v>0</v>
      </c>
      <c r="L131" s="10">
        <f>+F131+G131+H131+I131+J131+K131</f>
        <v>187570</v>
      </c>
    </row>
    <row r="132" spans="1:12" x14ac:dyDescent="0.3">
      <c r="A132" s="11"/>
      <c r="B132" s="11"/>
      <c r="C132" s="11"/>
      <c r="D132" s="12" t="s">
        <v>14</v>
      </c>
      <c r="E132" s="12" t="s">
        <v>15</v>
      </c>
      <c r="F132" s="13">
        <f t="shared" ref="F132:L132" si="58">+F133</f>
        <v>25430</v>
      </c>
      <c r="G132" s="13">
        <f t="shared" si="58"/>
        <v>71310</v>
      </c>
      <c r="H132" s="13">
        <f t="shared" si="58"/>
        <v>0</v>
      </c>
      <c r="I132" s="13">
        <f t="shared" si="58"/>
        <v>502500</v>
      </c>
      <c r="J132" s="13">
        <f t="shared" si="58"/>
        <v>0</v>
      </c>
      <c r="K132" s="13">
        <f t="shared" si="58"/>
        <v>0</v>
      </c>
      <c r="L132" s="13">
        <f t="shared" si="58"/>
        <v>599240</v>
      </c>
    </row>
    <row r="133" spans="1:12" x14ac:dyDescent="0.3">
      <c r="A133" s="11"/>
      <c r="B133" s="11"/>
      <c r="C133" s="11"/>
      <c r="D133" s="12" t="s">
        <v>16</v>
      </c>
      <c r="E133" s="12" t="s">
        <v>17</v>
      </c>
      <c r="F133" s="13">
        <v>25430</v>
      </c>
      <c r="G133" s="13">
        <v>71310</v>
      </c>
      <c r="H133" s="13">
        <v>0</v>
      </c>
      <c r="I133" s="13">
        <v>502500</v>
      </c>
      <c r="J133" s="13">
        <v>0</v>
      </c>
      <c r="K133" s="13">
        <v>0</v>
      </c>
      <c r="L133" s="13">
        <f>+F133+G133+H133+I133+J133+K133</f>
        <v>599240</v>
      </c>
    </row>
    <row r="134" spans="1:12" x14ac:dyDescent="0.3">
      <c r="A134" s="5"/>
      <c r="B134" s="6" t="s">
        <v>118</v>
      </c>
      <c r="C134" s="5"/>
      <c r="D134" s="5"/>
      <c r="E134" s="6" t="s">
        <v>119</v>
      </c>
      <c r="F134" s="7">
        <f t="shared" ref="F134:L134" si="59">+F135+F136</f>
        <v>12622.07</v>
      </c>
      <c r="G134" s="7">
        <f t="shared" si="59"/>
        <v>21500</v>
      </c>
      <c r="H134" s="7">
        <f t="shared" si="59"/>
        <v>0</v>
      </c>
      <c r="I134" s="7">
        <f t="shared" si="59"/>
        <v>0</v>
      </c>
      <c r="J134" s="7">
        <f t="shared" si="59"/>
        <v>0</v>
      </c>
      <c r="K134" s="7">
        <f t="shared" si="59"/>
        <v>0</v>
      </c>
      <c r="L134" s="7">
        <f t="shared" si="59"/>
        <v>34122.07</v>
      </c>
    </row>
    <row r="135" spans="1:12" x14ac:dyDescent="0.3">
      <c r="A135" s="8"/>
      <c r="B135" s="8"/>
      <c r="C135" s="9" t="s">
        <v>114</v>
      </c>
      <c r="D135" s="8"/>
      <c r="E135" s="9" t="s">
        <v>115</v>
      </c>
      <c r="F135" s="10">
        <v>12622.07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f>+F135+G135+H135+I135+J135+K135</f>
        <v>12622.07</v>
      </c>
    </row>
    <row r="136" spans="1:12" x14ac:dyDescent="0.3">
      <c r="A136" s="8"/>
      <c r="B136" s="8"/>
      <c r="C136" s="9" t="s">
        <v>110</v>
      </c>
      <c r="D136" s="8"/>
      <c r="E136" s="9" t="s">
        <v>111</v>
      </c>
      <c r="F136" s="10">
        <v>0</v>
      </c>
      <c r="G136" s="10">
        <v>21500</v>
      </c>
      <c r="H136" s="10">
        <v>0</v>
      </c>
      <c r="I136" s="10">
        <v>0</v>
      </c>
      <c r="J136" s="10">
        <v>0</v>
      </c>
      <c r="K136" s="10">
        <v>0</v>
      </c>
      <c r="L136" s="10">
        <f>+F136+G136+H136+I136+J136+K136</f>
        <v>21500</v>
      </c>
    </row>
    <row r="137" spans="1:12" x14ac:dyDescent="0.3">
      <c r="A137" s="11"/>
      <c r="B137" s="11"/>
      <c r="C137" s="11"/>
      <c r="D137" s="12" t="s">
        <v>14</v>
      </c>
      <c r="E137" s="12" t="s">
        <v>15</v>
      </c>
      <c r="F137" s="13">
        <f t="shared" ref="F137:L137" si="60">+F138</f>
        <v>12622.07</v>
      </c>
      <c r="G137" s="13">
        <f t="shared" si="60"/>
        <v>21500</v>
      </c>
      <c r="H137" s="13">
        <f t="shared" si="60"/>
        <v>0</v>
      </c>
      <c r="I137" s="13">
        <f t="shared" si="60"/>
        <v>0</v>
      </c>
      <c r="J137" s="13">
        <f t="shared" si="60"/>
        <v>0</v>
      </c>
      <c r="K137" s="13">
        <f t="shared" si="60"/>
        <v>0</v>
      </c>
      <c r="L137" s="13">
        <f t="shared" si="60"/>
        <v>34122.07</v>
      </c>
    </row>
    <row r="138" spans="1:12" x14ac:dyDescent="0.3">
      <c r="A138" s="11"/>
      <c r="B138" s="11"/>
      <c r="C138" s="11"/>
      <c r="D138" s="12" t="s">
        <v>16</v>
      </c>
      <c r="E138" s="12" t="s">
        <v>17</v>
      </c>
      <c r="F138" s="13">
        <v>12622.07</v>
      </c>
      <c r="G138" s="13">
        <v>21500</v>
      </c>
      <c r="H138" s="13">
        <v>0</v>
      </c>
      <c r="I138" s="13">
        <v>0</v>
      </c>
      <c r="J138" s="13">
        <v>0</v>
      </c>
      <c r="K138" s="13">
        <v>0</v>
      </c>
      <c r="L138" s="13">
        <f>+F138+G138+H138+I138+J138+K138</f>
        <v>34122.07</v>
      </c>
    </row>
    <row r="139" spans="1:12" x14ac:dyDescent="0.3">
      <c r="A139" s="5"/>
      <c r="B139" s="6" t="s">
        <v>120</v>
      </c>
      <c r="C139" s="5"/>
      <c r="D139" s="5"/>
      <c r="E139" s="6" t="s">
        <v>121</v>
      </c>
      <c r="F139" s="7">
        <f t="shared" ref="F139:L139" si="61">+F140+F141+F142</f>
        <v>7838.32</v>
      </c>
      <c r="G139" s="7">
        <f t="shared" si="61"/>
        <v>52000</v>
      </c>
      <c r="H139" s="7">
        <f t="shared" si="61"/>
        <v>29500</v>
      </c>
      <c r="I139" s="7">
        <f t="shared" si="61"/>
        <v>0</v>
      </c>
      <c r="J139" s="7">
        <f t="shared" si="61"/>
        <v>0</v>
      </c>
      <c r="K139" s="7">
        <f t="shared" si="61"/>
        <v>0</v>
      </c>
      <c r="L139" s="7">
        <f t="shared" si="61"/>
        <v>89338.319999999992</v>
      </c>
    </row>
    <row r="140" spans="1:12" x14ac:dyDescent="0.3">
      <c r="A140" s="8"/>
      <c r="B140" s="8"/>
      <c r="C140" s="9" t="s">
        <v>114</v>
      </c>
      <c r="D140" s="8"/>
      <c r="E140" s="9" t="s">
        <v>115</v>
      </c>
      <c r="F140" s="10">
        <v>5892.87</v>
      </c>
      <c r="G140" s="10">
        <v>16500</v>
      </c>
      <c r="H140" s="10">
        <v>29500</v>
      </c>
      <c r="I140" s="10">
        <v>0</v>
      </c>
      <c r="J140" s="10">
        <v>0</v>
      </c>
      <c r="K140" s="10">
        <v>0</v>
      </c>
      <c r="L140" s="10">
        <f>+F140+G140+H140+I140+J140+K140</f>
        <v>51892.869999999995</v>
      </c>
    </row>
    <row r="141" spans="1:12" x14ac:dyDescent="0.3">
      <c r="A141" s="8"/>
      <c r="B141" s="8"/>
      <c r="C141" s="9" t="s">
        <v>108</v>
      </c>
      <c r="D141" s="8"/>
      <c r="E141" s="9" t="s">
        <v>109</v>
      </c>
      <c r="F141" s="10">
        <v>1700.45</v>
      </c>
      <c r="G141" s="10">
        <v>19000</v>
      </c>
      <c r="H141" s="10">
        <v>0</v>
      </c>
      <c r="I141" s="10">
        <v>0</v>
      </c>
      <c r="J141" s="10">
        <v>0</v>
      </c>
      <c r="K141" s="10">
        <v>0</v>
      </c>
      <c r="L141" s="10">
        <f>+F141+G141+H141+I141+J141+K141</f>
        <v>20700.45</v>
      </c>
    </row>
    <row r="142" spans="1:12" x14ac:dyDescent="0.3">
      <c r="A142" s="8"/>
      <c r="B142" s="8"/>
      <c r="C142" s="9" t="s">
        <v>110</v>
      </c>
      <c r="D142" s="8"/>
      <c r="E142" s="9" t="s">
        <v>111</v>
      </c>
      <c r="F142" s="10">
        <v>245</v>
      </c>
      <c r="G142" s="10">
        <v>16500</v>
      </c>
      <c r="H142" s="10">
        <v>0</v>
      </c>
      <c r="I142" s="10">
        <v>0</v>
      </c>
      <c r="J142" s="10">
        <v>0</v>
      </c>
      <c r="K142" s="10">
        <v>0</v>
      </c>
      <c r="L142" s="10">
        <f>+F142+G142+H142+I142+J142+K142</f>
        <v>16745</v>
      </c>
    </row>
    <row r="143" spans="1:12" x14ac:dyDescent="0.3">
      <c r="A143" s="11"/>
      <c r="B143" s="11"/>
      <c r="C143" s="11"/>
      <c r="D143" s="12" t="s">
        <v>14</v>
      </c>
      <c r="E143" s="12" t="s">
        <v>15</v>
      </c>
      <c r="F143" s="13">
        <f t="shared" ref="F143:L143" si="62">+F144</f>
        <v>7838.32</v>
      </c>
      <c r="G143" s="13">
        <f t="shared" si="62"/>
        <v>52000</v>
      </c>
      <c r="H143" s="13">
        <f t="shared" si="62"/>
        <v>29500</v>
      </c>
      <c r="I143" s="13">
        <f t="shared" si="62"/>
        <v>0</v>
      </c>
      <c r="J143" s="13">
        <f t="shared" si="62"/>
        <v>0</v>
      </c>
      <c r="K143" s="13">
        <f t="shared" si="62"/>
        <v>0</v>
      </c>
      <c r="L143" s="13">
        <f t="shared" si="62"/>
        <v>89338.32</v>
      </c>
    </row>
    <row r="144" spans="1:12" x14ac:dyDescent="0.3">
      <c r="A144" s="11"/>
      <c r="B144" s="11"/>
      <c r="C144" s="11"/>
      <c r="D144" s="12" t="s">
        <v>16</v>
      </c>
      <c r="E144" s="12" t="s">
        <v>17</v>
      </c>
      <c r="F144" s="13">
        <v>7838.32</v>
      </c>
      <c r="G144" s="13">
        <v>52000</v>
      </c>
      <c r="H144" s="13">
        <v>29500</v>
      </c>
      <c r="I144" s="13">
        <v>0</v>
      </c>
      <c r="J144" s="13">
        <v>0</v>
      </c>
      <c r="K144" s="13">
        <v>0</v>
      </c>
      <c r="L144" s="13">
        <f>+F144+G144+H144+I144+J144+K144</f>
        <v>89338.32</v>
      </c>
    </row>
    <row r="145" spans="1:12" x14ac:dyDescent="0.3">
      <c r="A145" s="5"/>
      <c r="B145" s="6" t="s">
        <v>122</v>
      </c>
      <c r="C145" s="5"/>
      <c r="D145" s="5"/>
      <c r="E145" s="6" t="s">
        <v>123</v>
      </c>
      <c r="F145" s="7">
        <f t="shared" ref="F145:L145" si="63">+F146+F147+F148</f>
        <v>3800</v>
      </c>
      <c r="G145" s="7">
        <f t="shared" si="63"/>
        <v>97800</v>
      </c>
      <c r="H145" s="7">
        <f t="shared" si="63"/>
        <v>90500</v>
      </c>
      <c r="I145" s="7">
        <f t="shared" si="63"/>
        <v>0</v>
      </c>
      <c r="J145" s="7">
        <f t="shared" si="63"/>
        <v>0</v>
      </c>
      <c r="K145" s="7">
        <f t="shared" si="63"/>
        <v>0</v>
      </c>
      <c r="L145" s="7">
        <f t="shared" si="63"/>
        <v>192100</v>
      </c>
    </row>
    <row r="146" spans="1:12" x14ac:dyDescent="0.3">
      <c r="A146" s="8"/>
      <c r="B146" s="8"/>
      <c r="C146" s="9" t="s">
        <v>114</v>
      </c>
      <c r="D146" s="8"/>
      <c r="E146" s="9" t="s">
        <v>115</v>
      </c>
      <c r="F146" s="10">
        <v>2850</v>
      </c>
      <c r="G146" s="10">
        <v>5000</v>
      </c>
      <c r="H146" s="10">
        <v>0</v>
      </c>
      <c r="I146" s="10">
        <v>0</v>
      </c>
      <c r="J146" s="10">
        <v>0</v>
      </c>
      <c r="K146" s="10">
        <v>0</v>
      </c>
      <c r="L146" s="10">
        <f>+F146+G146+H146+I146+J146+K146</f>
        <v>7850</v>
      </c>
    </row>
    <row r="147" spans="1:12" x14ac:dyDescent="0.3">
      <c r="A147" s="8"/>
      <c r="B147" s="8"/>
      <c r="C147" s="9" t="s">
        <v>108</v>
      </c>
      <c r="D147" s="8"/>
      <c r="E147" s="9" t="s">
        <v>109</v>
      </c>
      <c r="F147" s="10">
        <v>950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f>+F147+G147+H147+I147+J147+K147</f>
        <v>950</v>
      </c>
    </row>
    <row r="148" spans="1:12" x14ac:dyDescent="0.3">
      <c r="A148" s="8"/>
      <c r="B148" s="8"/>
      <c r="C148" s="9" t="s">
        <v>110</v>
      </c>
      <c r="D148" s="8"/>
      <c r="E148" s="9" t="s">
        <v>111</v>
      </c>
      <c r="F148" s="10">
        <v>0</v>
      </c>
      <c r="G148" s="10">
        <v>92800</v>
      </c>
      <c r="H148" s="10">
        <v>90500</v>
      </c>
      <c r="I148" s="10">
        <v>0</v>
      </c>
      <c r="J148" s="10">
        <v>0</v>
      </c>
      <c r="K148" s="10">
        <v>0</v>
      </c>
      <c r="L148" s="10">
        <f>+F148+G148+H148+I148+J148+K148</f>
        <v>183300</v>
      </c>
    </row>
    <row r="149" spans="1:12" x14ac:dyDescent="0.3">
      <c r="A149" s="11"/>
      <c r="B149" s="11"/>
      <c r="C149" s="11"/>
      <c r="D149" s="12" t="s">
        <v>14</v>
      </c>
      <c r="E149" s="12" t="s">
        <v>15</v>
      </c>
      <c r="F149" s="13">
        <f t="shared" ref="F149:L149" si="64">+F150</f>
        <v>3800</v>
      </c>
      <c r="G149" s="13">
        <f t="shared" si="64"/>
        <v>97800</v>
      </c>
      <c r="H149" s="13">
        <f t="shared" si="64"/>
        <v>90500</v>
      </c>
      <c r="I149" s="13">
        <f t="shared" si="64"/>
        <v>0</v>
      </c>
      <c r="J149" s="13">
        <f t="shared" si="64"/>
        <v>0</v>
      </c>
      <c r="K149" s="13">
        <f t="shared" si="64"/>
        <v>0</v>
      </c>
      <c r="L149" s="13">
        <f t="shared" si="64"/>
        <v>192100</v>
      </c>
    </row>
    <row r="150" spans="1:12" x14ac:dyDescent="0.3">
      <c r="A150" s="11"/>
      <c r="B150" s="11"/>
      <c r="C150" s="11"/>
      <c r="D150" s="12" t="s">
        <v>16</v>
      </c>
      <c r="E150" s="12" t="s">
        <v>17</v>
      </c>
      <c r="F150" s="13">
        <v>3800</v>
      </c>
      <c r="G150" s="13">
        <v>97800</v>
      </c>
      <c r="H150" s="13">
        <v>90500</v>
      </c>
      <c r="I150" s="13">
        <v>0</v>
      </c>
      <c r="J150" s="13">
        <v>0</v>
      </c>
      <c r="K150" s="13">
        <v>0</v>
      </c>
      <c r="L150" s="13">
        <f>+F150+G150+H150+I150+J150+K150</f>
        <v>192100</v>
      </c>
    </row>
    <row r="151" spans="1:12" x14ac:dyDescent="0.3">
      <c r="A151" s="2" t="s">
        <v>124</v>
      </c>
      <c r="B151" s="3"/>
      <c r="C151" s="3"/>
      <c r="D151" s="3"/>
      <c r="E151" s="2" t="s">
        <v>125</v>
      </c>
      <c r="F151" s="4">
        <f t="shared" ref="F151:L151" si="65">+F152+F156+F160+F166+F170</f>
        <v>310929</v>
      </c>
      <c r="G151" s="4">
        <f t="shared" si="65"/>
        <v>502480</v>
      </c>
      <c r="H151" s="4">
        <f t="shared" si="65"/>
        <v>576480</v>
      </c>
      <c r="I151" s="4">
        <f t="shared" si="65"/>
        <v>403980</v>
      </c>
      <c r="J151" s="4">
        <f t="shared" si="65"/>
        <v>173500</v>
      </c>
      <c r="K151" s="4">
        <f t="shared" si="65"/>
        <v>173500</v>
      </c>
      <c r="L151" s="4">
        <f t="shared" si="65"/>
        <v>2140869</v>
      </c>
    </row>
    <row r="152" spans="1:12" x14ac:dyDescent="0.3">
      <c r="A152" s="5"/>
      <c r="B152" s="6" t="s">
        <v>126</v>
      </c>
      <c r="C152" s="5"/>
      <c r="D152" s="5"/>
      <c r="E152" s="6" t="s">
        <v>127</v>
      </c>
      <c r="F152" s="7">
        <f t="shared" ref="F152:L152" si="66">+F153</f>
        <v>130000</v>
      </c>
      <c r="G152" s="7">
        <f t="shared" si="66"/>
        <v>110000</v>
      </c>
      <c r="H152" s="7">
        <f t="shared" si="66"/>
        <v>110000</v>
      </c>
      <c r="I152" s="7">
        <f t="shared" si="66"/>
        <v>110000</v>
      </c>
      <c r="J152" s="7">
        <f t="shared" si="66"/>
        <v>110000</v>
      </c>
      <c r="K152" s="7">
        <f t="shared" si="66"/>
        <v>110000</v>
      </c>
      <c r="L152" s="7">
        <f t="shared" si="66"/>
        <v>680000</v>
      </c>
    </row>
    <row r="153" spans="1:12" x14ac:dyDescent="0.3">
      <c r="A153" s="8"/>
      <c r="B153" s="8"/>
      <c r="C153" s="9" t="s">
        <v>128</v>
      </c>
      <c r="D153" s="8"/>
      <c r="E153" s="9" t="s">
        <v>129</v>
      </c>
      <c r="F153" s="10">
        <v>130000</v>
      </c>
      <c r="G153" s="10">
        <v>110000</v>
      </c>
      <c r="H153" s="10">
        <v>110000</v>
      </c>
      <c r="I153" s="10">
        <v>110000</v>
      </c>
      <c r="J153" s="10">
        <v>110000</v>
      </c>
      <c r="K153" s="10">
        <v>110000</v>
      </c>
      <c r="L153" s="10">
        <f>+F153+G153+H153+I153+J153+K153</f>
        <v>680000</v>
      </c>
    </row>
    <row r="154" spans="1:12" x14ac:dyDescent="0.3">
      <c r="A154" s="11"/>
      <c r="B154" s="11"/>
      <c r="C154" s="11"/>
      <c r="D154" s="12" t="s">
        <v>14</v>
      </c>
      <c r="E154" s="12" t="s">
        <v>15</v>
      </c>
      <c r="F154" s="13">
        <f t="shared" ref="F154:L154" si="67">+F155</f>
        <v>130000</v>
      </c>
      <c r="G154" s="13">
        <f t="shared" si="67"/>
        <v>110000</v>
      </c>
      <c r="H154" s="13">
        <f t="shared" si="67"/>
        <v>110000</v>
      </c>
      <c r="I154" s="13">
        <f t="shared" si="67"/>
        <v>110000</v>
      </c>
      <c r="J154" s="13">
        <f t="shared" si="67"/>
        <v>110000</v>
      </c>
      <c r="K154" s="13">
        <f t="shared" si="67"/>
        <v>110000</v>
      </c>
      <c r="L154" s="13">
        <f t="shared" si="67"/>
        <v>680000</v>
      </c>
    </row>
    <row r="155" spans="1:12" x14ac:dyDescent="0.3">
      <c r="A155" s="11"/>
      <c r="B155" s="11"/>
      <c r="C155" s="11"/>
      <c r="D155" s="12" t="s">
        <v>16</v>
      </c>
      <c r="E155" s="12" t="s">
        <v>17</v>
      </c>
      <c r="F155" s="13">
        <v>130000</v>
      </c>
      <c r="G155" s="13">
        <v>110000</v>
      </c>
      <c r="H155" s="13">
        <v>110000</v>
      </c>
      <c r="I155" s="13">
        <v>110000</v>
      </c>
      <c r="J155" s="13">
        <v>110000</v>
      </c>
      <c r="K155" s="13">
        <v>110000</v>
      </c>
      <c r="L155" s="13">
        <f>+F155+G155+H155+I155+J155+K155</f>
        <v>680000</v>
      </c>
    </row>
    <row r="156" spans="1:12" x14ac:dyDescent="0.3">
      <c r="A156" s="5"/>
      <c r="B156" s="6" t="s">
        <v>130</v>
      </c>
      <c r="C156" s="5"/>
      <c r="D156" s="5"/>
      <c r="E156" s="6" t="s">
        <v>131</v>
      </c>
      <c r="F156" s="7">
        <f t="shared" ref="F156:L156" si="68">+F157</f>
        <v>0</v>
      </c>
      <c r="G156" s="7">
        <f t="shared" si="68"/>
        <v>10000</v>
      </c>
      <c r="H156" s="7">
        <f t="shared" si="68"/>
        <v>15000</v>
      </c>
      <c r="I156" s="7">
        <f t="shared" si="68"/>
        <v>40000</v>
      </c>
      <c r="J156" s="7">
        <f t="shared" si="68"/>
        <v>0</v>
      </c>
      <c r="K156" s="7">
        <f t="shared" si="68"/>
        <v>0</v>
      </c>
      <c r="L156" s="7">
        <f t="shared" si="68"/>
        <v>65000</v>
      </c>
    </row>
    <row r="157" spans="1:12" x14ac:dyDescent="0.3">
      <c r="A157" s="8"/>
      <c r="B157" s="8"/>
      <c r="C157" s="9" t="s">
        <v>132</v>
      </c>
      <c r="D157" s="8"/>
      <c r="E157" s="9" t="s">
        <v>133</v>
      </c>
      <c r="F157" s="10">
        <v>0</v>
      </c>
      <c r="G157" s="10">
        <v>10000</v>
      </c>
      <c r="H157" s="10">
        <v>15000</v>
      </c>
      <c r="I157" s="10">
        <v>40000</v>
      </c>
      <c r="J157" s="10">
        <v>0</v>
      </c>
      <c r="K157" s="10">
        <v>0</v>
      </c>
      <c r="L157" s="10">
        <f>+F157+G157+H157+I157+J157+K157</f>
        <v>65000</v>
      </c>
    </row>
    <row r="158" spans="1:12" x14ac:dyDescent="0.3">
      <c r="A158" s="11"/>
      <c r="B158" s="11"/>
      <c r="C158" s="11"/>
      <c r="D158" s="12" t="s">
        <v>14</v>
      </c>
      <c r="E158" s="12" t="s">
        <v>15</v>
      </c>
      <c r="F158" s="13">
        <f t="shared" ref="F158:L158" si="69">+F159</f>
        <v>0</v>
      </c>
      <c r="G158" s="13">
        <f t="shared" si="69"/>
        <v>10000</v>
      </c>
      <c r="H158" s="13">
        <f t="shared" si="69"/>
        <v>15000</v>
      </c>
      <c r="I158" s="13">
        <f t="shared" si="69"/>
        <v>40000</v>
      </c>
      <c r="J158" s="13">
        <f t="shared" si="69"/>
        <v>0</v>
      </c>
      <c r="K158" s="13">
        <f t="shared" si="69"/>
        <v>0</v>
      </c>
      <c r="L158" s="13">
        <f t="shared" si="69"/>
        <v>65000</v>
      </c>
    </row>
    <row r="159" spans="1:12" x14ac:dyDescent="0.3">
      <c r="A159" s="11"/>
      <c r="B159" s="11"/>
      <c r="C159" s="11"/>
      <c r="D159" s="12" t="s">
        <v>16</v>
      </c>
      <c r="E159" s="12" t="s">
        <v>17</v>
      </c>
      <c r="F159" s="13">
        <v>0</v>
      </c>
      <c r="G159" s="13">
        <v>10000</v>
      </c>
      <c r="H159" s="13">
        <v>15000</v>
      </c>
      <c r="I159" s="13">
        <v>40000</v>
      </c>
      <c r="J159" s="13">
        <v>0</v>
      </c>
      <c r="K159" s="13">
        <v>0</v>
      </c>
      <c r="L159" s="13">
        <f>+F159+G159+H159+I159+J159+K159</f>
        <v>65000</v>
      </c>
    </row>
    <row r="160" spans="1:12" x14ac:dyDescent="0.3">
      <c r="A160" s="5"/>
      <c r="B160" s="6" t="s">
        <v>134</v>
      </c>
      <c r="C160" s="5"/>
      <c r="D160" s="5"/>
      <c r="E160" s="6" t="s">
        <v>135</v>
      </c>
      <c r="F160" s="7">
        <f t="shared" ref="F160:L160" si="70">+F161+F162+F163</f>
        <v>142215</v>
      </c>
      <c r="G160" s="7">
        <f t="shared" si="70"/>
        <v>211480</v>
      </c>
      <c r="H160" s="7">
        <f t="shared" si="70"/>
        <v>201980</v>
      </c>
      <c r="I160" s="7">
        <f t="shared" si="70"/>
        <v>85480</v>
      </c>
      <c r="J160" s="7">
        <f t="shared" si="70"/>
        <v>0</v>
      </c>
      <c r="K160" s="7">
        <f t="shared" si="70"/>
        <v>0</v>
      </c>
      <c r="L160" s="7">
        <f t="shared" si="70"/>
        <v>641155</v>
      </c>
    </row>
    <row r="161" spans="1:12" x14ac:dyDescent="0.3">
      <c r="A161" s="8"/>
      <c r="B161" s="8"/>
      <c r="C161" s="9" t="s">
        <v>114</v>
      </c>
      <c r="D161" s="8"/>
      <c r="E161" s="9" t="s">
        <v>115</v>
      </c>
      <c r="F161" s="10">
        <v>30450</v>
      </c>
      <c r="G161" s="10">
        <v>37500</v>
      </c>
      <c r="H161" s="10">
        <v>24500</v>
      </c>
      <c r="I161" s="10">
        <v>40000</v>
      </c>
      <c r="J161" s="10">
        <v>0</v>
      </c>
      <c r="K161" s="10">
        <v>0</v>
      </c>
      <c r="L161" s="10">
        <f>+F161+G161+H161+I161+J161+K161</f>
        <v>132450</v>
      </c>
    </row>
    <row r="162" spans="1:12" x14ac:dyDescent="0.3">
      <c r="A162" s="8"/>
      <c r="B162" s="8"/>
      <c r="C162" s="9" t="s">
        <v>108</v>
      </c>
      <c r="D162" s="8"/>
      <c r="E162" s="9" t="s">
        <v>109</v>
      </c>
      <c r="F162" s="10">
        <v>111765</v>
      </c>
      <c r="G162" s="10">
        <v>165980</v>
      </c>
      <c r="H162" s="10">
        <v>92480</v>
      </c>
      <c r="I162" s="10">
        <v>45480</v>
      </c>
      <c r="J162" s="10">
        <v>0</v>
      </c>
      <c r="K162" s="10">
        <v>0</v>
      </c>
      <c r="L162" s="10">
        <f>+F162+G162+H162+I162+J162+K162</f>
        <v>415705</v>
      </c>
    </row>
    <row r="163" spans="1:12" x14ac:dyDescent="0.3">
      <c r="A163" s="8"/>
      <c r="B163" s="8"/>
      <c r="C163" s="9" t="s">
        <v>110</v>
      </c>
      <c r="D163" s="8"/>
      <c r="E163" s="9" t="s">
        <v>111</v>
      </c>
      <c r="F163" s="10">
        <v>0</v>
      </c>
      <c r="G163" s="10">
        <v>8000</v>
      </c>
      <c r="H163" s="10">
        <v>85000</v>
      </c>
      <c r="I163" s="10">
        <v>0</v>
      </c>
      <c r="J163" s="10">
        <v>0</v>
      </c>
      <c r="K163" s="10">
        <v>0</v>
      </c>
      <c r="L163" s="10">
        <f>+F163+G163+H163+I163+J163+K163</f>
        <v>93000</v>
      </c>
    </row>
    <row r="164" spans="1:12" x14ac:dyDescent="0.3">
      <c r="A164" s="11"/>
      <c r="B164" s="11"/>
      <c r="C164" s="11"/>
      <c r="D164" s="12" t="s">
        <v>14</v>
      </c>
      <c r="E164" s="12" t="s">
        <v>15</v>
      </c>
      <c r="F164" s="13">
        <f t="shared" ref="F164:L164" si="71">+F165</f>
        <v>142215</v>
      </c>
      <c r="G164" s="13">
        <f t="shared" si="71"/>
        <v>211480</v>
      </c>
      <c r="H164" s="13">
        <f t="shared" si="71"/>
        <v>201980</v>
      </c>
      <c r="I164" s="13">
        <f t="shared" si="71"/>
        <v>85480</v>
      </c>
      <c r="J164" s="13">
        <f t="shared" si="71"/>
        <v>0</v>
      </c>
      <c r="K164" s="13">
        <f t="shared" si="71"/>
        <v>0</v>
      </c>
      <c r="L164" s="13">
        <f t="shared" si="71"/>
        <v>641155</v>
      </c>
    </row>
    <row r="165" spans="1:12" x14ac:dyDescent="0.3">
      <c r="A165" s="11"/>
      <c r="B165" s="11"/>
      <c r="C165" s="11"/>
      <c r="D165" s="12" t="s">
        <v>16</v>
      </c>
      <c r="E165" s="12" t="s">
        <v>17</v>
      </c>
      <c r="F165" s="13">
        <v>142215</v>
      </c>
      <c r="G165" s="13">
        <v>211480</v>
      </c>
      <c r="H165" s="13">
        <v>201980</v>
      </c>
      <c r="I165" s="13">
        <v>85480</v>
      </c>
      <c r="J165" s="13">
        <v>0</v>
      </c>
      <c r="K165" s="13">
        <v>0</v>
      </c>
      <c r="L165" s="13">
        <f>+F165+G165+H165+I165+J165+K165</f>
        <v>641155</v>
      </c>
    </row>
    <row r="166" spans="1:12" x14ac:dyDescent="0.3">
      <c r="A166" s="5"/>
      <c r="B166" s="6" t="s">
        <v>136</v>
      </c>
      <c r="C166" s="5"/>
      <c r="D166" s="5"/>
      <c r="E166" s="6" t="s">
        <v>137</v>
      </c>
      <c r="F166" s="7">
        <f t="shared" ref="F166:L166" si="72">+F167</f>
        <v>29687</v>
      </c>
      <c r="G166" s="7">
        <f t="shared" si="72"/>
        <v>160000</v>
      </c>
      <c r="H166" s="7">
        <f t="shared" si="72"/>
        <v>160000</v>
      </c>
      <c r="I166" s="7">
        <f t="shared" si="72"/>
        <v>63500</v>
      </c>
      <c r="J166" s="7">
        <f t="shared" si="72"/>
        <v>63500</v>
      </c>
      <c r="K166" s="7">
        <f t="shared" si="72"/>
        <v>63500</v>
      </c>
      <c r="L166" s="7">
        <f t="shared" si="72"/>
        <v>540187</v>
      </c>
    </row>
    <row r="167" spans="1:12" x14ac:dyDescent="0.3">
      <c r="A167" s="8"/>
      <c r="B167" s="8"/>
      <c r="C167" s="9" t="s">
        <v>138</v>
      </c>
      <c r="D167" s="8"/>
      <c r="E167" s="9" t="s">
        <v>139</v>
      </c>
      <c r="F167" s="10">
        <v>29687</v>
      </c>
      <c r="G167" s="10">
        <v>160000</v>
      </c>
      <c r="H167" s="10">
        <v>160000</v>
      </c>
      <c r="I167" s="10">
        <v>63500</v>
      </c>
      <c r="J167" s="10">
        <v>63500</v>
      </c>
      <c r="K167" s="10">
        <v>63500</v>
      </c>
      <c r="L167" s="10">
        <f>+F167+G167+H167+I167+J167+K167</f>
        <v>540187</v>
      </c>
    </row>
    <row r="168" spans="1:12" x14ac:dyDescent="0.3">
      <c r="A168" s="11"/>
      <c r="B168" s="11"/>
      <c r="C168" s="11"/>
      <c r="D168" s="12" t="s">
        <v>14</v>
      </c>
      <c r="E168" s="12" t="s">
        <v>15</v>
      </c>
      <c r="F168" s="13">
        <f t="shared" ref="F168:L168" si="73">+F169</f>
        <v>29687</v>
      </c>
      <c r="G168" s="13">
        <f t="shared" si="73"/>
        <v>160000</v>
      </c>
      <c r="H168" s="13">
        <f t="shared" si="73"/>
        <v>160000</v>
      </c>
      <c r="I168" s="13">
        <f t="shared" si="73"/>
        <v>63500</v>
      </c>
      <c r="J168" s="13">
        <f t="shared" si="73"/>
        <v>63500</v>
      </c>
      <c r="K168" s="13">
        <f t="shared" si="73"/>
        <v>63500</v>
      </c>
      <c r="L168" s="13">
        <f t="shared" si="73"/>
        <v>540187</v>
      </c>
    </row>
    <row r="169" spans="1:12" x14ac:dyDescent="0.3">
      <c r="A169" s="11"/>
      <c r="B169" s="11"/>
      <c r="C169" s="11"/>
      <c r="D169" s="12" t="s">
        <v>16</v>
      </c>
      <c r="E169" s="12" t="s">
        <v>17</v>
      </c>
      <c r="F169" s="13">
        <v>29687</v>
      </c>
      <c r="G169" s="13">
        <v>160000</v>
      </c>
      <c r="H169" s="13">
        <v>160000</v>
      </c>
      <c r="I169" s="13">
        <v>63500</v>
      </c>
      <c r="J169" s="13">
        <v>63500</v>
      </c>
      <c r="K169" s="13">
        <v>63500</v>
      </c>
      <c r="L169" s="13">
        <f>+F169+G169+H169+I169+J169+K169</f>
        <v>540187</v>
      </c>
    </row>
    <row r="170" spans="1:12" x14ac:dyDescent="0.3">
      <c r="A170" s="5"/>
      <c r="B170" s="6" t="s">
        <v>140</v>
      </c>
      <c r="C170" s="5"/>
      <c r="D170" s="5"/>
      <c r="E170" s="6" t="s">
        <v>141</v>
      </c>
      <c r="F170" s="7">
        <f t="shared" ref="F170:L170" si="74">+F171+F172+F173</f>
        <v>9027</v>
      </c>
      <c r="G170" s="7">
        <f t="shared" si="74"/>
        <v>11000</v>
      </c>
      <c r="H170" s="7">
        <f t="shared" si="74"/>
        <v>89500</v>
      </c>
      <c r="I170" s="7">
        <f t="shared" si="74"/>
        <v>105000</v>
      </c>
      <c r="J170" s="7">
        <f t="shared" si="74"/>
        <v>0</v>
      </c>
      <c r="K170" s="7">
        <f t="shared" si="74"/>
        <v>0</v>
      </c>
      <c r="L170" s="7">
        <f t="shared" si="74"/>
        <v>214527</v>
      </c>
    </row>
    <row r="171" spans="1:12" x14ac:dyDescent="0.3">
      <c r="A171" s="8"/>
      <c r="B171" s="8"/>
      <c r="C171" s="9" t="s">
        <v>114</v>
      </c>
      <c r="D171" s="8"/>
      <c r="E171" s="9" t="s">
        <v>115</v>
      </c>
      <c r="F171" s="10">
        <v>4000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f>+F171+G171+H171+I171+J171+K171</f>
        <v>4000</v>
      </c>
    </row>
    <row r="172" spans="1:12" x14ac:dyDescent="0.3">
      <c r="A172" s="8"/>
      <c r="B172" s="8"/>
      <c r="C172" s="9" t="s">
        <v>108</v>
      </c>
      <c r="D172" s="8"/>
      <c r="E172" s="9" t="s">
        <v>109</v>
      </c>
      <c r="F172" s="10">
        <v>1403</v>
      </c>
      <c r="G172" s="10">
        <v>3000</v>
      </c>
      <c r="H172" s="10">
        <v>89500</v>
      </c>
      <c r="I172" s="10">
        <v>30000</v>
      </c>
      <c r="J172" s="10">
        <v>0</v>
      </c>
      <c r="K172" s="10">
        <v>0</v>
      </c>
      <c r="L172" s="10">
        <f>+F172+G172+H172+I172+J172+K172</f>
        <v>123903</v>
      </c>
    </row>
    <row r="173" spans="1:12" x14ac:dyDescent="0.3">
      <c r="A173" s="8"/>
      <c r="B173" s="8"/>
      <c r="C173" s="9" t="s">
        <v>110</v>
      </c>
      <c r="D173" s="8"/>
      <c r="E173" s="9" t="s">
        <v>111</v>
      </c>
      <c r="F173" s="10">
        <v>3624</v>
      </c>
      <c r="G173" s="10">
        <v>8000</v>
      </c>
      <c r="H173" s="10">
        <v>0</v>
      </c>
      <c r="I173" s="10">
        <v>75000</v>
      </c>
      <c r="J173" s="10">
        <v>0</v>
      </c>
      <c r="K173" s="10">
        <v>0</v>
      </c>
      <c r="L173" s="10">
        <f>+F173+G173+H173+I173+J173+K173</f>
        <v>86624</v>
      </c>
    </row>
    <row r="174" spans="1:12" x14ac:dyDescent="0.3">
      <c r="A174" s="11"/>
      <c r="B174" s="11"/>
      <c r="C174" s="11"/>
      <c r="D174" s="12" t="s">
        <v>14</v>
      </c>
      <c r="E174" s="12" t="s">
        <v>15</v>
      </c>
      <c r="F174" s="13">
        <f t="shared" ref="F174:L174" si="75">+F175</f>
        <v>9027</v>
      </c>
      <c r="G174" s="13">
        <f t="shared" si="75"/>
        <v>11000</v>
      </c>
      <c r="H174" s="13">
        <f t="shared" si="75"/>
        <v>89500</v>
      </c>
      <c r="I174" s="13">
        <f t="shared" si="75"/>
        <v>105000</v>
      </c>
      <c r="J174" s="13">
        <f t="shared" si="75"/>
        <v>0</v>
      </c>
      <c r="K174" s="13">
        <f t="shared" si="75"/>
        <v>0</v>
      </c>
      <c r="L174" s="13">
        <f t="shared" si="75"/>
        <v>214527</v>
      </c>
    </row>
    <row r="175" spans="1:12" x14ac:dyDescent="0.3">
      <c r="A175" s="11"/>
      <c r="B175" s="11"/>
      <c r="C175" s="11"/>
      <c r="D175" s="12" t="s">
        <v>16</v>
      </c>
      <c r="E175" s="12" t="s">
        <v>17</v>
      </c>
      <c r="F175" s="13">
        <v>9027</v>
      </c>
      <c r="G175" s="13">
        <v>11000</v>
      </c>
      <c r="H175" s="13">
        <v>89500</v>
      </c>
      <c r="I175" s="13">
        <v>105000</v>
      </c>
      <c r="J175" s="13">
        <v>0</v>
      </c>
      <c r="K175" s="13">
        <v>0</v>
      </c>
      <c r="L175" s="13">
        <f>+F175+G175+H175+I175+J175+K175</f>
        <v>214527</v>
      </c>
    </row>
    <row r="176" spans="1:12" x14ac:dyDescent="0.3">
      <c r="A176" s="2" t="s">
        <v>142</v>
      </c>
      <c r="B176" s="3"/>
      <c r="C176" s="3"/>
      <c r="D176" s="3"/>
      <c r="E176" s="2" t="s">
        <v>143</v>
      </c>
      <c r="F176" s="4">
        <f t="shared" ref="F176:L177" si="76">+F177</f>
        <v>5937.97</v>
      </c>
      <c r="G176" s="4">
        <f t="shared" si="76"/>
        <v>20000</v>
      </c>
      <c r="H176" s="4">
        <f t="shared" si="76"/>
        <v>20000</v>
      </c>
      <c r="I176" s="4">
        <f t="shared" si="76"/>
        <v>120000</v>
      </c>
      <c r="J176" s="4">
        <f t="shared" si="76"/>
        <v>105000</v>
      </c>
      <c r="K176" s="4">
        <f t="shared" si="76"/>
        <v>105000</v>
      </c>
      <c r="L176" s="4">
        <f t="shared" si="76"/>
        <v>375937.97</v>
      </c>
    </row>
    <row r="177" spans="1:12" x14ac:dyDescent="0.3">
      <c r="A177" s="5"/>
      <c r="B177" s="6" t="s">
        <v>144</v>
      </c>
      <c r="C177" s="5"/>
      <c r="D177" s="5"/>
      <c r="E177" s="6" t="s">
        <v>145</v>
      </c>
      <c r="F177" s="7">
        <f t="shared" si="76"/>
        <v>5937.97</v>
      </c>
      <c r="G177" s="7">
        <f t="shared" si="76"/>
        <v>20000</v>
      </c>
      <c r="H177" s="7">
        <f t="shared" si="76"/>
        <v>20000</v>
      </c>
      <c r="I177" s="7">
        <f t="shared" si="76"/>
        <v>120000</v>
      </c>
      <c r="J177" s="7">
        <f t="shared" si="76"/>
        <v>105000</v>
      </c>
      <c r="K177" s="7">
        <f t="shared" si="76"/>
        <v>105000</v>
      </c>
      <c r="L177" s="7">
        <f t="shared" si="76"/>
        <v>375937.97</v>
      </c>
    </row>
    <row r="178" spans="1:12" x14ac:dyDescent="0.3">
      <c r="A178" s="8"/>
      <c r="B178" s="8"/>
      <c r="C178" s="9" t="s">
        <v>146</v>
      </c>
      <c r="D178" s="8"/>
      <c r="E178" s="9" t="s">
        <v>147</v>
      </c>
      <c r="F178" s="10">
        <v>5937.97</v>
      </c>
      <c r="G178" s="10">
        <v>20000</v>
      </c>
      <c r="H178" s="10">
        <v>20000</v>
      </c>
      <c r="I178" s="10">
        <v>120000</v>
      </c>
      <c r="J178" s="10">
        <v>105000</v>
      </c>
      <c r="K178" s="10">
        <v>105000</v>
      </c>
      <c r="L178" s="10">
        <f>+F178+G178+H178+I178+J178+K178</f>
        <v>375937.97</v>
      </c>
    </row>
    <row r="179" spans="1:12" x14ac:dyDescent="0.3">
      <c r="A179" s="11"/>
      <c r="B179" s="11"/>
      <c r="C179" s="11"/>
      <c r="D179" s="12" t="s">
        <v>14</v>
      </c>
      <c r="E179" s="12" t="s">
        <v>15</v>
      </c>
      <c r="F179" s="13">
        <f t="shared" ref="F179:L179" si="77">+F180</f>
        <v>5937.97</v>
      </c>
      <c r="G179" s="13">
        <f t="shared" si="77"/>
        <v>20000</v>
      </c>
      <c r="H179" s="13">
        <f t="shared" si="77"/>
        <v>20000</v>
      </c>
      <c r="I179" s="13">
        <f t="shared" si="77"/>
        <v>120000</v>
      </c>
      <c r="J179" s="13">
        <f t="shared" si="77"/>
        <v>105000</v>
      </c>
      <c r="K179" s="13">
        <f t="shared" si="77"/>
        <v>105000</v>
      </c>
      <c r="L179" s="13">
        <f t="shared" si="77"/>
        <v>375937.97</v>
      </c>
    </row>
    <row r="180" spans="1:12" x14ac:dyDescent="0.3">
      <c r="A180" s="11"/>
      <c r="B180" s="11"/>
      <c r="C180" s="11"/>
      <c r="D180" s="12" t="s">
        <v>16</v>
      </c>
      <c r="E180" s="12" t="s">
        <v>17</v>
      </c>
      <c r="F180" s="13">
        <v>5937.97</v>
      </c>
      <c r="G180" s="13">
        <v>20000</v>
      </c>
      <c r="H180" s="13">
        <v>20000</v>
      </c>
      <c r="I180" s="13">
        <v>120000</v>
      </c>
      <c r="J180" s="13">
        <v>105000</v>
      </c>
      <c r="K180" s="13">
        <v>105000</v>
      </c>
      <c r="L180" s="13">
        <f>+F180+G180+H180+I180+J180+K180</f>
        <v>375937.97</v>
      </c>
    </row>
    <row r="181" spans="1:12" x14ac:dyDescent="0.3">
      <c r="A181" s="2" t="s">
        <v>148</v>
      </c>
      <c r="B181" s="3"/>
      <c r="C181" s="3"/>
      <c r="D181" s="3"/>
      <c r="E181" s="2" t="s">
        <v>149</v>
      </c>
      <c r="F181" s="4">
        <f t="shared" ref="F181:L181" si="78">+F182+F186+F190+F194+F198+F202+F207+F212</f>
        <v>71908.5</v>
      </c>
      <c r="G181" s="4">
        <f t="shared" si="78"/>
        <v>778900</v>
      </c>
      <c r="H181" s="4">
        <f t="shared" si="78"/>
        <v>473900</v>
      </c>
      <c r="I181" s="4">
        <f t="shared" si="78"/>
        <v>776400</v>
      </c>
      <c r="J181" s="4">
        <f t="shared" si="78"/>
        <v>886400</v>
      </c>
      <c r="K181" s="4">
        <f t="shared" si="78"/>
        <v>346400</v>
      </c>
      <c r="L181" s="4">
        <f t="shared" si="78"/>
        <v>3333908.5</v>
      </c>
    </row>
    <row r="182" spans="1:12" x14ac:dyDescent="0.3">
      <c r="A182" s="5"/>
      <c r="B182" s="6" t="s">
        <v>150</v>
      </c>
      <c r="C182" s="5"/>
      <c r="D182" s="5"/>
      <c r="E182" s="6" t="s">
        <v>151</v>
      </c>
      <c r="F182" s="7">
        <f t="shared" ref="F182:L182" si="79">+F183</f>
        <v>36408.5</v>
      </c>
      <c r="G182" s="7">
        <f t="shared" si="79"/>
        <v>56400</v>
      </c>
      <c r="H182" s="7">
        <f t="shared" si="79"/>
        <v>56400</v>
      </c>
      <c r="I182" s="7">
        <f t="shared" si="79"/>
        <v>56400</v>
      </c>
      <c r="J182" s="7">
        <f t="shared" si="79"/>
        <v>56400</v>
      </c>
      <c r="K182" s="7">
        <f t="shared" si="79"/>
        <v>56400</v>
      </c>
      <c r="L182" s="7">
        <f t="shared" si="79"/>
        <v>318408.5</v>
      </c>
    </row>
    <row r="183" spans="1:12" x14ac:dyDescent="0.3">
      <c r="A183" s="8"/>
      <c r="B183" s="8"/>
      <c r="C183" s="9" t="s">
        <v>152</v>
      </c>
      <c r="D183" s="8"/>
      <c r="E183" s="9" t="s">
        <v>153</v>
      </c>
      <c r="F183" s="10">
        <v>36408.5</v>
      </c>
      <c r="G183" s="10">
        <v>56400</v>
      </c>
      <c r="H183" s="10">
        <v>56400</v>
      </c>
      <c r="I183" s="10">
        <v>56400</v>
      </c>
      <c r="J183" s="10">
        <v>56400</v>
      </c>
      <c r="K183" s="10">
        <v>56400</v>
      </c>
      <c r="L183" s="10">
        <f>+F183+G183+H183+I183+J183+K183</f>
        <v>318408.5</v>
      </c>
    </row>
    <row r="184" spans="1:12" x14ac:dyDescent="0.3">
      <c r="A184" s="11"/>
      <c r="B184" s="11"/>
      <c r="C184" s="11"/>
      <c r="D184" s="12" t="s">
        <v>14</v>
      </c>
      <c r="E184" s="12" t="s">
        <v>15</v>
      </c>
      <c r="F184" s="13">
        <f t="shared" ref="F184:L184" si="80">+F185</f>
        <v>36408.5</v>
      </c>
      <c r="G184" s="13">
        <f t="shared" si="80"/>
        <v>56400</v>
      </c>
      <c r="H184" s="13">
        <f t="shared" si="80"/>
        <v>56400</v>
      </c>
      <c r="I184" s="13">
        <f t="shared" si="80"/>
        <v>56400</v>
      </c>
      <c r="J184" s="13">
        <f t="shared" si="80"/>
        <v>56400</v>
      </c>
      <c r="K184" s="13">
        <f t="shared" si="80"/>
        <v>56400</v>
      </c>
      <c r="L184" s="13">
        <f t="shared" si="80"/>
        <v>318408.5</v>
      </c>
    </row>
    <row r="185" spans="1:12" x14ac:dyDescent="0.3">
      <c r="A185" s="11"/>
      <c r="B185" s="11"/>
      <c r="C185" s="11"/>
      <c r="D185" s="12" t="s">
        <v>16</v>
      </c>
      <c r="E185" s="12" t="s">
        <v>17</v>
      </c>
      <c r="F185" s="13">
        <v>36408.5</v>
      </c>
      <c r="G185" s="13">
        <v>56400</v>
      </c>
      <c r="H185" s="13">
        <v>56400</v>
      </c>
      <c r="I185" s="13">
        <v>56400</v>
      </c>
      <c r="J185" s="13">
        <v>56400</v>
      </c>
      <c r="K185" s="13">
        <v>56400</v>
      </c>
      <c r="L185" s="13">
        <f>+F185+G185+H185+I185+J185+K185</f>
        <v>318408.5</v>
      </c>
    </row>
    <row r="186" spans="1:12" x14ac:dyDescent="0.3">
      <c r="A186" s="5"/>
      <c r="B186" s="6" t="s">
        <v>154</v>
      </c>
      <c r="C186" s="5"/>
      <c r="D186" s="5"/>
      <c r="E186" s="6" t="s">
        <v>155</v>
      </c>
      <c r="F186" s="7">
        <f t="shared" ref="F186:L186" si="81">+F187</f>
        <v>10000</v>
      </c>
      <c r="G186" s="7">
        <f t="shared" si="81"/>
        <v>10000</v>
      </c>
      <c r="H186" s="7">
        <f t="shared" si="81"/>
        <v>10000</v>
      </c>
      <c r="I186" s="7">
        <f t="shared" si="81"/>
        <v>10000</v>
      </c>
      <c r="J186" s="7">
        <f t="shared" si="81"/>
        <v>10000</v>
      </c>
      <c r="K186" s="7">
        <f t="shared" si="81"/>
        <v>10000</v>
      </c>
      <c r="L186" s="7">
        <f t="shared" si="81"/>
        <v>60000</v>
      </c>
    </row>
    <row r="187" spans="1:12" x14ac:dyDescent="0.3">
      <c r="A187" s="8"/>
      <c r="B187" s="8"/>
      <c r="C187" s="9" t="s">
        <v>156</v>
      </c>
      <c r="D187" s="8"/>
      <c r="E187" s="9" t="s">
        <v>157</v>
      </c>
      <c r="F187" s="10">
        <v>10000</v>
      </c>
      <c r="G187" s="10">
        <v>10000</v>
      </c>
      <c r="H187" s="10">
        <v>10000</v>
      </c>
      <c r="I187" s="10">
        <v>10000</v>
      </c>
      <c r="J187" s="10">
        <v>10000</v>
      </c>
      <c r="K187" s="10">
        <v>10000</v>
      </c>
      <c r="L187" s="10">
        <f>+F187+G187+H187+I187+J187+K187</f>
        <v>60000</v>
      </c>
    </row>
    <row r="188" spans="1:12" x14ac:dyDescent="0.3">
      <c r="A188" s="11"/>
      <c r="B188" s="11"/>
      <c r="C188" s="11"/>
      <c r="D188" s="12" t="s">
        <v>14</v>
      </c>
      <c r="E188" s="12" t="s">
        <v>15</v>
      </c>
      <c r="F188" s="13">
        <f t="shared" ref="F188:L188" si="82">+F189</f>
        <v>10000</v>
      </c>
      <c r="G188" s="13">
        <f t="shared" si="82"/>
        <v>10000</v>
      </c>
      <c r="H188" s="13">
        <f t="shared" si="82"/>
        <v>10000</v>
      </c>
      <c r="I188" s="13">
        <f t="shared" si="82"/>
        <v>10000</v>
      </c>
      <c r="J188" s="13">
        <f t="shared" si="82"/>
        <v>10000</v>
      </c>
      <c r="K188" s="13">
        <f t="shared" si="82"/>
        <v>10000</v>
      </c>
      <c r="L188" s="13">
        <f t="shared" si="82"/>
        <v>60000</v>
      </c>
    </row>
    <row r="189" spans="1:12" x14ac:dyDescent="0.3">
      <c r="A189" s="11"/>
      <c r="B189" s="11"/>
      <c r="C189" s="11"/>
      <c r="D189" s="12" t="s">
        <v>16</v>
      </c>
      <c r="E189" s="12" t="s">
        <v>17</v>
      </c>
      <c r="F189" s="13">
        <v>10000</v>
      </c>
      <c r="G189" s="13">
        <v>10000</v>
      </c>
      <c r="H189" s="13">
        <v>10000</v>
      </c>
      <c r="I189" s="13">
        <v>10000</v>
      </c>
      <c r="J189" s="13">
        <v>10000</v>
      </c>
      <c r="K189" s="13">
        <v>10000</v>
      </c>
      <c r="L189" s="13">
        <f>+F189+G189+H189+I189+J189+K189</f>
        <v>60000</v>
      </c>
    </row>
    <row r="190" spans="1:12" x14ac:dyDescent="0.3">
      <c r="A190" s="5"/>
      <c r="B190" s="6" t="s">
        <v>158</v>
      </c>
      <c r="C190" s="5"/>
      <c r="D190" s="5"/>
      <c r="E190" s="6" t="s">
        <v>159</v>
      </c>
      <c r="F190" s="7">
        <f t="shared" ref="F190:L190" si="83">+F191</f>
        <v>0</v>
      </c>
      <c r="G190" s="7">
        <f t="shared" si="83"/>
        <v>290000</v>
      </c>
      <c r="H190" s="7">
        <f t="shared" si="83"/>
        <v>0</v>
      </c>
      <c r="I190" s="7">
        <f t="shared" si="83"/>
        <v>0</v>
      </c>
      <c r="J190" s="7">
        <f t="shared" si="83"/>
        <v>0</v>
      </c>
      <c r="K190" s="7">
        <f t="shared" si="83"/>
        <v>0</v>
      </c>
      <c r="L190" s="7">
        <f t="shared" si="83"/>
        <v>290000</v>
      </c>
    </row>
    <row r="191" spans="1:12" x14ac:dyDescent="0.3">
      <c r="A191" s="8"/>
      <c r="B191" s="8"/>
      <c r="C191" s="9" t="s">
        <v>160</v>
      </c>
      <c r="D191" s="8"/>
      <c r="E191" s="9" t="s">
        <v>161</v>
      </c>
      <c r="F191" s="10">
        <v>0</v>
      </c>
      <c r="G191" s="10">
        <v>290000</v>
      </c>
      <c r="H191" s="10">
        <v>0</v>
      </c>
      <c r="I191" s="10">
        <v>0</v>
      </c>
      <c r="J191" s="10">
        <v>0</v>
      </c>
      <c r="K191" s="10">
        <v>0</v>
      </c>
      <c r="L191" s="10">
        <f>+F191+G191+H191+I191+J191+K191</f>
        <v>290000</v>
      </c>
    </row>
    <row r="192" spans="1:12" x14ac:dyDescent="0.3">
      <c r="A192" s="11"/>
      <c r="B192" s="11"/>
      <c r="C192" s="11"/>
      <c r="D192" s="12" t="s">
        <v>14</v>
      </c>
      <c r="E192" s="12" t="s">
        <v>15</v>
      </c>
      <c r="F192" s="13">
        <f t="shared" ref="F192:L192" si="84">+F193</f>
        <v>0</v>
      </c>
      <c r="G192" s="13">
        <f t="shared" si="84"/>
        <v>290000</v>
      </c>
      <c r="H192" s="13">
        <f t="shared" si="84"/>
        <v>0</v>
      </c>
      <c r="I192" s="13">
        <f t="shared" si="84"/>
        <v>0</v>
      </c>
      <c r="J192" s="13">
        <f t="shared" si="84"/>
        <v>0</v>
      </c>
      <c r="K192" s="13">
        <f t="shared" si="84"/>
        <v>0</v>
      </c>
      <c r="L192" s="13">
        <f t="shared" si="84"/>
        <v>290000</v>
      </c>
    </row>
    <row r="193" spans="1:12" x14ac:dyDescent="0.3">
      <c r="A193" s="11"/>
      <c r="B193" s="11"/>
      <c r="C193" s="11"/>
      <c r="D193" s="12" t="s">
        <v>16</v>
      </c>
      <c r="E193" s="12" t="s">
        <v>17</v>
      </c>
      <c r="F193" s="13">
        <v>0</v>
      </c>
      <c r="G193" s="13">
        <v>290000</v>
      </c>
      <c r="H193" s="13">
        <v>0</v>
      </c>
      <c r="I193" s="13">
        <v>0</v>
      </c>
      <c r="J193" s="13">
        <v>0</v>
      </c>
      <c r="K193" s="13">
        <v>0</v>
      </c>
      <c r="L193" s="13">
        <f>+F193+G193+H193+I193+J193+K193</f>
        <v>290000</v>
      </c>
    </row>
    <row r="194" spans="1:12" x14ac:dyDescent="0.3">
      <c r="A194" s="5"/>
      <c r="B194" s="6" t="s">
        <v>162</v>
      </c>
      <c r="C194" s="5"/>
      <c r="D194" s="5"/>
      <c r="E194" s="6" t="s">
        <v>163</v>
      </c>
      <c r="F194" s="7">
        <f t="shared" ref="F194:L194" si="85">+F195</f>
        <v>0</v>
      </c>
      <c r="G194" s="7">
        <f t="shared" si="85"/>
        <v>35000</v>
      </c>
      <c r="H194" s="7">
        <f t="shared" si="85"/>
        <v>0</v>
      </c>
      <c r="I194" s="7">
        <f t="shared" si="85"/>
        <v>0</v>
      </c>
      <c r="J194" s="7">
        <f t="shared" si="85"/>
        <v>0</v>
      </c>
      <c r="K194" s="7">
        <f t="shared" si="85"/>
        <v>0</v>
      </c>
      <c r="L194" s="7">
        <f t="shared" si="85"/>
        <v>35000</v>
      </c>
    </row>
    <row r="195" spans="1:12" x14ac:dyDescent="0.3">
      <c r="A195" s="8"/>
      <c r="B195" s="8"/>
      <c r="C195" s="9" t="s">
        <v>160</v>
      </c>
      <c r="D195" s="8"/>
      <c r="E195" s="9" t="s">
        <v>161</v>
      </c>
      <c r="F195" s="10">
        <v>0</v>
      </c>
      <c r="G195" s="10">
        <v>35000</v>
      </c>
      <c r="H195" s="10">
        <v>0</v>
      </c>
      <c r="I195" s="10">
        <v>0</v>
      </c>
      <c r="J195" s="10">
        <v>0</v>
      </c>
      <c r="K195" s="10">
        <v>0</v>
      </c>
      <c r="L195" s="10">
        <f>+F195+G195+H195+I195+J195+K195</f>
        <v>35000</v>
      </c>
    </row>
    <row r="196" spans="1:12" x14ac:dyDescent="0.3">
      <c r="A196" s="11"/>
      <c r="B196" s="11"/>
      <c r="C196" s="11"/>
      <c r="D196" s="12" t="s">
        <v>14</v>
      </c>
      <c r="E196" s="12" t="s">
        <v>15</v>
      </c>
      <c r="F196" s="13">
        <f t="shared" ref="F196:L196" si="86">+F197</f>
        <v>0</v>
      </c>
      <c r="G196" s="13">
        <f t="shared" si="86"/>
        <v>35000</v>
      </c>
      <c r="H196" s="13">
        <f t="shared" si="86"/>
        <v>0</v>
      </c>
      <c r="I196" s="13">
        <f t="shared" si="86"/>
        <v>0</v>
      </c>
      <c r="J196" s="13">
        <f t="shared" si="86"/>
        <v>0</v>
      </c>
      <c r="K196" s="13">
        <f t="shared" si="86"/>
        <v>0</v>
      </c>
      <c r="L196" s="13">
        <f t="shared" si="86"/>
        <v>35000</v>
      </c>
    </row>
    <row r="197" spans="1:12" x14ac:dyDescent="0.3">
      <c r="A197" s="11"/>
      <c r="B197" s="11"/>
      <c r="C197" s="11"/>
      <c r="D197" s="12" t="s">
        <v>16</v>
      </c>
      <c r="E197" s="12" t="s">
        <v>17</v>
      </c>
      <c r="F197" s="13">
        <v>0</v>
      </c>
      <c r="G197" s="13">
        <v>35000</v>
      </c>
      <c r="H197" s="13">
        <v>0</v>
      </c>
      <c r="I197" s="13">
        <v>0</v>
      </c>
      <c r="J197" s="13">
        <v>0</v>
      </c>
      <c r="K197" s="13">
        <v>0</v>
      </c>
      <c r="L197" s="13">
        <f>+F197+G197+H197+I197+J197+K197</f>
        <v>35000</v>
      </c>
    </row>
    <row r="198" spans="1:12" x14ac:dyDescent="0.3">
      <c r="A198" s="5"/>
      <c r="B198" s="6" t="s">
        <v>164</v>
      </c>
      <c r="C198" s="5"/>
      <c r="D198" s="5"/>
      <c r="E198" s="6" t="s">
        <v>165</v>
      </c>
      <c r="F198" s="7">
        <f t="shared" ref="F198:L198" si="87">+F199</f>
        <v>0</v>
      </c>
      <c r="G198" s="7">
        <f t="shared" si="87"/>
        <v>80000</v>
      </c>
      <c r="H198" s="7">
        <f t="shared" si="87"/>
        <v>40000</v>
      </c>
      <c r="I198" s="7">
        <f t="shared" si="87"/>
        <v>320000</v>
      </c>
      <c r="J198" s="7">
        <f t="shared" si="87"/>
        <v>400000</v>
      </c>
      <c r="K198" s="7">
        <f t="shared" si="87"/>
        <v>150000</v>
      </c>
      <c r="L198" s="7">
        <f t="shared" si="87"/>
        <v>990000</v>
      </c>
    </row>
    <row r="199" spans="1:12" x14ac:dyDescent="0.3">
      <c r="A199" s="8"/>
      <c r="B199" s="8"/>
      <c r="C199" s="9" t="s">
        <v>166</v>
      </c>
      <c r="D199" s="8"/>
      <c r="E199" s="9" t="s">
        <v>165</v>
      </c>
      <c r="F199" s="10">
        <v>0</v>
      </c>
      <c r="G199" s="10">
        <v>80000</v>
      </c>
      <c r="H199" s="10">
        <v>40000</v>
      </c>
      <c r="I199" s="10">
        <v>320000</v>
      </c>
      <c r="J199" s="10">
        <v>400000</v>
      </c>
      <c r="K199" s="10">
        <v>150000</v>
      </c>
      <c r="L199" s="10">
        <f>+F199+G199+H199+I199+J199+K199</f>
        <v>990000</v>
      </c>
    </row>
    <row r="200" spans="1:12" x14ac:dyDescent="0.3">
      <c r="A200" s="11"/>
      <c r="B200" s="11"/>
      <c r="C200" s="11"/>
      <c r="D200" s="12" t="s">
        <v>14</v>
      </c>
      <c r="E200" s="12" t="s">
        <v>15</v>
      </c>
      <c r="F200" s="13">
        <f t="shared" ref="F200:L200" si="88">+F201</f>
        <v>0</v>
      </c>
      <c r="G200" s="13">
        <f t="shared" si="88"/>
        <v>80000</v>
      </c>
      <c r="H200" s="13">
        <f t="shared" si="88"/>
        <v>40000</v>
      </c>
      <c r="I200" s="13">
        <f t="shared" si="88"/>
        <v>320000</v>
      </c>
      <c r="J200" s="13">
        <f t="shared" si="88"/>
        <v>400000</v>
      </c>
      <c r="K200" s="13">
        <f t="shared" si="88"/>
        <v>150000</v>
      </c>
      <c r="L200" s="13">
        <f t="shared" si="88"/>
        <v>990000</v>
      </c>
    </row>
    <row r="201" spans="1:12" x14ac:dyDescent="0.3">
      <c r="A201" s="11"/>
      <c r="B201" s="11"/>
      <c r="C201" s="11"/>
      <c r="D201" s="12" t="s">
        <v>16</v>
      </c>
      <c r="E201" s="12" t="s">
        <v>17</v>
      </c>
      <c r="F201" s="13">
        <v>0</v>
      </c>
      <c r="G201" s="13">
        <v>80000</v>
      </c>
      <c r="H201" s="13">
        <v>40000</v>
      </c>
      <c r="I201" s="13">
        <v>320000</v>
      </c>
      <c r="J201" s="13">
        <v>400000</v>
      </c>
      <c r="K201" s="13">
        <v>150000</v>
      </c>
      <c r="L201" s="13">
        <f>+F201+G201+H201+I201+J201+K201</f>
        <v>990000</v>
      </c>
    </row>
    <row r="202" spans="1:12" x14ac:dyDescent="0.3">
      <c r="A202" s="5"/>
      <c r="B202" s="6" t="s">
        <v>167</v>
      </c>
      <c r="C202" s="5"/>
      <c r="D202" s="5"/>
      <c r="E202" s="6" t="s">
        <v>168</v>
      </c>
      <c r="F202" s="7">
        <f t="shared" ref="F202:L202" si="89">+F203+F204</f>
        <v>0</v>
      </c>
      <c r="G202" s="7">
        <f t="shared" si="89"/>
        <v>262500</v>
      </c>
      <c r="H202" s="7">
        <f t="shared" si="89"/>
        <v>292500</v>
      </c>
      <c r="I202" s="7">
        <f t="shared" si="89"/>
        <v>220000</v>
      </c>
      <c r="J202" s="7">
        <f t="shared" si="89"/>
        <v>200000</v>
      </c>
      <c r="K202" s="7">
        <f t="shared" si="89"/>
        <v>100000</v>
      </c>
      <c r="L202" s="7">
        <f t="shared" si="89"/>
        <v>1075000</v>
      </c>
    </row>
    <row r="203" spans="1:12" x14ac:dyDescent="0.3">
      <c r="A203" s="8"/>
      <c r="B203" s="8"/>
      <c r="C203" s="9" t="s">
        <v>160</v>
      </c>
      <c r="D203" s="8"/>
      <c r="E203" s="9" t="s">
        <v>161</v>
      </c>
      <c r="F203" s="10">
        <v>0</v>
      </c>
      <c r="G203" s="10">
        <v>0</v>
      </c>
      <c r="H203" s="10">
        <v>30000</v>
      </c>
      <c r="I203" s="10">
        <v>220000</v>
      </c>
      <c r="J203" s="10">
        <v>200000</v>
      </c>
      <c r="K203" s="10">
        <v>100000</v>
      </c>
      <c r="L203" s="10">
        <f>+F203+G203+H203+I203+J203+K203</f>
        <v>550000</v>
      </c>
    </row>
    <row r="204" spans="1:12" x14ac:dyDescent="0.3">
      <c r="A204" s="8"/>
      <c r="B204" s="8"/>
      <c r="C204" s="9" t="s">
        <v>169</v>
      </c>
      <c r="D204" s="8"/>
      <c r="E204" s="9" t="s">
        <v>170</v>
      </c>
      <c r="F204" s="10">
        <v>0</v>
      </c>
      <c r="G204" s="10">
        <v>262500</v>
      </c>
      <c r="H204" s="10">
        <v>262500</v>
      </c>
      <c r="I204" s="10">
        <v>0</v>
      </c>
      <c r="J204" s="10">
        <v>0</v>
      </c>
      <c r="K204" s="10">
        <v>0</v>
      </c>
      <c r="L204" s="10">
        <f>+F204+G204+H204+I204+J204+K204</f>
        <v>525000</v>
      </c>
    </row>
    <row r="205" spans="1:12" x14ac:dyDescent="0.3">
      <c r="A205" s="11"/>
      <c r="B205" s="11"/>
      <c r="C205" s="11"/>
      <c r="D205" s="12" t="s">
        <v>14</v>
      </c>
      <c r="E205" s="12" t="s">
        <v>15</v>
      </c>
      <c r="F205" s="13">
        <f t="shared" ref="F205:L205" si="90">+F206</f>
        <v>0</v>
      </c>
      <c r="G205" s="13">
        <f t="shared" si="90"/>
        <v>262500</v>
      </c>
      <c r="H205" s="13">
        <f t="shared" si="90"/>
        <v>292500</v>
      </c>
      <c r="I205" s="13">
        <f t="shared" si="90"/>
        <v>220000</v>
      </c>
      <c r="J205" s="13">
        <f t="shared" si="90"/>
        <v>200000</v>
      </c>
      <c r="K205" s="13">
        <f t="shared" si="90"/>
        <v>100000</v>
      </c>
      <c r="L205" s="13">
        <f t="shared" si="90"/>
        <v>1075000</v>
      </c>
    </row>
    <row r="206" spans="1:12" x14ac:dyDescent="0.3">
      <c r="A206" s="11"/>
      <c r="B206" s="11"/>
      <c r="C206" s="11"/>
      <c r="D206" s="12" t="s">
        <v>16</v>
      </c>
      <c r="E206" s="12" t="s">
        <v>17</v>
      </c>
      <c r="F206" s="13">
        <v>0</v>
      </c>
      <c r="G206" s="13">
        <v>262500</v>
      </c>
      <c r="H206" s="13">
        <v>292500</v>
      </c>
      <c r="I206" s="13">
        <v>220000</v>
      </c>
      <c r="J206" s="13">
        <v>200000</v>
      </c>
      <c r="K206" s="13">
        <v>100000</v>
      </c>
      <c r="L206" s="13">
        <f>+F206+G206+H206+I206+J206+K206</f>
        <v>1075000</v>
      </c>
    </row>
    <row r="207" spans="1:12" x14ac:dyDescent="0.3">
      <c r="A207" s="5"/>
      <c r="B207" s="6" t="s">
        <v>171</v>
      </c>
      <c r="C207" s="5"/>
      <c r="D207" s="5"/>
      <c r="E207" s="6" t="s">
        <v>172</v>
      </c>
      <c r="F207" s="7">
        <f t="shared" ref="F207:L207" si="91">+F208</f>
        <v>25500</v>
      </c>
      <c r="G207" s="7">
        <f t="shared" si="91"/>
        <v>25000</v>
      </c>
      <c r="H207" s="7">
        <f t="shared" si="91"/>
        <v>25000</v>
      </c>
      <c r="I207" s="7">
        <f t="shared" si="91"/>
        <v>70000</v>
      </c>
      <c r="J207" s="7">
        <f t="shared" si="91"/>
        <v>150000</v>
      </c>
      <c r="K207" s="7">
        <f t="shared" si="91"/>
        <v>30000</v>
      </c>
      <c r="L207" s="7">
        <f t="shared" si="91"/>
        <v>325500</v>
      </c>
    </row>
    <row r="208" spans="1:12" x14ac:dyDescent="0.3">
      <c r="A208" s="8"/>
      <c r="B208" s="8"/>
      <c r="C208" s="9" t="s">
        <v>173</v>
      </c>
      <c r="D208" s="8"/>
      <c r="E208" s="9" t="s">
        <v>174</v>
      </c>
      <c r="F208" s="10">
        <v>25500</v>
      </c>
      <c r="G208" s="10">
        <v>25000</v>
      </c>
      <c r="H208" s="10">
        <v>25000</v>
      </c>
      <c r="I208" s="10">
        <v>70000</v>
      </c>
      <c r="J208" s="10">
        <v>150000</v>
      </c>
      <c r="K208" s="10">
        <v>30000</v>
      </c>
      <c r="L208" s="10">
        <f>+F208+G208+H208+I208+J208+K208</f>
        <v>325500</v>
      </c>
    </row>
    <row r="209" spans="1:12" x14ac:dyDescent="0.3">
      <c r="A209" s="11"/>
      <c r="B209" s="11"/>
      <c r="C209" s="11"/>
      <c r="D209" s="12" t="s">
        <v>14</v>
      </c>
      <c r="E209" s="12" t="s">
        <v>15</v>
      </c>
      <c r="F209" s="13">
        <f t="shared" ref="F209:L209" si="92">+F210+F211</f>
        <v>25500</v>
      </c>
      <c r="G209" s="13">
        <f t="shared" si="92"/>
        <v>25000</v>
      </c>
      <c r="H209" s="13">
        <f t="shared" si="92"/>
        <v>25000</v>
      </c>
      <c r="I209" s="13">
        <f t="shared" si="92"/>
        <v>70000</v>
      </c>
      <c r="J209" s="13">
        <f t="shared" si="92"/>
        <v>150000</v>
      </c>
      <c r="K209" s="13">
        <f t="shared" si="92"/>
        <v>30000</v>
      </c>
      <c r="L209" s="13">
        <f t="shared" si="92"/>
        <v>325500</v>
      </c>
    </row>
    <row r="210" spans="1:12" x14ac:dyDescent="0.3">
      <c r="A210" s="11"/>
      <c r="B210" s="11"/>
      <c r="C210" s="11"/>
      <c r="D210" s="12" t="s">
        <v>16</v>
      </c>
      <c r="E210" s="12" t="s">
        <v>17</v>
      </c>
      <c r="F210" s="13">
        <v>20500</v>
      </c>
      <c r="G210" s="13">
        <v>20000</v>
      </c>
      <c r="H210" s="13">
        <v>20000</v>
      </c>
      <c r="I210" s="13">
        <v>65000</v>
      </c>
      <c r="J210" s="13">
        <v>145000</v>
      </c>
      <c r="K210" s="13">
        <v>25000</v>
      </c>
      <c r="L210" s="13">
        <f>+F210+G210+H210+I210+J210+K210</f>
        <v>295500</v>
      </c>
    </row>
    <row r="211" spans="1:12" x14ac:dyDescent="0.3">
      <c r="A211" s="11"/>
      <c r="B211" s="11"/>
      <c r="C211" s="11"/>
      <c r="D211" s="12" t="s">
        <v>65</v>
      </c>
      <c r="E211" s="12" t="s">
        <v>66</v>
      </c>
      <c r="F211" s="13">
        <v>5000</v>
      </c>
      <c r="G211" s="13">
        <v>5000</v>
      </c>
      <c r="H211" s="13">
        <v>5000</v>
      </c>
      <c r="I211" s="13">
        <v>5000</v>
      </c>
      <c r="J211" s="13">
        <v>5000</v>
      </c>
      <c r="K211" s="13">
        <v>5000</v>
      </c>
      <c r="L211" s="13">
        <f>+F211+G211+H211+I211+J211+K211</f>
        <v>30000</v>
      </c>
    </row>
    <row r="212" spans="1:12" x14ac:dyDescent="0.3">
      <c r="A212" s="5"/>
      <c r="B212" s="6" t="s">
        <v>175</v>
      </c>
      <c r="C212" s="5"/>
      <c r="D212" s="5"/>
      <c r="E212" s="6" t="s">
        <v>176</v>
      </c>
      <c r="F212" s="7">
        <f t="shared" ref="F212:L212" si="93">+F213</f>
        <v>0</v>
      </c>
      <c r="G212" s="7">
        <f t="shared" si="93"/>
        <v>20000</v>
      </c>
      <c r="H212" s="7">
        <f t="shared" si="93"/>
        <v>50000</v>
      </c>
      <c r="I212" s="7">
        <f t="shared" si="93"/>
        <v>100000</v>
      </c>
      <c r="J212" s="7">
        <f t="shared" si="93"/>
        <v>70000</v>
      </c>
      <c r="K212" s="7">
        <f t="shared" si="93"/>
        <v>0</v>
      </c>
      <c r="L212" s="7">
        <f t="shared" si="93"/>
        <v>240000</v>
      </c>
    </row>
    <row r="213" spans="1:12" x14ac:dyDescent="0.3">
      <c r="A213" s="8"/>
      <c r="B213" s="8"/>
      <c r="C213" s="9" t="s">
        <v>160</v>
      </c>
      <c r="D213" s="8"/>
      <c r="E213" s="9" t="s">
        <v>161</v>
      </c>
      <c r="F213" s="10">
        <v>0</v>
      </c>
      <c r="G213" s="10">
        <v>20000</v>
      </c>
      <c r="H213" s="10">
        <v>50000</v>
      </c>
      <c r="I213" s="10">
        <v>100000</v>
      </c>
      <c r="J213" s="10">
        <v>70000</v>
      </c>
      <c r="K213" s="10">
        <v>0</v>
      </c>
      <c r="L213" s="10">
        <f>+F213+G213+H213+I213+J213+K213</f>
        <v>240000</v>
      </c>
    </row>
    <row r="214" spans="1:12" x14ac:dyDescent="0.3">
      <c r="A214" s="11"/>
      <c r="B214" s="11"/>
      <c r="C214" s="11"/>
      <c r="D214" s="12" t="s">
        <v>14</v>
      </c>
      <c r="E214" s="12" t="s">
        <v>15</v>
      </c>
      <c r="F214" s="13">
        <f t="shared" ref="F214:L214" si="94">+F215</f>
        <v>0</v>
      </c>
      <c r="G214" s="13">
        <f t="shared" si="94"/>
        <v>20000</v>
      </c>
      <c r="H214" s="13">
        <f t="shared" si="94"/>
        <v>50000</v>
      </c>
      <c r="I214" s="13">
        <f t="shared" si="94"/>
        <v>100000</v>
      </c>
      <c r="J214" s="13">
        <f t="shared" si="94"/>
        <v>70000</v>
      </c>
      <c r="K214" s="13">
        <f t="shared" si="94"/>
        <v>0</v>
      </c>
      <c r="L214" s="13">
        <f t="shared" si="94"/>
        <v>240000</v>
      </c>
    </row>
    <row r="215" spans="1:12" x14ac:dyDescent="0.3">
      <c r="A215" s="11"/>
      <c r="B215" s="11"/>
      <c r="C215" s="11"/>
      <c r="D215" s="12" t="s">
        <v>16</v>
      </c>
      <c r="E215" s="12" t="s">
        <v>17</v>
      </c>
      <c r="F215" s="13">
        <v>0</v>
      </c>
      <c r="G215" s="13">
        <v>20000</v>
      </c>
      <c r="H215" s="13">
        <v>50000</v>
      </c>
      <c r="I215" s="13">
        <v>100000</v>
      </c>
      <c r="J215" s="13">
        <v>70000</v>
      </c>
      <c r="K215" s="13">
        <v>0</v>
      </c>
      <c r="L215" s="13">
        <f>+F215+G215+H215+I215+J215+K215</f>
        <v>240000</v>
      </c>
    </row>
    <row r="216" spans="1:12" x14ac:dyDescent="0.3">
      <c r="A216" s="2" t="s">
        <v>177</v>
      </c>
      <c r="B216" s="3"/>
      <c r="C216" s="3"/>
      <c r="D216" s="3"/>
      <c r="E216" s="2" t="s">
        <v>178</v>
      </c>
      <c r="F216" s="4">
        <f t="shared" ref="F216:L216" si="95">+F217+F222+F231</f>
        <v>424575</v>
      </c>
      <c r="G216" s="4">
        <f t="shared" si="95"/>
        <v>383800</v>
      </c>
      <c r="H216" s="4">
        <f t="shared" si="95"/>
        <v>408800</v>
      </c>
      <c r="I216" s="4">
        <f t="shared" si="95"/>
        <v>418800</v>
      </c>
      <c r="J216" s="4">
        <f t="shared" si="95"/>
        <v>418800</v>
      </c>
      <c r="K216" s="4">
        <f t="shared" si="95"/>
        <v>203800</v>
      </c>
      <c r="L216" s="4">
        <f t="shared" si="95"/>
        <v>2258575</v>
      </c>
    </row>
    <row r="217" spans="1:12" x14ac:dyDescent="0.3">
      <c r="A217" s="5"/>
      <c r="B217" s="6" t="s">
        <v>179</v>
      </c>
      <c r="C217" s="5"/>
      <c r="D217" s="5"/>
      <c r="E217" s="6" t="s">
        <v>41</v>
      </c>
      <c r="F217" s="7">
        <f t="shared" ref="F217:L217" si="96">+F218+F219</f>
        <v>43750</v>
      </c>
      <c r="G217" s="7">
        <f t="shared" si="96"/>
        <v>28750</v>
      </c>
      <c r="H217" s="7">
        <f t="shared" si="96"/>
        <v>43750</v>
      </c>
      <c r="I217" s="7">
        <f t="shared" si="96"/>
        <v>43750</v>
      </c>
      <c r="J217" s="7">
        <f t="shared" si="96"/>
        <v>43750</v>
      </c>
      <c r="K217" s="7">
        <f t="shared" si="96"/>
        <v>43750</v>
      </c>
      <c r="L217" s="7">
        <f t="shared" si="96"/>
        <v>247500</v>
      </c>
    </row>
    <row r="218" spans="1:12" x14ac:dyDescent="0.3">
      <c r="A218" s="8"/>
      <c r="B218" s="8"/>
      <c r="C218" s="9" t="s">
        <v>180</v>
      </c>
      <c r="D218" s="8"/>
      <c r="E218" s="9" t="s">
        <v>181</v>
      </c>
      <c r="F218" s="10">
        <v>23750</v>
      </c>
      <c r="G218" s="10">
        <v>23750</v>
      </c>
      <c r="H218" s="10">
        <v>23750</v>
      </c>
      <c r="I218" s="10">
        <v>23750</v>
      </c>
      <c r="J218" s="10">
        <v>23750</v>
      </c>
      <c r="K218" s="10">
        <v>23750</v>
      </c>
      <c r="L218" s="10">
        <f>+F218+G218+H218+I218+J218+K218</f>
        <v>142500</v>
      </c>
    </row>
    <row r="219" spans="1:12" x14ac:dyDescent="0.3">
      <c r="A219" s="8"/>
      <c r="B219" s="8"/>
      <c r="C219" s="9" t="s">
        <v>40</v>
      </c>
      <c r="D219" s="8"/>
      <c r="E219" s="9" t="s">
        <v>41</v>
      </c>
      <c r="F219" s="10">
        <v>20000</v>
      </c>
      <c r="G219" s="10">
        <v>5000</v>
      </c>
      <c r="H219" s="10">
        <v>20000</v>
      </c>
      <c r="I219" s="10">
        <v>20000</v>
      </c>
      <c r="J219" s="10">
        <v>20000</v>
      </c>
      <c r="K219" s="10">
        <v>20000</v>
      </c>
      <c r="L219" s="10">
        <f>+F219+G219+H219+I219+J219+K219</f>
        <v>105000</v>
      </c>
    </row>
    <row r="220" spans="1:12" x14ac:dyDescent="0.3">
      <c r="A220" s="11"/>
      <c r="B220" s="11"/>
      <c r="C220" s="11"/>
      <c r="D220" s="12" t="s">
        <v>14</v>
      </c>
      <c r="E220" s="12" t="s">
        <v>15</v>
      </c>
      <c r="F220" s="13">
        <f t="shared" ref="F220:L220" si="97">+F221</f>
        <v>43750</v>
      </c>
      <c r="G220" s="13">
        <f t="shared" si="97"/>
        <v>28750</v>
      </c>
      <c r="H220" s="13">
        <f t="shared" si="97"/>
        <v>43750</v>
      </c>
      <c r="I220" s="13">
        <f t="shared" si="97"/>
        <v>43750</v>
      </c>
      <c r="J220" s="13">
        <f t="shared" si="97"/>
        <v>43750</v>
      </c>
      <c r="K220" s="13">
        <f t="shared" si="97"/>
        <v>43750</v>
      </c>
      <c r="L220" s="13">
        <f t="shared" si="97"/>
        <v>247500</v>
      </c>
    </row>
    <row r="221" spans="1:12" x14ac:dyDescent="0.3">
      <c r="A221" s="11"/>
      <c r="B221" s="11"/>
      <c r="C221" s="11"/>
      <c r="D221" s="12" t="s">
        <v>16</v>
      </c>
      <c r="E221" s="12" t="s">
        <v>17</v>
      </c>
      <c r="F221" s="13">
        <v>43750</v>
      </c>
      <c r="G221" s="13">
        <v>28750</v>
      </c>
      <c r="H221" s="13">
        <v>43750</v>
      </c>
      <c r="I221" s="13">
        <v>43750</v>
      </c>
      <c r="J221" s="13">
        <v>43750</v>
      </c>
      <c r="K221" s="13">
        <v>43750</v>
      </c>
      <c r="L221" s="13">
        <f>+F221+G221+H221+I221+J221+K221</f>
        <v>247500</v>
      </c>
    </row>
    <row r="222" spans="1:12" x14ac:dyDescent="0.3">
      <c r="A222" s="5"/>
      <c r="B222" s="6" t="s">
        <v>182</v>
      </c>
      <c r="C222" s="5"/>
      <c r="D222" s="5"/>
      <c r="E222" s="6" t="s">
        <v>183</v>
      </c>
      <c r="F222" s="7">
        <f t="shared" ref="F222:L222" si="98">+F223+F224+F225+F226+F227+F228</f>
        <v>186825</v>
      </c>
      <c r="G222" s="7">
        <f t="shared" si="98"/>
        <v>150050</v>
      </c>
      <c r="H222" s="7">
        <f t="shared" si="98"/>
        <v>160050</v>
      </c>
      <c r="I222" s="7">
        <f t="shared" si="98"/>
        <v>160050</v>
      </c>
      <c r="J222" s="7">
        <f t="shared" si="98"/>
        <v>160050</v>
      </c>
      <c r="K222" s="7">
        <f t="shared" si="98"/>
        <v>160050</v>
      </c>
      <c r="L222" s="7">
        <f t="shared" si="98"/>
        <v>977075</v>
      </c>
    </row>
    <row r="223" spans="1:12" x14ac:dyDescent="0.3">
      <c r="A223" s="8"/>
      <c r="B223" s="8"/>
      <c r="C223" s="9" t="s">
        <v>184</v>
      </c>
      <c r="D223" s="8"/>
      <c r="E223" s="9" t="s">
        <v>185</v>
      </c>
      <c r="F223" s="10">
        <v>42275</v>
      </c>
      <c r="G223" s="10">
        <v>39500</v>
      </c>
      <c r="H223" s="10">
        <v>39500</v>
      </c>
      <c r="I223" s="10">
        <v>39500</v>
      </c>
      <c r="J223" s="10">
        <v>39500</v>
      </c>
      <c r="K223" s="10">
        <v>39500</v>
      </c>
      <c r="L223" s="10">
        <f t="shared" ref="L223:L228" si="99">+F223+G223+H223+I223+J223+K223</f>
        <v>239775</v>
      </c>
    </row>
    <row r="224" spans="1:12" x14ac:dyDescent="0.3">
      <c r="A224" s="8"/>
      <c r="B224" s="8"/>
      <c r="C224" s="9" t="s">
        <v>186</v>
      </c>
      <c r="D224" s="8"/>
      <c r="E224" s="9" t="s">
        <v>187</v>
      </c>
      <c r="F224" s="10">
        <v>27550</v>
      </c>
      <c r="G224" s="10">
        <v>27550</v>
      </c>
      <c r="H224" s="10">
        <v>27550</v>
      </c>
      <c r="I224" s="10">
        <v>27550</v>
      </c>
      <c r="J224" s="10">
        <v>27550</v>
      </c>
      <c r="K224" s="10">
        <v>27550</v>
      </c>
      <c r="L224" s="10">
        <f t="shared" si="99"/>
        <v>165300</v>
      </c>
    </row>
    <row r="225" spans="1:12" x14ac:dyDescent="0.3">
      <c r="A225" s="8"/>
      <c r="B225" s="8"/>
      <c r="C225" s="9" t="s">
        <v>188</v>
      </c>
      <c r="D225" s="8"/>
      <c r="E225" s="9" t="s">
        <v>189</v>
      </c>
      <c r="F225" s="10">
        <v>60000</v>
      </c>
      <c r="G225" s="10">
        <v>35000</v>
      </c>
      <c r="H225" s="10">
        <v>35000</v>
      </c>
      <c r="I225" s="10">
        <v>35000</v>
      </c>
      <c r="J225" s="10">
        <v>35000</v>
      </c>
      <c r="K225" s="10">
        <v>35000</v>
      </c>
      <c r="L225" s="10">
        <f t="shared" si="99"/>
        <v>235000</v>
      </c>
    </row>
    <row r="226" spans="1:12" x14ac:dyDescent="0.3">
      <c r="A226" s="8"/>
      <c r="B226" s="8"/>
      <c r="C226" s="9" t="s">
        <v>190</v>
      </c>
      <c r="D226" s="8"/>
      <c r="E226" s="9" t="s">
        <v>191</v>
      </c>
      <c r="F226" s="10">
        <v>17000</v>
      </c>
      <c r="G226" s="10">
        <v>18000</v>
      </c>
      <c r="H226" s="10">
        <v>18000</v>
      </c>
      <c r="I226" s="10">
        <v>18000</v>
      </c>
      <c r="J226" s="10">
        <v>18000</v>
      </c>
      <c r="K226" s="10">
        <v>18000</v>
      </c>
      <c r="L226" s="10">
        <f t="shared" si="99"/>
        <v>107000</v>
      </c>
    </row>
    <row r="227" spans="1:12" x14ac:dyDescent="0.3">
      <c r="A227" s="8"/>
      <c r="B227" s="8"/>
      <c r="C227" s="9" t="s">
        <v>192</v>
      </c>
      <c r="D227" s="8"/>
      <c r="E227" s="9" t="s">
        <v>193</v>
      </c>
      <c r="F227" s="10">
        <v>5000</v>
      </c>
      <c r="G227" s="10">
        <v>5000</v>
      </c>
      <c r="H227" s="10">
        <v>5000</v>
      </c>
      <c r="I227" s="10">
        <v>5000</v>
      </c>
      <c r="J227" s="10">
        <v>5000</v>
      </c>
      <c r="K227" s="10">
        <v>5000</v>
      </c>
      <c r="L227" s="10">
        <f t="shared" si="99"/>
        <v>30000</v>
      </c>
    </row>
    <row r="228" spans="1:12" x14ac:dyDescent="0.3">
      <c r="A228" s="8"/>
      <c r="B228" s="8"/>
      <c r="C228" s="9" t="s">
        <v>194</v>
      </c>
      <c r="D228" s="8"/>
      <c r="E228" s="9" t="s">
        <v>195</v>
      </c>
      <c r="F228" s="10">
        <v>35000</v>
      </c>
      <c r="G228" s="10">
        <v>25000</v>
      </c>
      <c r="H228" s="10">
        <v>35000</v>
      </c>
      <c r="I228" s="10">
        <v>35000</v>
      </c>
      <c r="J228" s="10">
        <v>35000</v>
      </c>
      <c r="K228" s="10">
        <v>35000</v>
      </c>
      <c r="L228" s="10">
        <f t="shared" si="99"/>
        <v>200000</v>
      </c>
    </row>
    <row r="229" spans="1:12" x14ac:dyDescent="0.3">
      <c r="A229" s="11"/>
      <c r="B229" s="11"/>
      <c r="C229" s="11"/>
      <c r="D229" s="12" t="s">
        <v>14</v>
      </c>
      <c r="E229" s="12" t="s">
        <v>15</v>
      </c>
      <c r="F229" s="13">
        <f t="shared" ref="F229:L229" si="100">+F230</f>
        <v>186825</v>
      </c>
      <c r="G229" s="13">
        <f t="shared" si="100"/>
        <v>150050</v>
      </c>
      <c r="H229" s="13">
        <f t="shared" si="100"/>
        <v>160050</v>
      </c>
      <c r="I229" s="13">
        <f t="shared" si="100"/>
        <v>160050</v>
      </c>
      <c r="J229" s="13">
        <f t="shared" si="100"/>
        <v>160050</v>
      </c>
      <c r="K229" s="13">
        <f t="shared" si="100"/>
        <v>160050</v>
      </c>
      <c r="L229" s="13">
        <f t="shared" si="100"/>
        <v>977075</v>
      </c>
    </row>
    <row r="230" spans="1:12" x14ac:dyDescent="0.3">
      <c r="A230" s="11"/>
      <c r="B230" s="11"/>
      <c r="C230" s="11"/>
      <c r="D230" s="12" t="s">
        <v>16</v>
      </c>
      <c r="E230" s="12" t="s">
        <v>17</v>
      </c>
      <c r="F230" s="13">
        <v>186825</v>
      </c>
      <c r="G230" s="13">
        <v>150050</v>
      </c>
      <c r="H230" s="13">
        <v>160050</v>
      </c>
      <c r="I230" s="13">
        <v>160050</v>
      </c>
      <c r="J230" s="13">
        <v>160050</v>
      </c>
      <c r="K230" s="13">
        <v>160050</v>
      </c>
      <c r="L230" s="13">
        <f>+F230+G230+H230+I230+J230+K230</f>
        <v>977075</v>
      </c>
    </row>
    <row r="231" spans="1:12" x14ac:dyDescent="0.3">
      <c r="A231" s="5"/>
      <c r="B231" s="6" t="s">
        <v>196</v>
      </c>
      <c r="C231" s="5"/>
      <c r="D231" s="5"/>
      <c r="E231" s="6" t="s">
        <v>197</v>
      </c>
      <c r="F231" s="7">
        <f t="shared" ref="F231:L231" si="101">+F232</f>
        <v>194000</v>
      </c>
      <c r="G231" s="7">
        <f t="shared" si="101"/>
        <v>205000</v>
      </c>
      <c r="H231" s="7">
        <f t="shared" si="101"/>
        <v>205000</v>
      </c>
      <c r="I231" s="7">
        <f t="shared" si="101"/>
        <v>215000</v>
      </c>
      <c r="J231" s="7">
        <f t="shared" si="101"/>
        <v>215000</v>
      </c>
      <c r="K231" s="7">
        <f t="shared" si="101"/>
        <v>0</v>
      </c>
      <c r="L231" s="7">
        <f t="shared" si="101"/>
        <v>1034000</v>
      </c>
    </row>
    <row r="232" spans="1:12" x14ac:dyDescent="0.3">
      <c r="A232" s="8"/>
      <c r="B232" s="8"/>
      <c r="C232" s="9" t="s">
        <v>198</v>
      </c>
      <c r="D232" s="8"/>
      <c r="E232" s="9" t="s">
        <v>197</v>
      </c>
      <c r="F232" s="10">
        <v>194000</v>
      </c>
      <c r="G232" s="10">
        <v>205000</v>
      </c>
      <c r="H232" s="10">
        <v>205000</v>
      </c>
      <c r="I232" s="10">
        <v>215000</v>
      </c>
      <c r="J232" s="10">
        <v>215000</v>
      </c>
      <c r="K232" s="10">
        <v>0</v>
      </c>
      <c r="L232" s="10">
        <f>+F232+G232+H232+I232+J232+K232</f>
        <v>1034000</v>
      </c>
    </row>
    <row r="233" spans="1:12" x14ac:dyDescent="0.3">
      <c r="A233" s="11"/>
      <c r="B233" s="11"/>
      <c r="C233" s="11"/>
      <c r="D233" s="12" t="s">
        <v>14</v>
      </c>
      <c r="E233" s="12" t="s">
        <v>15</v>
      </c>
      <c r="F233" s="13">
        <f t="shared" ref="F233:L233" si="102">+F234</f>
        <v>194000</v>
      </c>
      <c r="G233" s="13">
        <f t="shared" si="102"/>
        <v>205000</v>
      </c>
      <c r="H233" s="13">
        <f t="shared" si="102"/>
        <v>205000</v>
      </c>
      <c r="I233" s="13">
        <f t="shared" si="102"/>
        <v>215000</v>
      </c>
      <c r="J233" s="13">
        <f t="shared" si="102"/>
        <v>215000</v>
      </c>
      <c r="K233" s="13">
        <f t="shared" si="102"/>
        <v>0</v>
      </c>
      <c r="L233" s="13">
        <f t="shared" si="102"/>
        <v>1034000</v>
      </c>
    </row>
    <row r="234" spans="1:12" x14ac:dyDescent="0.3">
      <c r="A234" s="11"/>
      <c r="B234" s="11"/>
      <c r="C234" s="11"/>
      <c r="D234" s="12" t="s">
        <v>16</v>
      </c>
      <c r="E234" s="12" t="s">
        <v>17</v>
      </c>
      <c r="F234" s="13">
        <v>194000</v>
      </c>
      <c r="G234" s="13">
        <v>205000</v>
      </c>
      <c r="H234" s="13">
        <v>205000</v>
      </c>
      <c r="I234" s="13">
        <v>215000</v>
      </c>
      <c r="J234" s="13">
        <v>215000</v>
      </c>
      <c r="K234" s="13">
        <v>0</v>
      </c>
      <c r="L234" s="13">
        <f>+F234+G234+H234+I234+J234+K234</f>
        <v>1034000</v>
      </c>
    </row>
    <row r="235" spans="1:12" x14ac:dyDescent="0.3">
      <c r="A235" s="14"/>
      <c r="B235" s="14"/>
      <c r="C235" s="14"/>
      <c r="D235" s="14"/>
      <c r="E235" s="14"/>
      <c r="F235" s="15">
        <f t="shared" ref="F235:K235" si="103">+F5+F15+F20+F25+F31+F83+F111+F151+F176+F181+F216</f>
        <v>3628925.4</v>
      </c>
      <c r="G235" s="15">
        <f t="shared" si="103"/>
        <v>5313879.54</v>
      </c>
      <c r="H235" s="15">
        <f t="shared" si="103"/>
        <v>4536043.3100000005</v>
      </c>
      <c r="I235" s="15">
        <f t="shared" si="103"/>
        <v>5132511.8900000006</v>
      </c>
      <c r="J235" s="15">
        <f t="shared" si="103"/>
        <v>3469200</v>
      </c>
      <c r="K235" s="15">
        <f t="shared" si="103"/>
        <v>6600200</v>
      </c>
      <c r="L235" s="15">
        <f>+F235+G235+H235+I235+J235+K235</f>
        <v>28680760.140000001</v>
      </c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>
    <oddFooter>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List1!Tiskanje_naslovov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Maček MARJETA</dc:creator>
  <cp:lastModifiedBy>Dominik Gr.</cp:lastModifiedBy>
  <cp:lastPrinted>2016-11-04T06:43:07Z</cp:lastPrinted>
  <dcterms:created xsi:type="dcterms:W3CDTF">2016-11-04T06:41:50Z</dcterms:created>
  <dcterms:modified xsi:type="dcterms:W3CDTF">2016-11-04T11:07:43Z</dcterms:modified>
</cp:coreProperties>
</file>