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7\Osnutek gradivo OS\"/>
    </mc:Choice>
  </mc:AlternateContent>
  <bookViews>
    <workbookView xWindow="0" yWindow="0" windowWidth="14340" windowHeight="13935"/>
  </bookViews>
  <sheets>
    <sheet name="List1" sheetId="1" r:id="rId1"/>
  </sheets>
  <definedNames>
    <definedName name="_xlnm.Print_Titles" localSheetId="0">List1!$1:$1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05" i="1" l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J1195" i="1"/>
  <c r="J1194" i="1" s="1"/>
  <c r="J1193" i="1" s="1"/>
  <c r="J1192" i="1" s="1"/>
  <c r="I1195" i="1"/>
  <c r="I1194" i="1" s="1"/>
  <c r="H1195" i="1"/>
  <c r="H1194" i="1" s="1"/>
  <c r="G1195" i="1"/>
  <c r="G1194" i="1" s="1"/>
  <c r="G1193" i="1" s="1"/>
  <c r="G1192" i="1" s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J1185" i="1"/>
  <c r="J1184" i="1" s="1"/>
  <c r="J1183" i="1" s="1"/>
  <c r="I1185" i="1"/>
  <c r="I1184" i="1" s="1"/>
  <c r="H1185" i="1"/>
  <c r="H1184" i="1" s="1"/>
  <c r="G1185" i="1"/>
  <c r="G1184" i="1" s="1"/>
  <c r="G1183" i="1" s="1"/>
  <c r="L1182" i="1"/>
  <c r="K1182" i="1"/>
  <c r="L1181" i="1"/>
  <c r="K1181" i="1"/>
  <c r="J1180" i="1"/>
  <c r="J1179" i="1" s="1"/>
  <c r="I1180" i="1"/>
  <c r="I1179" i="1" s="1"/>
  <c r="L1179" i="1" s="1"/>
  <c r="H1180" i="1"/>
  <c r="H1179" i="1" s="1"/>
  <c r="K1179" i="1" s="1"/>
  <c r="G1180" i="1"/>
  <c r="G1179" i="1" s="1"/>
  <c r="L1178" i="1"/>
  <c r="K1178" i="1"/>
  <c r="L1177" i="1"/>
  <c r="K1177" i="1"/>
  <c r="J1176" i="1"/>
  <c r="J1175" i="1" s="1"/>
  <c r="I1176" i="1"/>
  <c r="I1175" i="1" s="1"/>
  <c r="H1176" i="1"/>
  <c r="H1175" i="1" s="1"/>
  <c r="G1176" i="1"/>
  <c r="G1175" i="1" s="1"/>
  <c r="L1173" i="1"/>
  <c r="K1173" i="1"/>
  <c r="L1172" i="1"/>
  <c r="K1172" i="1"/>
  <c r="L1171" i="1"/>
  <c r="K1171" i="1"/>
  <c r="J1170" i="1"/>
  <c r="I1170" i="1"/>
  <c r="L1170" i="1" s="1"/>
  <c r="H1170" i="1"/>
  <c r="K1170" i="1" s="1"/>
  <c r="G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J1157" i="1"/>
  <c r="J1156" i="1" s="1"/>
  <c r="J1155" i="1" s="1"/>
  <c r="I1157" i="1"/>
  <c r="H1157" i="1"/>
  <c r="G1157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J1144" i="1"/>
  <c r="J1143" i="1" s="1"/>
  <c r="J1142" i="1" s="1"/>
  <c r="J1141" i="1" s="1"/>
  <c r="I1144" i="1"/>
  <c r="I1143" i="1" s="1"/>
  <c r="H1144" i="1"/>
  <c r="H1143" i="1" s="1"/>
  <c r="G1144" i="1"/>
  <c r="G1143" i="1" s="1"/>
  <c r="G1142" i="1" s="1"/>
  <c r="G1141" i="1" s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J1131" i="1"/>
  <c r="J1130" i="1" s="1"/>
  <c r="J1129" i="1" s="1"/>
  <c r="J1128" i="1" s="1"/>
  <c r="I1131" i="1"/>
  <c r="I1130" i="1" s="1"/>
  <c r="H1131" i="1"/>
  <c r="G1131" i="1"/>
  <c r="G1130" i="1" s="1"/>
  <c r="G1129" i="1" s="1"/>
  <c r="G1128" i="1" s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J1118" i="1"/>
  <c r="J1117" i="1" s="1"/>
  <c r="J1116" i="1" s="1"/>
  <c r="J1115" i="1" s="1"/>
  <c r="I1118" i="1"/>
  <c r="I1117" i="1" s="1"/>
  <c r="H1118" i="1"/>
  <c r="H1117" i="1" s="1"/>
  <c r="G1118" i="1"/>
  <c r="G1117" i="1" s="1"/>
  <c r="G1116" i="1" s="1"/>
  <c r="G1115" i="1" s="1"/>
  <c r="L1114" i="1"/>
  <c r="K1114" i="1"/>
  <c r="L1113" i="1"/>
  <c r="K1113" i="1"/>
  <c r="L1112" i="1"/>
  <c r="K1112" i="1"/>
  <c r="J1111" i="1"/>
  <c r="J1110" i="1" s="1"/>
  <c r="J1109" i="1" s="1"/>
  <c r="I1111" i="1"/>
  <c r="I1110" i="1" s="1"/>
  <c r="H1111" i="1"/>
  <c r="G1111" i="1"/>
  <c r="G1110" i="1" s="1"/>
  <c r="G1109" i="1" s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J1099" i="1"/>
  <c r="J1098" i="1" s="1"/>
  <c r="J1097" i="1" s="1"/>
  <c r="I1099" i="1"/>
  <c r="I1098" i="1" s="1"/>
  <c r="H1099" i="1"/>
  <c r="H1098" i="1" s="1"/>
  <c r="G1099" i="1"/>
  <c r="G1098" i="1" s="1"/>
  <c r="G1097" i="1" s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J1088" i="1"/>
  <c r="J1087" i="1" s="1"/>
  <c r="J1086" i="1" s="1"/>
  <c r="J1085" i="1" s="1"/>
  <c r="I1088" i="1"/>
  <c r="I1087" i="1" s="1"/>
  <c r="H1088" i="1"/>
  <c r="G1088" i="1"/>
  <c r="G1087" i="1" s="1"/>
  <c r="G1086" i="1" s="1"/>
  <c r="G1085" i="1" s="1"/>
  <c r="L1084" i="1"/>
  <c r="K1084" i="1"/>
  <c r="L1083" i="1"/>
  <c r="K1083" i="1"/>
  <c r="L1082" i="1"/>
  <c r="K1082" i="1"/>
  <c r="L1081" i="1"/>
  <c r="K1081" i="1"/>
  <c r="J1080" i="1"/>
  <c r="J1079" i="1" s="1"/>
  <c r="J1078" i="1" s="1"/>
  <c r="I1080" i="1"/>
  <c r="I1079" i="1" s="1"/>
  <c r="I1078" i="1" s="1"/>
  <c r="L1078" i="1" s="1"/>
  <c r="H1080" i="1"/>
  <c r="H1079" i="1" s="1"/>
  <c r="G1080" i="1"/>
  <c r="G1079" i="1" s="1"/>
  <c r="G1078" i="1" s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J1071" i="1"/>
  <c r="J1070" i="1" s="1"/>
  <c r="J1069" i="1" s="1"/>
  <c r="I1071" i="1"/>
  <c r="I1070" i="1" s="1"/>
  <c r="H1071" i="1"/>
  <c r="G1071" i="1"/>
  <c r="G1070" i="1" s="1"/>
  <c r="G1069" i="1" s="1"/>
  <c r="L1067" i="1"/>
  <c r="K1067" i="1"/>
  <c r="J1066" i="1"/>
  <c r="J1065" i="1" s="1"/>
  <c r="J1064" i="1" s="1"/>
  <c r="I1066" i="1"/>
  <c r="L1066" i="1" s="1"/>
  <c r="H1066" i="1"/>
  <c r="H1065" i="1" s="1"/>
  <c r="G1066" i="1"/>
  <c r="G1065" i="1" s="1"/>
  <c r="G1064" i="1" s="1"/>
  <c r="L1063" i="1"/>
  <c r="K1063" i="1"/>
  <c r="J1062" i="1"/>
  <c r="J1061" i="1" s="1"/>
  <c r="J1060" i="1" s="1"/>
  <c r="I1062" i="1"/>
  <c r="I1061" i="1" s="1"/>
  <c r="H1062" i="1"/>
  <c r="H1061" i="1" s="1"/>
  <c r="G1062" i="1"/>
  <c r="G1061" i="1" s="1"/>
  <c r="G1060" i="1" s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J1050" i="1"/>
  <c r="J1049" i="1" s="1"/>
  <c r="J1048" i="1" s="1"/>
  <c r="I1050" i="1"/>
  <c r="I1049" i="1" s="1"/>
  <c r="H1050" i="1"/>
  <c r="H1049" i="1" s="1"/>
  <c r="H1048" i="1" s="1"/>
  <c r="G1050" i="1"/>
  <c r="G1049" i="1" s="1"/>
  <c r="G1048" i="1" s="1"/>
  <c r="L1046" i="1"/>
  <c r="K1046" i="1"/>
  <c r="L1045" i="1"/>
  <c r="K1045" i="1"/>
  <c r="L1044" i="1"/>
  <c r="K1044" i="1"/>
  <c r="J1043" i="1"/>
  <c r="J1042" i="1" s="1"/>
  <c r="J1041" i="1" s="1"/>
  <c r="I1043" i="1"/>
  <c r="I1042" i="1" s="1"/>
  <c r="H1043" i="1"/>
  <c r="H1042" i="1" s="1"/>
  <c r="G1043" i="1"/>
  <c r="G1042" i="1" s="1"/>
  <c r="G1041" i="1" s="1"/>
  <c r="L1040" i="1"/>
  <c r="K1040" i="1"/>
  <c r="L1039" i="1"/>
  <c r="K1039" i="1"/>
  <c r="L1038" i="1"/>
  <c r="K1038" i="1"/>
  <c r="J1037" i="1"/>
  <c r="J1036" i="1" s="1"/>
  <c r="I1037" i="1"/>
  <c r="I1036" i="1" s="1"/>
  <c r="H1037" i="1"/>
  <c r="H1036" i="1" s="1"/>
  <c r="G1037" i="1"/>
  <c r="G1036" i="1" s="1"/>
  <c r="L1035" i="1"/>
  <c r="K1035" i="1"/>
  <c r="J1034" i="1"/>
  <c r="J1033" i="1" s="1"/>
  <c r="I1034" i="1"/>
  <c r="L1034" i="1" s="1"/>
  <c r="H1034" i="1"/>
  <c r="G1034" i="1"/>
  <c r="G1033" i="1" s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J1020" i="1"/>
  <c r="J1019" i="1" s="1"/>
  <c r="J1018" i="1" s="1"/>
  <c r="I1020" i="1"/>
  <c r="H1020" i="1"/>
  <c r="H1019" i="1" s="1"/>
  <c r="G1020" i="1"/>
  <c r="G1019" i="1" s="1"/>
  <c r="G1018" i="1" s="1"/>
  <c r="L1016" i="1"/>
  <c r="K1016" i="1"/>
  <c r="L1015" i="1"/>
  <c r="K1015" i="1"/>
  <c r="J1014" i="1"/>
  <c r="J1013" i="1" s="1"/>
  <c r="J1012" i="1" s="1"/>
  <c r="I1014" i="1"/>
  <c r="I1013" i="1" s="1"/>
  <c r="H1014" i="1"/>
  <c r="H1013" i="1" s="1"/>
  <c r="G1014" i="1"/>
  <c r="G1013" i="1" s="1"/>
  <c r="G1012" i="1" s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J1003" i="1"/>
  <c r="J1002" i="1" s="1"/>
  <c r="J1001" i="1" s="1"/>
  <c r="I1003" i="1"/>
  <c r="I1002" i="1" s="1"/>
  <c r="H1003" i="1"/>
  <c r="H1002" i="1" s="1"/>
  <c r="G1003" i="1"/>
  <c r="G1002" i="1" s="1"/>
  <c r="G1001" i="1" s="1"/>
  <c r="L999" i="1"/>
  <c r="K999" i="1"/>
  <c r="L998" i="1"/>
  <c r="K998" i="1"/>
  <c r="J997" i="1"/>
  <c r="J996" i="1" s="1"/>
  <c r="J995" i="1" s="1"/>
  <c r="I997" i="1"/>
  <c r="H997" i="1"/>
  <c r="H996" i="1" s="1"/>
  <c r="G997" i="1"/>
  <c r="G996" i="1" s="1"/>
  <c r="G995" i="1" s="1"/>
  <c r="L994" i="1"/>
  <c r="K994" i="1"/>
  <c r="J993" i="1"/>
  <c r="J992" i="1" s="1"/>
  <c r="J991" i="1" s="1"/>
  <c r="I993" i="1"/>
  <c r="I992" i="1" s="1"/>
  <c r="H993" i="1"/>
  <c r="K993" i="1" s="1"/>
  <c r="G993" i="1"/>
  <c r="G992" i="1"/>
  <c r="G991" i="1" s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J979" i="1"/>
  <c r="J978" i="1" s="1"/>
  <c r="J977" i="1" s="1"/>
  <c r="I979" i="1"/>
  <c r="I978" i="1" s="1"/>
  <c r="H979" i="1"/>
  <c r="H978" i="1" s="1"/>
  <c r="G979" i="1"/>
  <c r="G978" i="1" s="1"/>
  <c r="G977" i="1" s="1"/>
  <c r="L975" i="1"/>
  <c r="K975" i="1"/>
  <c r="L974" i="1"/>
  <c r="K974" i="1"/>
  <c r="J973" i="1"/>
  <c r="J972" i="1" s="1"/>
  <c r="J971" i="1" s="1"/>
  <c r="I973" i="1"/>
  <c r="L973" i="1" s="1"/>
  <c r="H973" i="1"/>
  <c r="H972" i="1" s="1"/>
  <c r="H971" i="1" s="1"/>
  <c r="G973" i="1"/>
  <c r="G972" i="1" s="1"/>
  <c r="G971" i="1" s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J960" i="1"/>
  <c r="J959" i="1" s="1"/>
  <c r="J958" i="1" s="1"/>
  <c r="I960" i="1"/>
  <c r="I959" i="1" s="1"/>
  <c r="H960" i="1"/>
  <c r="H959" i="1" s="1"/>
  <c r="G960" i="1"/>
  <c r="G959" i="1" s="1"/>
  <c r="G958" i="1" s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J944" i="1"/>
  <c r="J943" i="1" s="1"/>
  <c r="I944" i="1"/>
  <c r="I943" i="1" s="1"/>
  <c r="H944" i="1"/>
  <c r="H943" i="1" s="1"/>
  <c r="G944" i="1"/>
  <c r="G943" i="1" s="1"/>
  <c r="L942" i="1"/>
  <c r="K942" i="1"/>
  <c r="J941" i="1"/>
  <c r="J940" i="1" s="1"/>
  <c r="I941" i="1"/>
  <c r="L941" i="1" s="1"/>
  <c r="H941" i="1"/>
  <c r="H940" i="1" s="1"/>
  <c r="G941" i="1"/>
  <c r="G940" i="1" s="1"/>
  <c r="L938" i="1"/>
  <c r="K938" i="1"/>
  <c r="J937" i="1"/>
  <c r="I937" i="1"/>
  <c r="L937" i="1" s="1"/>
  <c r="H937" i="1"/>
  <c r="H936" i="1" s="1"/>
  <c r="G937" i="1"/>
  <c r="G936" i="1" s="1"/>
  <c r="G935" i="1" s="1"/>
  <c r="J936" i="1"/>
  <c r="J935" i="1" s="1"/>
  <c r="L934" i="1"/>
  <c r="K934" i="1"/>
  <c r="L933" i="1"/>
  <c r="K933" i="1"/>
  <c r="L932" i="1"/>
  <c r="K932" i="1"/>
  <c r="L931" i="1"/>
  <c r="K931" i="1"/>
  <c r="J930" i="1"/>
  <c r="J929" i="1" s="1"/>
  <c r="I930" i="1"/>
  <c r="I929" i="1" s="1"/>
  <c r="H930" i="1"/>
  <c r="H929" i="1" s="1"/>
  <c r="G930" i="1"/>
  <c r="G929" i="1" s="1"/>
  <c r="L928" i="1"/>
  <c r="K928" i="1"/>
  <c r="J927" i="1"/>
  <c r="I927" i="1"/>
  <c r="I926" i="1" s="1"/>
  <c r="H927" i="1"/>
  <c r="H926" i="1" s="1"/>
  <c r="G927" i="1"/>
  <c r="G926" i="1" s="1"/>
  <c r="J926" i="1"/>
  <c r="L925" i="1"/>
  <c r="K925" i="1"/>
  <c r="J924" i="1"/>
  <c r="I924" i="1"/>
  <c r="I923" i="1" s="1"/>
  <c r="H924" i="1"/>
  <c r="K924" i="1" s="1"/>
  <c r="G924" i="1"/>
  <c r="G923" i="1" s="1"/>
  <c r="J923" i="1"/>
  <c r="L922" i="1"/>
  <c r="K922" i="1"/>
  <c r="L921" i="1"/>
  <c r="K921" i="1"/>
  <c r="L920" i="1"/>
  <c r="K920" i="1"/>
  <c r="L919" i="1"/>
  <c r="K919" i="1"/>
  <c r="L918" i="1"/>
  <c r="K918" i="1"/>
  <c r="J917" i="1"/>
  <c r="J916" i="1" s="1"/>
  <c r="I917" i="1"/>
  <c r="I916" i="1" s="1"/>
  <c r="H917" i="1"/>
  <c r="H916" i="1" s="1"/>
  <c r="G917" i="1"/>
  <c r="G916" i="1" s="1"/>
  <c r="L915" i="1"/>
  <c r="K915" i="1"/>
  <c r="J914" i="1"/>
  <c r="J913" i="1" s="1"/>
  <c r="I914" i="1"/>
  <c r="I913" i="1" s="1"/>
  <c r="H914" i="1"/>
  <c r="K914" i="1" s="1"/>
  <c r="G914" i="1"/>
  <c r="G913" i="1" s="1"/>
  <c r="L912" i="1"/>
  <c r="K912" i="1"/>
  <c r="J911" i="1"/>
  <c r="I911" i="1"/>
  <c r="I910" i="1" s="1"/>
  <c r="H911" i="1"/>
  <c r="K911" i="1" s="1"/>
  <c r="G911" i="1"/>
  <c r="G910" i="1" s="1"/>
  <c r="J910" i="1"/>
  <c r="L909" i="1"/>
  <c r="K909" i="1"/>
  <c r="J908" i="1"/>
  <c r="J907" i="1" s="1"/>
  <c r="I908" i="1"/>
  <c r="H908" i="1"/>
  <c r="H907" i="1" s="1"/>
  <c r="G908" i="1"/>
  <c r="G907" i="1" s="1"/>
  <c r="I907" i="1"/>
  <c r="L906" i="1"/>
  <c r="K906" i="1"/>
  <c r="L905" i="1"/>
  <c r="K905" i="1"/>
  <c r="L904" i="1"/>
  <c r="K904" i="1"/>
  <c r="L903" i="1"/>
  <c r="K903" i="1"/>
  <c r="J902" i="1"/>
  <c r="J901" i="1" s="1"/>
  <c r="I902" i="1"/>
  <c r="I901" i="1" s="1"/>
  <c r="H902" i="1"/>
  <c r="H901" i="1" s="1"/>
  <c r="G902" i="1"/>
  <c r="G901" i="1" s="1"/>
  <c r="L900" i="1"/>
  <c r="K900" i="1"/>
  <c r="J899" i="1"/>
  <c r="J898" i="1" s="1"/>
  <c r="I899" i="1"/>
  <c r="H899" i="1"/>
  <c r="G899" i="1"/>
  <c r="G898" i="1" s="1"/>
  <c r="H898" i="1"/>
  <c r="L897" i="1"/>
  <c r="K897" i="1"/>
  <c r="J896" i="1"/>
  <c r="J895" i="1" s="1"/>
  <c r="I896" i="1"/>
  <c r="I895" i="1" s="1"/>
  <c r="H896" i="1"/>
  <c r="H895" i="1" s="1"/>
  <c r="G896" i="1"/>
  <c r="G895" i="1" s="1"/>
  <c r="L894" i="1"/>
  <c r="K894" i="1"/>
  <c r="L893" i="1"/>
  <c r="K893" i="1"/>
  <c r="J892" i="1"/>
  <c r="J891" i="1" s="1"/>
  <c r="I892" i="1"/>
  <c r="I891" i="1" s="1"/>
  <c r="H892" i="1"/>
  <c r="H891" i="1" s="1"/>
  <c r="G892" i="1"/>
  <c r="G891" i="1" s="1"/>
  <c r="L890" i="1"/>
  <c r="K890" i="1"/>
  <c r="J889" i="1"/>
  <c r="J888" i="1" s="1"/>
  <c r="I889" i="1"/>
  <c r="L889" i="1" s="1"/>
  <c r="H889" i="1"/>
  <c r="G889" i="1"/>
  <c r="G888" i="1" s="1"/>
  <c r="H888" i="1"/>
  <c r="L887" i="1"/>
  <c r="K887" i="1"/>
  <c r="J886" i="1"/>
  <c r="I886" i="1"/>
  <c r="I885" i="1" s="1"/>
  <c r="H886" i="1"/>
  <c r="H885" i="1" s="1"/>
  <c r="K885" i="1" s="1"/>
  <c r="G886" i="1"/>
  <c r="J885" i="1"/>
  <c r="G885" i="1"/>
  <c r="L884" i="1"/>
  <c r="K884" i="1"/>
  <c r="L883" i="1"/>
  <c r="K883" i="1"/>
  <c r="J882" i="1"/>
  <c r="I882" i="1"/>
  <c r="I881" i="1" s="1"/>
  <c r="H882" i="1"/>
  <c r="H881" i="1" s="1"/>
  <c r="G882" i="1"/>
  <c r="G881" i="1" s="1"/>
  <c r="J881" i="1"/>
  <c r="L879" i="1"/>
  <c r="K879" i="1"/>
  <c r="L878" i="1"/>
  <c r="K878" i="1"/>
  <c r="J877" i="1"/>
  <c r="I877" i="1"/>
  <c r="L877" i="1" s="1"/>
  <c r="H877" i="1"/>
  <c r="G877" i="1"/>
  <c r="L876" i="1"/>
  <c r="K876" i="1"/>
  <c r="L875" i="1"/>
  <c r="K875" i="1"/>
  <c r="L874" i="1"/>
  <c r="K874" i="1"/>
  <c r="J873" i="1"/>
  <c r="I873" i="1"/>
  <c r="H873" i="1"/>
  <c r="G873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J864" i="1"/>
  <c r="J863" i="1" s="1"/>
  <c r="I864" i="1"/>
  <c r="I863" i="1" s="1"/>
  <c r="H864" i="1"/>
  <c r="H863" i="1" s="1"/>
  <c r="G864" i="1"/>
  <c r="G863" i="1" s="1"/>
  <c r="L862" i="1"/>
  <c r="K862" i="1"/>
  <c r="J861" i="1"/>
  <c r="I861" i="1"/>
  <c r="H861" i="1"/>
  <c r="G861" i="1"/>
  <c r="L860" i="1"/>
  <c r="K860" i="1"/>
  <c r="J859" i="1"/>
  <c r="I859" i="1"/>
  <c r="H859" i="1"/>
  <c r="G859" i="1"/>
  <c r="L857" i="1"/>
  <c r="K857" i="1"/>
  <c r="J856" i="1"/>
  <c r="I856" i="1"/>
  <c r="H856" i="1"/>
  <c r="G856" i="1"/>
  <c r="L855" i="1"/>
  <c r="K855" i="1"/>
  <c r="L854" i="1"/>
  <c r="K854" i="1"/>
  <c r="J853" i="1"/>
  <c r="I853" i="1"/>
  <c r="H853" i="1"/>
  <c r="G853" i="1"/>
  <c r="G852" i="1" s="1"/>
  <c r="J852" i="1"/>
  <c r="L851" i="1"/>
  <c r="K851" i="1"/>
  <c r="J850" i="1"/>
  <c r="J847" i="1" s="1"/>
  <c r="I850" i="1"/>
  <c r="H850" i="1"/>
  <c r="G850" i="1"/>
  <c r="L849" i="1"/>
  <c r="K849" i="1"/>
  <c r="J848" i="1"/>
  <c r="I848" i="1"/>
  <c r="H848" i="1"/>
  <c r="G848" i="1"/>
  <c r="G847" i="1" s="1"/>
  <c r="L846" i="1"/>
  <c r="K846" i="1"/>
  <c r="J845" i="1"/>
  <c r="I845" i="1"/>
  <c r="H845" i="1"/>
  <c r="K845" i="1" s="1"/>
  <c r="G845" i="1"/>
  <c r="G842" i="1" s="1"/>
  <c r="L844" i="1"/>
  <c r="K844" i="1"/>
  <c r="J843" i="1"/>
  <c r="I843" i="1"/>
  <c r="H843" i="1"/>
  <c r="G843" i="1"/>
  <c r="L841" i="1"/>
  <c r="K841" i="1"/>
  <c r="J840" i="1"/>
  <c r="I840" i="1"/>
  <c r="H840" i="1"/>
  <c r="G840" i="1"/>
  <c r="L839" i="1"/>
  <c r="K839" i="1"/>
  <c r="J838" i="1"/>
  <c r="I838" i="1"/>
  <c r="H838" i="1"/>
  <c r="K838" i="1" s="1"/>
  <c r="G838" i="1"/>
  <c r="G837" i="1" s="1"/>
  <c r="L836" i="1"/>
  <c r="K836" i="1"/>
  <c r="J835" i="1"/>
  <c r="I835" i="1"/>
  <c r="H835" i="1"/>
  <c r="K835" i="1" s="1"/>
  <c r="G835" i="1"/>
  <c r="L834" i="1"/>
  <c r="K834" i="1"/>
  <c r="J833" i="1"/>
  <c r="L833" i="1" s="1"/>
  <c r="I833" i="1"/>
  <c r="H833" i="1"/>
  <c r="G833" i="1"/>
  <c r="L831" i="1"/>
  <c r="K831" i="1"/>
  <c r="J830" i="1"/>
  <c r="I830" i="1"/>
  <c r="I829" i="1" s="1"/>
  <c r="H830" i="1"/>
  <c r="H829" i="1" s="1"/>
  <c r="G830" i="1"/>
  <c r="G829" i="1" s="1"/>
  <c r="J829" i="1"/>
  <c r="L828" i="1"/>
  <c r="K828" i="1"/>
  <c r="J827" i="1"/>
  <c r="I827" i="1"/>
  <c r="H827" i="1"/>
  <c r="G827" i="1"/>
  <c r="G826" i="1" s="1"/>
  <c r="J826" i="1"/>
  <c r="I826" i="1"/>
  <c r="L825" i="1"/>
  <c r="K825" i="1"/>
  <c r="J824" i="1"/>
  <c r="I824" i="1"/>
  <c r="H824" i="1"/>
  <c r="G824" i="1"/>
  <c r="L823" i="1"/>
  <c r="K823" i="1"/>
  <c r="L822" i="1"/>
  <c r="K822" i="1"/>
  <c r="J821" i="1"/>
  <c r="J820" i="1" s="1"/>
  <c r="I821" i="1"/>
  <c r="I820" i="1" s="1"/>
  <c r="H821" i="1"/>
  <c r="G821" i="1"/>
  <c r="L818" i="1"/>
  <c r="K818" i="1"/>
  <c r="L817" i="1"/>
  <c r="K817" i="1"/>
  <c r="J816" i="1"/>
  <c r="I816" i="1"/>
  <c r="I815" i="1" s="1"/>
  <c r="L815" i="1" s="1"/>
  <c r="H816" i="1"/>
  <c r="H815" i="1" s="1"/>
  <c r="G816" i="1"/>
  <c r="G815" i="1" s="1"/>
  <c r="J815" i="1"/>
  <c r="L814" i="1"/>
  <c r="K814" i="1"/>
  <c r="J813" i="1"/>
  <c r="I813" i="1"/>
  <c r="H813" i="1"/>
  <c r="K813" i="1" s="1"/>
  <c r="G813" i="1"/>
  <c r="L812" i="1"/>
  <c r="K812" i="1"/>
  <c r="J811" i="1"/>
  <c r="I811" i="1"/>
  <c r="L811" i="1" s="1"/>
  <c r="H811" i="1"/>
  <c r="K811" i="1" s="1"/>
  <c r="G811" i="1"/>
  <c r="L810" i="1"/>
  <c r="K810" i="1"/>
  <c r="L809" i="1"/>
  <c r="K809" i="1"/>
  <c r="J808" i="1"/>
  <c r="I808" i="1"/>
  <c r="L808" i="1" s="1"/>
  <c r="H808" i="1"/>
  <c r="G808" i="1"/>
  <c r="L807" i="1"/>
  <c r="K807" i="1"/>
  <c r="J806" i="1"/>
  <c r="I806" i="1"/>
  <c r="L806" i="1" s="1"/>
  <c r="H806" i="1"/>
  <c r="K806" i="1" s="1"/>
  <c r="G806" i="1"/>
  <c r="L805" i="1"/>
  <c r="K805" i="1"/>
  <c r="L804" i="1"/>
  <c r="K804" i="1"/>
  <c r="L803" i="1"/>
  <c r="K803" i="1"/>
  <c r="J802" i="1"/>
  <c r="I802" i="1"/>
  <c r="L802" i="1" s="1"/>
  <c r="H802" i="1"/>
  <c r="K802" i="1" s="1"/>
  <c r="G802" i="1"/>
  <c r="L801" i="1"/>
  <c r="K801" i="1"/>
  <c r="J800" i="1"/>
  <c r="J797" i="1" s="1"/>
  <c r="I800" i="1"/>
  <c r="H800" i="1"/>
  <c r="K800" i="1" s="1"/>
  <c r="G800" i="1"/>
  <c r="L799" i="1"/>
  <c r="K799" i="1"/>
  <c r="J798" i="1"/>
  <c r="I798" i="1"/>
  <c r="H798" i="1"/>
  <c r="K798" i="1" s="1"/>
  <c r="G798" i="1"/>
  <c r="L796" i="1"/>
  <c r="K796" i="1"/>
  <c r="L795" i="1"/>
  <c r="K795" i="1"/>
  <c r="J794" i="1"/>
  <c r="I794" i="1"/>
  <c r="H794" i="1"/>
  <c r="G794" i="1"/>
  <c r="L793" i="1"/>
  <c r="K793" i="1"/>
  <c r="J792" i="1"/>
  <c r="I792" i="1"/>
  <c r="L792" i="1" s="1"/>
  <c r="H792" i="1"/>
  <c r="K792" i="1" s="1"/>
  <c r="G792" i="1"/>
  <c r="L790" i="1"/>
  <c r="K790" i="1"/>
  <c r="L789" i="1"/>
  <c r="K789" i="1"/>
  <c r="J788" i="1"/>
  <c r="J787" i="1" s="1"/>
  <c r="I788" i="1"/>
  <c r="I787" i="1" s="1"/>
  <c r="H788" i="1"/>
  <c r="H787" i="1" s="1"/>
  <c r="G788" i="1"/>
  <c r="G787" i="1" s="1"/>
  <c r="L786" i="1"/>
  <c r="K786" i="1"/>
  <c r="J785" i="1"/>
  <c r="I785" i="1"/>
  <c r="H785" i="1"/>
  <c r="G785" i="1"/>
  <c r="G784" i="1" s="1"/>
  <c r="J784" i="1"/>
  <c r="I784" i="1"/>
  <c r="L783" i="1"/>
  <c r="K783" i="1"/>
  <c r="L782" i="1"/>
  <c r="K782" i="1"/>
  <c r="L781" i="1"/>
  <c r="K781" i="1"/>
  <c r="J780" i="1"/>
  <c r="J779" i="1" s="1"/>
  <c r="I780" i="1"/>
  <c r="I779" i="1" s="1"/>
  <c r="H780" i="1"/>
  <c r="H779" i="1" s="1"/>
  <c r="G780" i="1"/>
  <c r="G779" i="1" s="1"/>
  <c r="L778" i="1"/>
  <c r="K778" i="1"/>
  <c r="L777" i="1"/>
  <c r="K777" i="1"/>
  <c r="L776" i="1"/>
  <c r="K776" i="1"/>
  <c r="J775" i="1"/>
  <c r="J774" i="1" s="1"/>
  <c r="I775" i="1"/>
  <c r="I774" i="1" s="1"/>
  <c r="H775" i="1"/>
  <c r="H774" i="1" s="1"/>
  <c r="G775" i="1"/>
  <c r="G774" i="1" s="1"/>
  <c r="L773" i="1"/>
  <c r="K773" i="1"/>
  <c r="J772" i="1"/>
  <c r="I772" i="1"/>
  <c r="H772" i="1"/>
  <c r="H771" i="1" s="1"/>
  <c r="G772" i="1"/>
  <c r="G771" i="1" s="1"/>
  <c r="J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J761" i="1"/>
  <c r="J760" i="1" s="1"/>
  <c r="I761" i="1"/>
  <c r="I760" i="1" s="1"/>
  <c r="H761" i="1"/>
  <c r="H760" i="1" s="1"/>
  <c r="G761" i="1"/>
  <c r="G760" i="1" s="1"/>
  <c r="L759" i="1"/>
  <c r="K759" i="1"/>
  <c r="L758" i="1"/>
  <c r="K758" i="1"/>
  <c r="L757" i="1"/>
  <c r="K757" i="1"/>
  <c r="J756" i="1"/>
  <c r="J755" i="1" s="1"/>
  <c r="I756" i="1"/>
  <c r="I755" i="1" s="1"/>
  <c r="H756" i="1"/>
  <c r="H755" i="1" s="1"/>
  <c r="G756" i="1"/>
  <c r="G755" i="1" s="1"/>
  <c r="L754" i="1"/>
  <c r="K754" i="1"/>
  <c r="L753" i="1"/>
  <c r="K753" i="1"/>
  <c r="L752" i="1"/>
  <c r="K752" i="1"/>
  <c r="J751" i="1"/>
  <c r="I751" i="1"/>
  <c r="I750" i="1" s="1"/>
  <c r="H751" i="1"/>
  <c r="H750" i="1" s="1"/>
  <c r="G751" i="1"/>
  <c r="G750" i="1" s="1"/>
  <c r="J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J742" i="1"/>
  <c r="J741" i="1" s="1"/>
  <c r="I742" i="1"/>
  <c r="I741" i="1" s="1"/>
  <c r="H742" i="1"/>
  <c r="H741" i="1" s="1"/>
  <c r="G742" i="1"/>
  <c r="G741" i="1" s="1"/>
  <c r="L740" i="1"/>
  <c r="K740" i="1"/>
  <c r="L739" i="1"/>
  <c r="K739" i="1"/>
  <c r="L738" i="1"/>
  <c r="K738" i="1"/>
  <c r="J737" i="1"/>
  <c r="J736" i="1" s="1"/>
  <c r="I737" i="1"/>
  <c r="I736" i="1" s="1"/>
  <c r="H737" i="1"/>
  <c r="H736" i="1" s="1"/>
  <c r="G737" i="1"/>
  <c r="G736" i="1" s="1"/>
  <c r="L735" i="1"/>
  <c r="K735" i="1"/>
  <c r="L734" i="1"/>
  <c r="K734" i="1"/>
  <c r="L733" i="1"/>
  <c r="K733" i="1"/>
  <c r="L732" i="1"/>
  <c r="K732" i="1"/>
  <c r="J731" i="1"/>
  <c r="I731" i="1"/>
  <c r="H731" i="1"/>
  <c r="G731" i="1"/>
  <c r="L730" i="1"/>
  <c r="K730" i="1"/>
  <c r="J729" i="1"/>
  <c r="I729" i="1"/>
  <c r="H729" i="1"/>
  <c r="G729" i="1"/>
  <c r="L727" i="1"/>
  <c r="K727" i="1"/>
  <c r="J726" i="1"/>
  <c r="I726" i="1"/>
  <c r="L726" i="1" s="1"/>
  <c r="H726" i="1"/>
  <c r="G726" i="1"/>
  <c r="L725" i="1"/>
  <c r="K725" i="1"/>
  <c r="L724" i="1"/>
  <c r="K724" i="1"/>
  <c r="J723" i="1"/>
  <c r="J722" i="1" s="1"/>
  <c r="I723" i="1"/>
  <c r="H723" i="1"/>
  <c r="H722" i="1" s="1"/>
  <c r="G723" i="1"/>
  <c r="L721" i="1"/>
  <c r="K721" i="1"/>
  <c r="J720" i="1"/>
  <c r="I720" i="1"/>
  <c r="H720" i="1"/>
  <c r="K720" i="1" s="1"/>
  <c r="G720" i="1"/>
  <c r="G719" i="1" s="1"/>
  <c r="J719" i="1"/>
  <c r="I719" i="1"/>
  <c r="L718" i="1"/>
  <c r="K718" i="1"/>
  <c r="L717" i="1"/>
  <c r="K717" i="1"/>
  <c r="L716" i="1"/>
  <c r="K716" i="1"/>
  <c r="L715" i="1"/>
  <c r="K715" i="1"/>
  <c r="J714" i="1"/>
  <c r="I714" i="1"/>
  <c r="L714" i="1" s="1"/>
  <c r="H714" i="1"/>
  <c r="G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J707" i="1"/>
  <c r="I707" i="1"/>
  <c r="H707" i="1"/>
  <c r="G707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J698" i="1"/>
  <c r="J697" i="1" s="1"/>
  <c r="I698" i="1"/>
  <c r="I697" i="1" s="1"/>
  <c r="H698" i="1"/>
  <c r="H697" i="1" s="1"/>
  <c r="G698" i="1"/>
  <c r="G697" i="1" s="1"/>
  <c r="L695" i="1"/>
  <c r="K695" i="1"/>
  <c r="L694" i="1"/>
  <c r="K694" i="1"/>
  <c r="L693" i="1"/>
  <c r="K693" i="1"/>
  <c r="L692" i="1"/>
  <c r="K692" i="1"/>
  <c r="J691" i="1"/>
  <c r="J690" i="1" s="1"/>
  <c r="I691" i="1"/>
  <c r="I690" i="1" s="1"/>
  <c r="H691" i="1"/>
  <c r="H690" i="1" s="1"/>
  <c r="G691" i="1"/>
  <c r="G690" i="1" s="1"/>
  <c r="L689" i="1"/>
  <c r="K689" i="1"/>
  <c r="J688" i="1"/>
  <c r="I688" i="1"/>
  <c r="I687" i="1" s="1"/>
  <c r="H688" i="1"/>
  <c r="G688" i="1"/>
  <c r="G687" i="1" s="1"/>
  <c r="J687" i="1"/>
  <c r="H687" i="1"/>
  <c r="K687" i="1" s="1"/>
  <c r="L686" i="1"/>
  <c r="K686" i="1"/>
  <c r="J685" i="1"/>
  <c r="J684" i="1" s="1"/>
  <c r="I685" i="1"/>
  <c r="H685" i="1"/>
  <c r="G685" i="1"/>
  <c r="G684" i="1" s="1"/>
  <c r="I684" i="1"/>
  <c r="L682" i="1"/>
  <c r="K682" i="1"/>
  <c r="K681" i="1"/>
  <c r="J681" i="1"/>
  <c r="I681" i="1"/>
  <c r="H681" i="1"/>
  <c r="G681" i="1"/>
  <c r="L680" i="1"/>
  <c r="K680" i="1"/>
  <c r="L679" i="1"/>
  <c r="K679" i="1"/>
  <c r="J678" i="1"/>
  <c r="I678" i="1"/>
  <c r="I677" i="1" s="1"/>
  <c r="H678" i="1"/>
  <c r="H677" i="1" s="1"/>
  <c r="G678" i="1"/>
  <c r="L676" i="1"/>
  <c r="K676" i="1"/>
  <c r="J675" i="1"/>
  <c r="I675" i="1"/>
  <c r="I674" i="1" s="1"/>
  <c r="H675" i="1"/>
  <c r="H674" i="1" s="1"/>
  <c r="K674" i="1" s="1"/>
  <c r="G675" i="1"/>
  <c r="G674" i="1" s="1"/>
  <c r="J674" i="1"/>
  <c r="L673" i="1"/>
  <c r="K673" i="1"/>
  <c r="L672" i="1"/>
  <c r="K672" i="1"/>
  <c r="L671" i="1"/>
  <c r="K671" i="1"/>
  <c r="L670" i="1"/>
  <c r="K670" i="1"/>
  <c r="L669" i="1"/>
  <c r="K669" i="1"/>
  <c r="J668" i="1"/>
  <c r="J667" i="1" s="1"/>
  <c r="I668" i="1"/>
  <c r="I667" i="1" s="1"/>
  <c r="H668" i="1"/>
  <c r="H667" i="1" s="1"/>
  <c r="G668" i="1"/>
  <c r="G667" i="1" s="1"/>
  <c r="L666" i="1"/>
  <c r="K666" i="1"/>
  <c r="J665" i="1"/>
  <c r="I665" i="1"/>
  <c r="L665" i="1" s="1"/>
  <c r="H665" i="1"/>
  <c r="K665" i="1" s="1"/>
  <c r="G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J658" i="1"/>
  <c r="I658" i="1"/>
  <c r="L658" i="1" s="1"/>
  <c r="H658" i="1"/>
  <c r="K658" i="1" s="1"/>
  <c r="G658" i="1"/>
  <c r="L657" i="1"/>
  <c r="K657" i="1"/>
  <c r="L656" i="1"/>
  <c r="K656" i="1"/>
  <c r="L655" i="1"/>
  <c r="K655" i="1"/>
  <c r="L654" i="1"/>
  <c r="K654" i="1"/>
  <c r="L653" i="1"/>
  <c r="K653" i="1"/>
  <c r="J652" i="1"/>
  <c r="I652" i="1"/>
  <c r="H652" i="1"/>
  <c r="G652" i="1"/>
  <c r="L651" i="1"/>
  <c r="K651" i="1"/>
  <c r="L650" i="1"/>
  <c r="K650" i="1"/>
  <c r="L649" i="1"/>
  <c r="K649" i="1"/>
  <c r="L648" i="1"/>
  <c r="K648" i="1"/>
  <c r="J647" i="1"/>
  <c r="I647" i="1"/>
  <c r="L647" i="1" s="1"/>
  <c r="H647" i="1"/>
  <c r="G647" i="1"/>
  <c r="L646" i="1"/>
  <c r="K646" i="1"/>
  <c r="J645" i="1"/>
  <c r="I645" i="1"/>
  <c r="L645" i="1" s="1"/>
  <c r="H645" i="1"/>
  <c r="K645" i="1" s="1"/>
  <c r="G645" i="1"/>
  <c r="L644" i="1"/>
  <c r="K644" i="1"/>
  <c r="L643" i="1"/>
  <c r="K643" i="1"/>
  <c r="L642" i="1"/>
  <c r="K642" i="1"/>
  <c r="J641" i="1"/>
  <c r="I641" i="1"/>
  <c r="H641" i="1"/>
  <c r="G641" i="1"/>
  <c r="L640" i="1"/>
  <c r="K640" i="1"/>
  <c r="J639" i="1"/>
  <c r="I639" i="1"/>
  <c r="L639" i="1" s="1"/>
  <c r="H639" i="1"/>
  <c r="K639" i="1" s="1"/>
  <c r="G639" i="1"/>
  <c r="L638" i="1"/>
  <c r="K638" i="1"/>
  <c r="L637" i="1"/>
  <c r="K637" i="1"/>
  <c r="L636" i="1"/>
  <c r="K636" i="1"/>
  <c r="J635" i="1"/>
  <c r="I635" i="1"/>
  <c r="H635" i="1"/>
  <c r="G635" i="1"/>
  <c r="L634" i="1"/>
  <c r="K634" i="1"/>
  <c r="L633" i="1"/>
  <c r="K633" i="1"/>
  <c r="J632" i="1"/>
  <c r="I632" i="1"/>
  <c r="L632" i="1" s="1"/>
  <c r="H632" i="1"/>
  <c r="K632" i="1" s="1"/>
  <c r="G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J622" i="1"/>
  <c r="I622" i="1"/>
  <c r="H622" i="1"/>
  <c r="G622" i="1"/>
  <c r="L621" i="1"/>
  <c r="K621" i="1"/>
  <c r="J620" i="1"/>
  <c r="I620" i="1"/>
  <c r="L620" i="1" s="1"/>
  <c r="H620" i="1"/>
  <c r="K620" i="1" s="1"/>
  <c r="G620" i="1"/>
  <c r="L618" i="1"/>
  <c r="K618" i="1"/>
  <c r="J617" i="1"/>
  <c r="I617" i="1"/>
  <c r="L617" i="1" s="1"/>
  <c r="H617" i="1"/>
  <c r="K617" i="1" s="1"/>
  <c r="G617" i="1"/>
  <c r="G616" i="1" s="1"/>
  <c r="J616" i="1"/>
  <c r="I616" i="1"/>
  <c r="L616" i="1" s="1"/>
  <c r="L615" i="1"/>
  <c r="K615" i="1"/>
  <c r="L614" i="1"/>
  <c r="K614" i="1"/>
  <c r="L613" i="1"/>
  <c r="K613" i="1"/>
  <c r="L612" i="1"/>
  <c r="K612" i="1"/>
  <c r="J611" i="1"/>
  <c r="J610" i="1" s="1"/>
  <c r="I611" i="1"/>
  <c r="I610" i="1" s="1"/>
  <c r="H611" i="1"/>
  <c r="H610" i="1" s="1"/>
  <c r="G611" i="1"/>
  <c r="G610" i="1" s="1"/>
  <c r="L609" i="1"/>
  <c r="K609" i="1"/>
  <c r="J608" i="1"/>
  <c r="I608" i="1"/>
  <c r="I607" i="1" s="1"/>
  <c r="H608" i="1"/>
  <c r="H607" i="1" s="1"/>
  <c r="K607" i="1" s="1"/>
  <c r="G608" i="1"/>
  <c r="G607" i="1" s="1"/>
  <c r="J607" i="1"/>
  <c r="L606" i="1"/>
  <c r="K606" i="1"/>
  <c r="L605" i="1"/>
  <c r="K605" i="1"/>
  <c r="J604" i="1"/>
  <c r="J603" i="1" s="1"/>
  <c r="I604" i="1"/>
  <c r="I603" i="1" s="1"/>
  <c r="H604" i="1"/>
  <c r="H603" i="1" s="1"/>
  <c r="G604" i="1"/>
  <c r="G603" i="1" s="1"/>
  <c r="L602" i="1"/>
  <c r="K602" i="1"/>
  <c r="J601" i="1"/>
  <c r="I601" i="1"/>
  <c r="L601" i="1" s="1"/>
  <c r="H601" i="1"/>
  <c r="H600" i="1" s="1"/>
  <c r="G601" i="1"/>
  <c r="G600" i="1" s="1"/>
  <c r="J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J593" i="1"/>
  <c r="J592" i="1" s="1"/>
  <c r="I593" i="1"/>
  <c r="I592" i="1" s="1"/>
  <c r="H593" i="1"/>
  <c r="H592" i="1" s="1"/>
  <c r="G593" i="1"/>
  <c r="G592" i="1" s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J584" i="1"/>
  <c r="J583" i="1" s="1"/>
  <c r="I584" i="1"/>
  <c r="I583" i="1" s="1"/>
  <c r="H584" i="1"/>
  <c r="H583" i="1" s="1"/>
  <c r="G584" i="1"/>
  <c r="G583" i="1" s="1"/>
  <c r="L582" i="1"/>
  <c r="K582" i="1"/>
  <c r="L581" i="1"/>
  <c r="K581" i="1"/>
  <c r="L580" i="1"/>
  <c r="K580" i="1"/>
  <c r="L579" i="1"/>
  <c r="K579" i="1"/>
  <c r="J578" i="1"/>
  <c r="J577" i="1" s="1"/>
  <c r="I578" i="1"/>
  <c r="I577" i="1" s="1"/>
  <c r="H578" i="1"/>
  <c r="H577" i="1" s="1"/>
  <c r="G578" i="1"/>
  <c r="G577" i="1" s="1"/>
  <c r="L576" i="1"/>
  <c r="K576" i="1"/>
  <c r="L575" i="1"/>
  <c r="K575" i="1"/>
  <c r="L574" i="1"/>
  <c r="K574" i="1"/>
  <c r="L573" i="1"/>
  <c r="K573" i="1"/>
  <c r="L572" i="1"/>
  <c r="K572" i="1"/>
  <c r="J571" i="1"/>
  <c r="J570" i="1" s="1"/>
  <c r="I571" i="1"/>
  <c r="I570" i="1" s="1"/>
  <c r="H571" i="1"/>
  <c r="H570" i="1" s="1"/>
  <c r="G571" i="1"/>
  <c r="G570" i="1" s="1"/>
  <c r="L568" i="1"/>
  <c r="K568" i="1"/>
  <c r="L567" i="1"/>
  <c r="K567" i="1"/>
  <c r="L566" i="1"/>
  <c r="K566" i="1"/>
  <c r="L565" i="1"/>
  <c r="K565" i="1"/>
  <c r="J564" i="1"/>
  <c r="J563" i="1" s="1"/>
  <c r="I564" i="1"/>
  <c r="I563" i="1" s="1"/>
  <c r="H564" i="1"/>
  <c r="H563" i="1" s="1"/>
  <c r="G564" i="1"/>
  <c r="G563" i="1" s="1"/>
  <c r="L562" i="1"/>
  <c r="K562" i="1"/>
  <c r="J561" i="1"/>
  <c r="I561" i="1"/>
  <c r="H561" i="1"/>
  <c r="K561" i="1" s="1"/>
  <c r="G561" i="1"/>
  <c r="L560" i="1"/>
  <c r="K560" i="1"/>
  <c r="L559" i="1"/>
  <c r="K559" i="1"/>
  <c r="L558" i="1"/>
  <c r="K558" i="1"/>
  <c r="J557" i="1"/>
  <c r="I557" i="1"/>
  <c r="L557" i="1" s="1"/>
  <c r="H557" i="1"/>
  <c r="G557" i="1"/>
  <c r="L556" i="1"/>
  <c r="K556" i="1"/>
  <c r="L555" i="1"/>
  <c r="K555" i="1"/>
  <c r="L554" i="1"/>
  <c r="K554" i="1"/>
  <c r="J553" i="1"/>
  <c r="I553" i="1"/>
  <c r="H553" i="1"/>
  <c r="G553" i="1"/>
  <c r="L552" i="1"/>
  <c r="K552" i="1"/>
  <c r="L551" i="1"/>
  <c r="K551" i="1"/>
  <c r="J550" i="1"/>
  <c r="I550" i="1"/>
  <c r="H550" i="1"/>
  <c r="G550" i="1"/>
  <c r="L549" i="1"/>
  <c r="K549" i="1"/>
  <c r="J548" i="1"/>
  <c r="I548" i="1"/>
  <c r="L548" i="1" s="1"/>
  <c r="H548" i="1"/>
  <c r="G548" i="1"/>
  <c r="L547" i="1"/>
  <c r="K547" i="1"/>
  <c r="J546" i="1"/>
  <c r="I546" i="1"/>
  <c r="H546" i="1"/>
  <c r="K546" i="1" s="1"/>
  <c r="G546" i="1"/>
  <c r="L545" i="1"/>
  <c r="K545" i="1"/>
  <c r="L544" i="1"/>
  <c r="K544" i="1"/>
  <c r="J543" i="1"/>
  <c r="I543" i="1"/>
  <c r="H543" i="1"/>
  <c r="K543" i="1" s="1"/>
  <c r="G543" i="1"/>
  <c r="L542" i="1"/>
  <c r="K542" i="1"/>
  <c r="J541" i="1"/>
  <c r="I541" i="1"/>
  <c r="H541" i="1"/>
  <c r="K541" i="1" s="1"/>
  <c r="G541" i="1"/>
  <c r="L540" i="1"/>
  <c r="K540" i="1"/>
  <c r="L539" i="1"/>
  <c r="K539" i="1"/>
  <c r="J538" i="1"/>
  <c r="I538" i="1"/>
  <c r="H538" i="1"/>
  <c r="G538" i="1"/>
  <c r="L536" i="1"/>
  <c r="K536" i="1"/>
  <c r="J535" i="1"/>
  <c r="I535" i="1"/>
  <c r="L535" i="1" s="1"/>
  <c r="H535" i="1"/>
  <c r="K535" i="1" s="1"/>
  <c r="G535" i="1"/>
  <c r="G534" i="1" s="1"/>
  <c r="J534" i="1"/>
  <c r="I534" i="1"/>
  <c r="L534" i="1" s="1"/>
  <c r="H534" i="1"/>
  <c r="L533" i="1"/>
  <c r="K533" i="1"/>
  <c r="J532" i="1"/>
  <c r="J531" i="1" s="1"/>
  <c r="I532" i="1"/>
  <c r="I531" i="1" s="1"/>
  <c r="L531" i="1" s="1"/>
  <c r="H532" i="1"/>
  <c r="H531" i="1" s="1"/>
  <c r="G532" i="1"/>
  <c r="G531" i="1" s="1"/>
  <c r="L530" i="1"/>
  <c r="K530" i="1"/>
  <c r="L529" i="1"/>
  <c r="K529" i="1"/>
  <c r="L528" i="1"/>
  <c r="K528" i="1"/>
  <c r="L527" i="1"/>
  <c r="K527" i="1"/>
  <c r="J526" i="1"/>
  <c r="J525" i="1" s="1"/>
  <c r="I526" i="1"/>
  <c r="I525" i="1" s="1"/>
  <c r="H526" i="1"/>
  <c r="H525" i="1" s="1"/>
  <c r="G526" i="1"/>
  <c r="G525" i="1" s="1"/>
  <c r="L524" i="1"/>
  <c r="K524" i="1"/>
  <c r="L523" i="1"/>
  <c r="K523" i="1"/>
  <c r="L522" i="1"/>
  <c r="K522" i="1"/>
  <c r="J521" i="1"/>
  <c r="J520" i="1" s="1"/>
  <c r="I521" i="1"/>
  <c r="I520" i="1" s="1"/>
  <c r="H521" i="1"/>
  <c r="H520" i="1" s="1"/>
  <c r="G521" i="1"/>
  <c r="G520" i="1" s="1"/>
  <c r="L519" i="1"/>
  <c r="K519" i="1"/>
  <c r="L518" i="1"/>
  <c r="K518" i="1"/>
  <c r="L517" i="1"/>
  <c r="K517" i="1"/>
  <c r="J516" i="1"/>
  <c r="I516" i="1"/>
  <c r="L516" i="1" s="1"/>
  <c r="H516" i="1"/>
  <c r="G516" i="1"/>
  <c r="L515" i="1"/>
  <c r="K515" i="1"/>
  <c r="L514" i="1"/>
  <c r="K514" i="1"/>
  <c r="J513" i="1"/>
  <c r="I513" i="1"/>
  <c r="L513" i="1" s="1"/>
  <c r="H513" i="1"/>
  <c r="K513" i="1" s="1"/>
  <c r="G513" i="1"/>
  <c r="L512" i="1"/>
  <c r="K512" i="1"/>
  <c r="L511" i="1"/>
  <c r="K511" i="1"/>
  <c r="L510" i="1"/>
  <c r="K510" i="1"/>
  <c r="L509" i="1"/>
  <c r="K509" i="1"/>
  <c r="J508" i="1"/>
  <c r="I508" i="1"/>
  <c r="L508" i="1" s="1"/>
  <c r="H508" i="1"/>
  <c r="G508" i="1"/>
  <c r="L507" i="1"/>
  <c r="K507" i="1"/>
  <c r="J506" i="1"/>
  <c r="I506" i="1"/>
  <c r="L506" i="1" s="1"/>
  <c r="H506" i="1"/>
  <c r="K506" i="1" s="1"/>
  <c r="G506" i="1"/>
  <c r="L505" i="1"/>
  <c r="K505" i="1"/>
  <c r="L504" i="1"/>
  <c r="K504" i="1"/>
  <c r="L503" i="1"/>
  <c r="K503" i="1"/>
  <c r="L502" i="1"/>
  <c r="K502" i="1"/>
  <c r="J501" i="1"/>
  <c r="I501" i="1"/>
  <c r="L501" i="1" s="1"/>
  <c r="H501" i="1"/>
  <c r="G501" i="1"/>
  <c r="L500" i="1"/>
  <c r="K500" i="1"/>
  <c r="L499" i="1"/>
  <c r="K499" i="1"/>
  <c r="J498" i="1"/>
  <c r="I498" i="1"/>
  <c r="L498" i="1" s="1"/>
  <c r="H498" i="1"/>
  <c r="G498" i="1"/>
  <c r="L497" i="1"/>
  <c r="K497" i="1"/>
  <c r="L496" i="1"/>
  <c r="K496" i="1"/>
  <c r="L495" i="1"/>
  <c r="K495" i="1"/>
  <c r="L494" i="1"/>
  <c r="K494" i="1"/>
  <c r="J493" i="1"/>
  <c r="I493" i="1"/>
  <c r="L493" i="1" s="1"/>
  <c r="H493" i="1"/>
  <c r="G493" i="1"/>
  <c r="L492" i="1"/>
  <c r="K492" i="1"/>
  <c r="J491" i="1"/>
  <c r="I491" i="1"/>
  <c r="L491" i="1" s="1"/>
  <c r="H491" i="1"/>
  <c r="G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J480" i="1"/>
  <c r="I480" i="1"/>
  <c r="H480" i="1"/>
  <c r="G480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J470" i="1"/>
  <c r="I470" i="1"/>
  <c r="I469" i="1" s="1"/>
  <c r="H470" i="1"/>
  <c r="H469" i="1" s="1"/>
  <c r="G470" i="1"/>
  <c r="G469" i="1" s="1"/>
  <c r="J469" i="1"/>
  <c r="L468" i="1"/>
  <c r="K468" i="1"/>
  <c r="L467" i="1"/>
  <c r="K467" i="1"/>
  <c r="L466" i="1"/>
  <c r="K466" i="1"/>
  <c r="L465" i="1"/>
  <c r="K465" i="1"/>
  <c r="L464" i="1"/>
  <c r="K464" i="1"/>
  <c r="J463" i="1"/>
  <c r="I463" i="1"/>
  <c r="H463" i="1"/>
  <c r="G463" i="1"/>
  <c r="L462" i="1"/>
  <c r="K462" i="1"/>
  <c r="L461" i="1"/>
  <c r="K461" i="1"/>
  <c r="J460" i="1"/>
  <c r="I460" i="1"/>
  <c r="L460" i="1" s="1"/>
  <c r="H460" i="1"/>
  <c r="K460" i="1" s="1"/>
  <c r="G460" i="1"/>
  <c r="L459" i="1"/>
  <c r="K459" i="1"/>
  <c r="J458" i="1"/>
  <c r="I458" i="1"/>
  <c r="H458" i="1"/>
  <c r="H457" i="1" s="1"/>
  <c r="G458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J448" i="1"/>
  <c r="I448" i="1"/>
  <c r="H448" i="1"/>
  <c r="G448" i="1"/>
  <c r="L447" i="1"/>
  <c r="K447" i="1"/>
  <c r="L446" i="1"/>
  <c r="K446" i="1"/>
  <c r="L445" i="1"/>
  <c r="K445" i="1"/>
  <c r="L444" i="1"/>
  <c r="K444" i="1"/>
  <c r="L443" i="1"/>
  <c r="K443" i="1"/>
  <c r="J442" i="1"/>
  <c r="J441" i="1" s="1"/>
  <c r="I442" i="1"/>
  <c r="H442" i="1"/>
  <c r="G442" i="1"/>
  <c r="L440" i="1"/>
  <c r="K440" i="1"/>
  <c r="L439" i="1"/>
  <c r="K439" i="1"/>
  <c r="J438" i="1"/>
  <c r="I438" i="1"/>
  <c r="H438" i="1"/>
  <c r="G438" i="1"/>
  <c r="L437" i="1"/>
  <c r="K437" i="1"/>
  <c r="J436" i="1"/>
  <c r="I436" i="1"/>
  <c r="L436" i="1" s="1"/>
  <c r="H436" i="1"/>
  <c r="K436" i="1" s="1"/>
  <c r="G436" i="1"/>
  <c r="L434" i="1"/>
  <c r="K434" i="1"/>
  <c r="L433" i="1"/>
  <c r="K433" i="1"/>
  <c r="L432" i="1"/>
  <c r="K432" i="1"/>
  <c r="J431" i="1"/>
  <c r="J430" i="1" s="1"/>
  <c r="I431" i="1"/>
  <c r="I430" i="1" s="1"/>
  <c r="H431" i="1"/>
  <c r="H430" i="1" s="1"/>
  <c r="G431" i="1"/>
  <c r="G430" i="1" s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J419" i="1"/>
  <c r="J418" i="1" s="1"/>
  <c r="I419" i="1"/>
  <c r="I418" i="1" s="1"/>
  <c r="H419" i="1"/>
  <c r="H418" i="1" s="1"/>
  <c r="G419" i="1"/>
  <c r="G418" i="1" s="1"/>
  <c r="L417" i="1"/>
  <c r="K417" i="1"/>
  <c r="K416" i="1"/>
  <c r="J416" i="1"/>
  <c r="I416" i="1"/>
  <c r="H416" i="1"/>
  <c r="G416" i="1"/>
  <c r="L415" i="1"/>
  <c r="K415" i="1"/>
  <c r="L414" i="1"/>
  <c r="K414" i="1"/>
  <c r="L413" i="1"/>
  <c r="K413" i="1"/>
  <c r="J412" i="1"/>
  <c r="I412" i="1"/>
  <c r="H412" i="1"/>
  <c r="G412" i="1"/>
  <c r="L411" i="1"/>
  <c r="K411" i="1"/>
  <c r="L410" i="1"/>
  <c r="K410" i="1"/>
  <c r="J409" i="1"/>
  <c r="I409" i="1"/>
  <c r="L409" i="1" s="1"/>
  <c r="H409" i="1"/>
  <c r="G409" i="1"/>
  <c r="L408" i="1"/>
  <c r="K408" i="1"/>
  <c r="L407" i="1"/>
  <c r="K407" i="1"/>
  <c r="L406" i="1"/>
  <c r="K406" i="1"/>
  <c r="L405" i="1"/>
  <c r="K405" i="1"/>
  <c r="J404" i="1"/>
  <c r="I404" i="1"/>
  <c r="H404" i="1"/>
  <c r="G404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J396" i="1"/>
  <c r="J395" i="1" s="1"/>
  <c r="I396" i="1"/>
  <c r="I395" i="1" s="1"/>
  <c r="H396" i="1"/>
  <c r="H395" i="1" s="1"/>
  <c r="G396" i="1"/>
  <c r="G395" i="1" s="1"/>
  <c r="L394" i="1"/>
  <c r="K394" i="1"/>
  <c r="L393" i="1"/>
  <c r="K393" i="1"/>
  <c r="L392" i="1"/>
  <c r="K392" i="1"/>
  <c r="L391" i="1"/>
  <c r="K391" i="1"/>
  <c r="L390" i="1"/>
  <c r="K390" i="1"/>
  <c r="J389" i="1"/>
  <c r="I389" i="1"/>
  <c r="H389" i="1"/>
  <c r="G389" i="1"/>
  <c r="L388" i="1"/>
  <c r="K388" i="1"/>
  <c r="L387" i="1"/>
  <c r="K387" i="1"/>
  <c r="J386" i="1"/>
  <c r="I386" i="1"/>
  <c r="H386" i="1"/>
  <c r="G386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J376" i="1"/>
  <c r="J375" i="1" s="1"/>
  <c r="I376" i="1"/>
  <c r="I375" i="1" s="1"/>
  <c r="H376" i="1"/>
  <c r="H375" i="1" s="1"/>
  <c r="G376" i="1"/>
  <c r="G375" i="1" s="1"/>
  <c r="L374" i="1"/>
  <c r="K374" i="1"/>
  <c r="L373" i="1"/>
  <c r="K373" i="1"/>
  <c r="J372" i="1"/>
  <c r="I372" i="1"/>
  <c r="H372" i="1"/>
  <c r="G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J364" i="1"/>
  <c r="I364" i="1"/>
  <c r="H364" i="1"/>
  <c r="G364" i="1"/>
  <c r="L361" i="1"/>
  <c r="K361" i="1"/>
  <c r="L360" i="1"/>
  <c r="K360" i="1"/>
  <c r="L359" i="1"/>
  <c r="K359" i="1"/>
  <c r="L358" i="1"/>
  <c r="K358" i="1"/>
  <c r="L357" i="1"/>
  <c r="K357" i="1"/>
  <c r="J356" i="1"/>
  <c r="J355" i="1" s="1"/>
  <c r="I356" i="1"/>
  <c r="I355" i="1" s="1"/>
  <c r="H356" i="1"/>
  <c r="H355" i="1" s="1"/>
  <c r="G356" i="1"/>
  <c r="G355" i="1" s="1"/>
  <c r="L354" i="1"/>
  <c r="K354" i="1"/>
  <c r="J353" i="1"/>
  <c r="I353" i="1"/>
  <c r="H353" i="1"/>
  <c r="K353" i="1" s="1"/>
  <c r="G353" i="1"/>
  <c r="G352" i="1" s="1"/>
  <c r="J352" i="1"/>
  <c r="I352" i="1"/>
  <c r="L351" i="1"/>
  <c r="K351" i="1"/>
  <c r="L350" i="1"/>
  <c r="K350" i="1"/>
  <c r="L349" i="1"/>
  <c r="K349" i="1"/>
  <c r="J348" i="1"/>
  <c r="J347" i="1" s="1"/>
  <c r="I348" i="1"/>
  <c r="I347" i="1" s="1"/>
  <c r="L347" i="1" s="1"/>
  <c r="H348" i="1"/>
  <c r="K348" i="1" s="1"/>
  <c r="G348" i="1"/>
  <c r="G347" i="1" s="1"/>
  <c r="L346" i="1"/>
  <c r="K346" i="1"/>
  <c r="L345" i="1"/>
  <c r="K345" i="1"/>
  <c r="J344" i="1"/>
  <c r="J343" i="1" s="1"/>
  <c r="I344" i="1"/>
  <c r="I343" i="1" s="1"/>
  <c r="L343" i="1" s="1"/>
  <c r="H344" i="1"/>
  <c r="H343" i="1" s="1"/>
  <c r="K343" i="1" s="1"/>
  <c r="G344" i="1"/>
  <c r="G343" i="1" s="1"/>
  <c r="L342" i="1"/>
  <c r="K342" i="1"/>
  <c r="J341" i="1"/>
  <c r="I341" i="1"/>
  <c r="H341" i="1"/>
  <c r="K341" i="1" s="1"/>
  <c r="G341" i="1"/>
  <c r="L340" i="1"/>
  <c r="K340" i="1"/>
  <c r="J339" i="1"/>
  <c r="I339" i="1"/>
  <c r="H339" i="1"/>
  <c r="K339" i="1" s="1"/>
  <c r="G339" i="1"/>
  <c r="L338" i="1"/>
  <c r="K338" i="1"/>
  <c r="J337" i="1"/>
  <c r="I337" i="1"/>
  <c r="L337" i="1" s="1"/>
  <c r="H337" i="1"/>
  <c r="K337" i="1" s="1"/>
  <c r="G337" i="1"/>
  <c r="L336" i="1"/>
  <c r="K336" i="1"/>
  <c r="J335" i="1"/>
  <c r="I335" i="1"/>
  <c r="H335" i="1"/>
  <c r="K335" i="1" s="1"/>
  <c r="G335" i="1"/>
  <c r="L334" i="1"/>
  <c r="K334" i="1"/>
  <c r="J333" i="1"/>
  <c r="I333" i="1"/>
  <c r="H333" i="1"/>
  <c r="K333" i="1" s="1"/>
  <c r="G333" i="1"/>
  <c r="L332" i="1"/>
  <c r="K332" i="1"/>
  <c r="J331" i="1"/>
  <c r="I331" i="1"/>
  <c r="H331" i="1"/>
  <c r="K331" i="1" s="1"/>
  <c r="G331" i="1"/>
  <c r="L330" i="1"/>
  <c r="K330" i="1"/>
  <c r="L329" i="1"/>
  <c r="K329" i="1"/>
  <c r="J328" i="1"/>
  <c r="I328" i="1"/>
  <c r="H328" i="1"/>
  <c r="K328" i="1" s="1"/>
  <c r="G328" i="1"/>
  <c r="L327" i="1"/>
  <c r="K327" i="1"/>
  <c r="J326" i="1"/>
  <c r="I326" i="1"/>
  <c r="L326" i="1" s="1"/>
  <c r="H326" i="1"/>
  <c r="G326" i="1"/>
  <c r="L325" i="1"/>
  <c r="K325" i="1"/>
  <c r="J324" i="1"/>
  <c r="I324" i="1"/>
  <c r="H324" i="1"/>
  <c r="K324" i="1" s="1"/>
  <c r="G324" i="1"/>
  <c r="L323" i="1"/>
  <c r="K323" i="1"/>
  <c r="J322" i="1"/>
  <c r="I322" i="1"/>
  <c r="L322" i="1" s="1"/>
  <c r="H322" i="1"/>
  <c r="K322" i="1" s="1"/>
  <c r="G322" i="1"/>
  <c r="L321" i="1"/>
  <c r="K321" i="1"/>
  <c r="J320" i="1"/>
  <c r="I320" i="1"/>
  <c r="L320" i="1" s="1"/>
  <c r="H320" i="1"/>
  <c r="K320" i="1" s="1"/>
  <c r="G320" i="1"/>
  <c r="L319" i="1"/>
  <c r="K319" i="1"/>
  <c r="J318" i="1"/>
  <c r="I318" i="1"/>
  <c r="L318" i="1" s="1"/>
  <c r="H318" i="1"/>
  <c r="K318" i="1" s="1"/>
  <c r="G318" i="1"/>
  <c r="L317" i="1"/>
  <c r="K317" i="1"/>
  <c r="J316" i="1"/>
  <c r="I316" i="1"/>
  <c r="H316" i="1"/>
  <c r="K316" i="1" s="1"/>
  <c r="G316" i="1"/>
  <c r="L315" i="1"/>
  <c r="K315" i="1"/>
  <c r="L314" i="1"/>
  <c r="K314" i="1"/>
  <c r="J313" i="1"/>
  <c r="I313" i="1"/>
  <c r="L313" i="1" s="1"/>
  <c r="H313" i="1"/>
  <c r="G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J305" i="1"/>
  <c r="I305" i="1"/>
  <c r="H305" i="1"/>
  <c r="G305" i="1"/>
  <c r="L303" i="1"/>
  <c r="K303" i="1"/>
  <c r="L302" i="1"/>
  <c r="K302" i="1"/>
  <c r="L301" i="1"/>
  <c r="K301" i="1"/>
  <c r="J300" i="1"/>
  <c r="J299" i="1" s="1"/>
  <c r="I300" i="1"/>
  <c r="H300" i="1"/>
  <c r="G300" i="1"/>
  <c r="G299" i="1" s="1"/>
  <c r="L298" i="1"/>
  <c r="K298" i="1"/>
  <c r="L297" i="1"/>
  <c r="K297" i="1"/>
  <c r="L296" i="1"/>
  <c r="K296" i="1"/>
  <c r="L295" i="1"/>
  <c r="K295" i="1"/>
  <c r="L294" i="1"/>
  <c r="K294" i="1"/>
  <c r="L293" i="1"/>
  <c r="K293" i="1"/>
  <c r="J292" i="1"/>
  <c r="I292" i="1"/>
  <c r="L292" i="1" s="1"/>
  <c r="H292" i="1"/>
  <c r="G292" i="1"/>
  <c r="L291" i="1"/>
  <c r="K291" i="1"/>
  <c r="J290" i="1"/>
  <c r="I290" i="1"/>
  <c r="L290" i="1" s="1"/>
  <c r="H290" i="1"/>
  <c r="G290" i="1"/>
  <c r="L289" i="1"/>
  <c r="K289" i="1"/>
  <c r="J288" i="1"/>
  <c r="I288" i="1"/>
  <c r="L288" i="1" s="1"/>
  <c r="H288" i="1"/>
  <c r="G288" i="1"/>
  <c r="L287" i="1"/>
  <c r="K287" i="1"/>
  <c r="L286" i="1"/>
  <c r="K286" i="1"/>
  <c r="J285" i="1"/>
  <c r="I285" i="1"/>
  <c r="L285" i="1" s="1"/>
  <c r="H285" i="1"/>
  <c r="K285" i="1" s="1"/>
  <c r="G285" i="1"/>
  <c r="L284" i="1"/>
  <c r="K284" i="1"/>
  <c r="L283" i="1"/>
  <c r="K283" i="1"/>
  <c r="L282" i="1"/>
  <c r="K282" i="1"/>
  <c r="L281" i="1"/>
  <c r="K281" i="1"/>
  <c r="L280" i="1"/>
  <c r="K280" i="1"/>
  <c r="J279" i="1"/>
  <c r="I279" i="1"/>
  <c r="H279" i="1"/>
  <c r="G279" i="1"/>
  <c r="L277" i="1"/>
  <c r="K277" i="1"/>
  <c r="J276" i="1"/>
  <c r="J275" i="1" s="1"/>
  <c r="I276" i="1"/>
  <c r="I275" i="1" s="1"/>
  <c r="H276" i="1"/>
  <c r="H275" i="1" s="1"/>
  <c r="G276" i="1"/>
  <c r="G275" i="1" s="1"/>
  <c r="L273" i="1"/>
  <c r="K273" i="1"/>
  <c r="L272" i="1"/>
  <c r="K272" i="1"/>
  <c r="J271" i="1"/>
  <c r="I271" i="1"/>
  <c r="L271" i="1" s="1"/>
  <c r="H271" i="1"/>
  <c r="G271" i="1"/>
  <c r="L270" i="1"/>
  <c r="K270" i="1"/>
  <c r="L269" i="1"/>
  <c r="K269" i="1"/>
  <c r="J268" i="1"/>
  <c r="I268" i="1"/>
  <c r="L268" i="1" s="1"/>
  <c r="H268" i="1"/>
  <c r="G268" i="1"/>
  <c r="L267" i="1"/>
  <c r="K267" i="1"/>
  <c r="L266" i="1"/>
  <c r="K266" i="1"/>
  <c r="J265" i="1"/>
  <c r="I265" i="1"/>
  <c r="H265" i="1"/>
  <c r="G265" i="1"/>
  <c r="L262" i="1"/>
  <c r="K262" i="1"/>
  <c r="L261" i="1"/>
  <c r="K261" i="1"/>
  <c r="L260" i="1"/>
  <c r="K260" i="1"/>
  <c r="J259" i="1"/>
  <c r="J258" i="1" s="1"/>
  <c r="I259" i="1"/>
  <c r="I258" i="1" s="1"/>
  <c r="H259" i="1"/>
  <c r="H258" i="1" s="1"/>
  <c r="G259" i="1"/>
  <c r="G258" i="1" s="1"/>
  <c r="L257" i="1"/>
  <c r="K257" i="1"/>
  <c r="L256" i="1"/>
  <c r="K256" i="1"/>
  <c r="L255" i="1"/>
  <c r="K255" i="1"/>
  <c r="L254" i="1"/>
  <c r="K254" i="1"/>
  <c r="L253" i="1"/>
  <c r="K253" i="1"/>
  <c r="J252" i="1"/>
  <c r="J251" i="1" s="1"/>
  <c r="I252" i="1"/>
  <c r="I251" i="1" s="1"/>
  <c r="L251" i="1" s="1"/>
  <c r="H252" i="1"/>
  <c r="H251" i="1" s="1"/>
  <c r="K251" i="1" s="1"/>
  <c r="G252" i="1"/>
  <c r="G251" i="1" s="1"/>
  <c r="L250" i="1"/>
  <c r="K250" i="1"/>
  <c r="J249" i="1"/>
  <c r="I249" i="1"/>
  <c r="I248" i="1" s="1"/>
  <c r="H249" i="1"/>
  <c r="K249" i="1" s="1"/>
  <c r="G249" i="1"/>
  <c r="G248" i="1" s="1"/>
  <c r="J248" i="1"/>
  <c r="L247" i="1"/>
  <c r="K247" i="1"/>
  <c r="J246" i="1"/>
  <c r="J245" i="1" s="1"/>
  <c r="I246" i="1"/>
  <c r="H246" i="1"/>
  <c r="H245" i="1" s="1"/>
  <c r="G246" i="1"/>
  <c r="G245" i="1" s="1"/>
  <c r="L244" i="1"/>
  <c r="K244" i="1"/>
  <c r="L243" i="1"/>
  <c r="K243" i="1"/>
  <c r="L242" i="1"/>
  <c r="K242" i="1"/>
  <c r="L241" i="1"/>
  <c r="K241" i="1"/>
  <c r="J240" i="1"/>
  <c r="J239" i="1" s="1"/>
  <c r="I240" i="1"/>
  <c r="I239" i="1" s="1"/>
  <c r="H240" i="1"/>
  <c r="H239" i="1" s="1"/>
  <c r="G240" i="1"/>
  <c r="G239" i="1" s="1"/>
  <c r="L238" i="1"/>
  <c r="K238" i="1"/>
  <c r="J237" i="1"/>
  <c r="I237" i="1"/>
  <c r="I236" i="1" s="1"/>
  <c r="L236" i="1" s="1"/>
  <c r="H237" i="1"/>
  <c r="K237" i="1" s="1"/>
  <c r="G237" i="1"/>
  <c r="J236" i="1"/>
  <c r="G236" i="1"/>
  <c r="L235" i="1"/>
  <c r="K235" i="1"/>
  <c r="L234" i="1"/>
  <c r="K234" i="1"/>
  <c r="J233" i="1"/>
  <c r="I233" i="1"/>
  <c r="I232" i="1" s="1"/>
  <c r="L232" i="1" s="1"/>
  <c r="H233" i="1"/>
  <c r="K233" i="1" s="1"/>
  <c r="G233" i="1"/>
  <c r="G232" i="1" s="1"/>
  <c r="J232" i="1"/>
  <c r="L231" i="1"/>
  <c r="K231" i="1"/>
  <c r="J230" i="1"/>
  <c r="I230" i="1"/>
  <c r="H230" i="1"/>
  <c r="H229" i="1" s="1"/>
  <c r="G230" i="1"/>
  <c r="G229" i="1" s="1"/>
  <c r="J229" i="1"/>
  <c r="L228" i="1"/>
  <c r="K228" i="1"/>
  <c r="L227" i="1"/>
  <c r="K227" i="1"/>
  <c r="L226" i="1"/>
  <c r="K226" i="1"/>
  <c r="J225" i="1"/>
  <c r="I225" i="1"/>
  <c r="H225" i="1"/>
  <c r="G225" i="1"/>
  <c r="L224" i="1"/>
  <c r="K224" i="1"/>
  <c r="L223" i="1"/>
  <c r="K223" i="1"/>
  <c r="J222" i="1"/>
  <c r="I222" i="1"/>
  <c r="L222" i="1" s="1"/>
  <c r="H222" i="1"/>
  <c r="G222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J205" i="1"/>
  <c r="J204" i="1" s="1"/>
  <c r="J203" i="1" s="1"/>
  <c r="I205" i="1"/>
  <c r="I204" i="1" s="1"/>
  <c r="H205" i="1"/>
  <c r="H204" i="1" s="1"/>
  <c r="G205" i="1"/>
  <c r="G204" i="1" s="1"/>
  <c r="G203" i="1" s="1"/>
  <c r="L202" i="1"/>
  <c r="K202" i="1"/>
  <c r="L201" i="1"/>
  <c r="K201" i="1"/>
  <c r="L200" i="1"/>
  <c r="K200" i="1"/>
  <c r="J199" i="1"/>
  <c r="J198" i="1" s="1"/>
  <c r="J197" i="1" s="1"/>
  <c r="I199" i="1"/>
  <c r="I198" i="1" s="1"/>
  <c r="H199" i="1"/>
  <c r="H198" i="1" s="1"/>
  <c r="G199" i="1"/>
  <c r="G198" i="1" s="1"/>
  <c r="G197" i="1" s="1"/>
  <c r="L196" i="1"/>
  <c r="K196" i="1"/>
  <c r="L195" i="1"/>
  <c r="K195" i="1"/>
  <c r="J194" i="1"/>
  <c r="I194" i="1"/>
  <c r="H194" i="1"/>
  <c r="G194" i="1"/>
  <c r="L193" i="1"/>
  <c r="K193" i="1"/>
  <c r="L192" i="1"/>
  <c r="K192" i="1"/>
  <c r="J191" i="1"/>
  <c r="I191" i="1"/>
  <c r="H191" i="1"/>
  <c r="G191" i="1"/>
  <c r="G190" i="1" s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J182" i="1"/>
  <c r="J181" i="1" s="1"/>
  <c r="I182" i="1"/>
  <c r="I181" i="1" s="1"/>
  <c r="H182" i="1"/>
  <c r="H181" i="1" s="1"/>
  <c r="G182" i="1"/>
  <c r="G181" i="1" s="1"/>
  <c r="L179" i="1"/>
  <c r="K179" i="1"/>
  <c r="J178" i="1"/>
  <c r="I178" i="1"/>
  <c r="H178" i="1"/>
  <c r="K178" i="1" s="1"/>
  <c r="G178" i="1"/>
  <c r="L177" i="1"/>
  <c r="K177" i="1"/>
  <c r="L176" i="1"/>
  <c r="K176" i="1"/>
  <c r="L175" i="1"/>
  <c r="K175" i="1"/>
  <c r="J174" i="1"/>
  <c r="I174" i="1"/>
  <c r="L174" i="1" s="1"/>
  <c r="H174" i="1"/>
  <c r="G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J166" i="1"/>
  <c r="I166" i="1"/>
  <c r="L166" i="1" s="1"/>
  <c r="H166" i="1"/>
  <c r="G166" i="1"/>
  <c r="L165" i="1"/>
  <c r="K165" i="1"/>
  <c r="L164" i="1"/>
  <c r="K164" i="1"/>
  <c r="L163" i="1"/>
  <c r="K163" i="1"/>
  <c r="J162" i="1"/>
  <c r="I162" i="1"/>
  <c r="H162" i="1"/>
  <c r="G162" i="1"/>
  <c r="L160" i="1"/>
  <c r="K160" i="1"/>
  <c r="J159" i="1"/>
  <c r="I159" i="1"/>
  <c r="L159" i="1" s="1"/>
  <c r="H159" i="1"/>
  <c r="G159" i="1"/>
  <c r="L158" i="1"/>
  <c r="K158" i="1"/>
  <c r="L157" i="1"/>
  <c r="K157" i="1"/>
  <c r="J156" i="1"/>
  <c r="I156" i="1"/>
  <c r="H156" i="1"/>
  <c r="G156" i="1"/>
  <c r="L155" i="1"/>
  <c r="K155" i="1"/>
  <c r="L154" i="1"/>
  <c r="K154" i="1"/>
  <c r="L153" i="1"/>
  <c r="K153" i="1"/>
  <c r="J152" i="1"/>
  <c r="I152" i="1"/>
  <c r="H152" i="1"/>
  <c r="G152" i="1"/>
  <c r="L150" i="1"/>
  <c r="K150" i="1"/>
  <c r="L149" i="1"/>
  <c r="K149" i="1"/>
  <c r="J148" i="1"/>
  <c r="J147" i="1" s="1"/>
  <c r="I148" i="1"/>
  <c r="H148" i="1"/>
  <c r="H147" i="1" s="1"/>
  <c r="G148" i="1"/>
  <c r="G147" i="1" s="1"/>
  <c r="L146" i="1"/>
  <c r="K146" i="1"/>
  <c r="L145" i="1"/>
  <c r="K145" i="1"/>
  <c r="J144" i="1"/>
  <c r="I144" i="1"/>
  <c r="I143" i="1" s="1"/>
  <c r="H144" i="1"/>
  <c r="H143" i="1" s="1"/>
  <c r="G144" i="1"/>
  <c r="G143" i="1" s="1"/>
  <c r="J143" i="1"/>
  <c r="L142" i="1"/>
  <c r="K142" i="1"/>
  <c r="L141" i="1"/>
  <c r="K141" i="1"/>
  <c r="J140" i="1"/>
  <c r="J139" i="1" s="1"/>
  <c r="I140" i="1"/>
  <c r="I139" i="1" s="1"/>
  <c r="H140" i="1"/>
  <c r="H139" i="1" s="1"/>
  <c r="G140" i="1"/>
  <c r="G139" i="1" s="1"/>
  <c r="L138" i="1"/>
  <c r="K138" i="1"/>
  <c r="J137" i="1"/>
  <c r="I137" i="1"/>
  <c r="H137" i="1"/>
  <c r="K137" i="1" s="1"/>
  <c r="G137" i="1"/>
  <c r="G136" i="1" s="1"/>
  <c r="J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J129" i="1"/>
  <c r="J128" i="1" s="1"/>
  <c r="I129" i="1"/>
  <c r="I128" i="1" s="1"/>
  <c r="H129" i="1"/>
  <c r="H128" i="1" s="1"/>
  <c r="G129" i="1"/>
  <c r="G128" i="1" s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J115" i="1"/>
  <c r="J114" i="1" s="1"/>
  <c r="I115" i="1"/>
  <c r="I114" i="1" s="1"/>
  <c r="H115" i="1"/>
  <c r="H114" i="1" s="1"/>
  <c r="G115" i="1"/>
  <c r="G114" i="1" s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J102" i="1"/>
  <c r="J101" i="1" s="1"/>
  <c r="I102" i="1"/>
  <c r="I101" i="1" s="1"/>
  <c r="H102" i="1"/>
  <c r="H101" i="1" s="1"/>
  <c r="G102" i="1"/>
  <c r="G101" i="1" s="1"/>
  <c r="L99" i="1"/>
  <c r="K99" i="1"/>
  <c r="J98" i="1"/>
  <c r="I98" i="1"/>
  <c r="L98" i="1" s="1"/>
  <c r="H98" i="1"/>
  <c r="K98" i="1" s="1"/>
  <c r="G98" i="1"/>
  <c r="L97" i="1"/>
  <c r="K97" i="1"/>
  <c r="J96" i="1"/>
  <c r="I96" i="1"/>
  <c r="L96" i="1" s="1"/>
  <c r="H96" i="1"/>
  <c r="G96" i="1"/>
  <c r="L95" i="1"/>
  <c r="K95" i="1"/>
  <c r="L94" i="1"/>
  <c r="K94" i="1"/>
  <c r="L93" i="1"/>
  <c r="K93" i="1"/>
  <c r="L92" i="1"/>
  <c r="K92" i="1"/>
  <c r="L91" i="1"/>
  <c r="K91" i="1"/>
  <c r="J90" i="1"/>
  <c r="I90" i="1"/>
  <c r="H90" i="1"/>
  <c r="G90" i="1"/>
  <c r="L88" i="1"/>
  <c r="K88" i="1"/>
  <c r="L87" i="1"/>
  <c r="K87" i="1"/>
  <c r="L86" i="1"/>
  <c r="K86" i="1"/>
  <c r="L85" i="1"/>
  <c r="K85" i="1"/>
  <c r="L84" i="1"/>
  <c r="K84" i="1"/>
  <c r="L83" i="1"/>
  <c r="K83" i="1"/>
  <c r="J82" i="1"/>
  <c r="J81" i="1" s="1"/>
  <c r="I82" i="1"/>
  <c r="I81" i="1" s="1"/>
  <c r="H82" i="1"/>
  <c r="H81" i="1" s="1"/>
  <c r="G82" i="1"/>
  <c r="G81" i="1" s="1"/>
  <c r="L80" i="1"/>
  <c r="K80" i="1"/>
  <c r="L79" i="1"/>
  <c r="K79" i="1"/>
  <c r="L78" i="1"/>
  <c r="K78" i="1"/>
  <c r="L77" i="1"/>
  <c r="K77" i="1"/>
  <c r="J76" i="1"/>
  <c r="J75" i="1" s="1"/>
  <c r="I76" i="1"/>
  <c r="I75" i="1" s="1"/>
  <c r="H76" i="1"/>
  <c r="H75" i="1" s="1"/>
  <c r="G76" i="1"/>
  <c r="G75" i="1" s="1"/>
  <c r="L74" i="1"/>
  <c r="K74" i="1"/>
  <c r="J73" i="1"/>
  <c r="J72" i="1" s="1"/>
  <c r="I73" i="1"/>
  <c r="I72" i="1" s="1"/>
  <c r="H73" i="1"/>
  <c r="G73" i="1"/>
  <c r="G72" i="1" s="1"/>
  <c r="H72" i="1"/>
  <c r="K72" i="1" s="1"/>
  <c r="L71" i="1"/>
  <c r="K71" i="1"/>
  <c r="L70" i="1"/>
  <c r="K70" i="1"/>
  <c r="L69" i="1"/>
  <c r="K69" i="1"/>
  <c r="J68" i="1"/>
  <c r="J67" i="1" s="1"/>
  <c r="I68" i="1"/>
  <c r="I67" i="1" s="1"/>
  <c r="H68" i="1"/>
  <c r="H67" i="1" s="1"/>
  <c r="G68" i="1"/>
  <c r="G67" i="1" s="1"/>
  <c r="L66" i="1"/>
  <c r="K66" i="1"/>
  <c r="L65" i="1"/>
  <c r="K65" i="1"/>
  <c r="L64" i="1"/>
  <c r="K64" i="1"/>
  <c r="L63" i="1"/>
  <c r="K63" i="1"/>
  <c r="L62" i="1"/>
  <c r="K62" i="1"/>
  <c r="J61" i="1"/>
  <c r="J60" i="1" s="1"/>
  <c r="I61" i="1"/>
  <c r="I60" i="1" s="1"/>
  <c r="H61" i="1"/>
  <c r="H60" i="1" s="1"/>
  <c r="G61" i="1"/>
  <c r="G60" i="1" s="1"/>
  <c r="L59" i="1"/>
  <c r="K59" i="1"/>
  <c r="L58" i="1"/>
  <c r="K58" i="1"/>
  <c r="L57" i="1"/>
  <c r="K57" i="1"/>
  <c r="L56" i="1"/>
  <c r="K56" i="1"/>
  <c r="L55" i="1"/>
  <c r="K55" i="1"/>
  <c r="J54" i="1"/>
  <c r="J53" i="1" s="1"/>
  <c r="I54" i="1"/>
  <c r="I53" i="1" s="1"/>
  <c r="H54" i="1"/>
  <c r="H53" i="1" s="1"/>
  <c r="G54" i="1"/>
  <c r="G53" i="1" s="1"/>
  <c r="L51" i="1"/>
  <c r="K51" i="1"/>
  <c r="L50" i="1"/>
  <c r="K50" i="1"/>
  <c r="L49" i="1"/>
  <c r="K49" i="1"/>
  <c r="L48" i="1"/>
  <c r="K48" i="1"/>
  <c r="L47" i="1"/>
  <c r="K47" i="1"/>
  <c r="L46" i="1"/>
  <c r="K46" i="1"/>
  <c r="J45" i="1"/>
  <c r="J44" i="1" s="1"/>
  <c r="J43" i="1" s="1"/>
  <c r="I45" i="1"/>
  <c r="I44" i="1" s="1"/>
  <c r="H45" i="1"/>
  <c r="H44" i="1" s="1"/>
  <c r="G45" i="1"/>
  <c r="G44" i="1" s="1"/>
  <c r="G43" i="1" s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J29" i="1"/>
  <c r="J28" i="1" s="1"/>
  <c r="J27" i="1" s="1"/>
  <c r="J26" i="1" s="1"/>
  <c r="I29" i="1"/>
  <c r="I28" i="1" s="1"/>
  <c r="H29" i="1"/>
  <c r="H28" i="1" s="1"/>
  <c r="G29" i="1"/>
  <c r="G28" i="1" s="1"/>
  <c r="G27" i="1" s="1"/>
  <c r="G26" i="1" s="1"/>
  <c r="L25" i="1"/>
  <c r="K25" i="1"/>
  <c r="L24" i="1"/>
  <c r="K24" i="1"/>
  <c r="J23" i="1"/>
  <c r="J22" i="1" s="1"/>
  <c r="J21" i="1" s="1"/>
  <c r="J20" i="1" s="1"/>
  <c r="I23" i="1"/>
  <c r="I22" i="1" s="1"/>
  <c r="H23" i="1"/>
  <c r="H22" i="1" s="1"/>
  <c r="H21" i="1" s="1"/>
  <c r="G23" i="1"/>
  <c r="G22" i="1" s="1"/>
  <c r="G21" i="1" s="1"/>
  <c r="G20" i="1" s="1"/>
  <c r="L19" i="1"/>
  <c r="K19" i="1"/>
  <c r="L18" i="1"/>
  <c r="K18" i="1"/>
  <c r="L17" i="1"/>
  <c r="K17" i="1"/>
  <c r="J16" i="1"/>
  <c r="J15" i="1" s="1"/>
  <c r="I16" i="1"/>
  <c r="I15" i="1" s="1"/>
  <c r="H16" i="1"/>
  <c r="H15" i="1" s="1"/>
  <c r="G16" i="1"/>
  <c r="G15" i="1" s="1"/>
  <c r="L14" i="1"/>
  <c r="K14" i="1"/>
  <c r="J13" i="1"/>
  <c r="J12" i="1" s="1"/>
  <c r="I13" i="1"/>
  <c r="I12" i="1" s="1"/>
  <c r="H13" i="1"/>
  <c r="G13" i="1"/>
  <c r="G12" i="1" s="1"/>
  <c r="L11" i="1"/>
  <c r="K11" i="1"/>
  <c r="L10" i="1"/>
  <c r="K10" i="1"/>
  <c r="L9" i="1"/>
  <c r="K9" i="1"/>
  <c r="L8" i="1"/>
  <c r="K8" i="1"/>
  <c r="L7" i="1"/>
  <c r="K7" i="1"/>
  <c r="J6" i="1"/>
  <c r="J5" i="1" s="1"/>
  <c r="I6" i="1"/>
  <c r="I5" i="1" s="1"/>
  <c r="H6" i="1"/>
  <c r="H5" i="1" s="1"/>
  <c r="G6" i="1"/>
  <c r="G5" i="1" s="1"/>
  <c r="H616" i="1" l="1"/>
  <c r="K616" i="1" s="1"/>
  <c r="I1033" i="1"/>
  <c r="L1033" i="1" s="1"/>
  <c r="L128" i="1"/>
  <c r="J151" i="1"/>
  <c r="L372" i="1"/>
  <c r="L389" i="1"/>
  <c r="K603" i="1"/>
  <c r="L813" i="1"/>
  <c r="I832" i="1"/>
  <c r="K843" i="1"/>
  <c r="K850" i="1"/>
  <c r="L856" i="1"/>
  <c r="G858" i="1"/>
  <c r="L861" i="1"/>
  <c r="K889" i="1"/>
  <c r="K1034" i="1"/>
  <c r="L12" i="1"/>
  <c r="L148" i="1"/>
  <c r="L230" i="1"/>
  <c r="L246" i="1"/>
  <c r="L333" i="1"/>
  <c r="L341" i="1"/>
  <c r="L458" i="1"/>
  <c r="K729" i="1"/>
  <c r="L779" i="1"/>
  <c r="L785" i="1"/>
  <c r="H791" i="1"/>
  <c r="L824" i="1"/>
  <c r="L827" i="1"/>
  <c r="L835" i="1"/>
  <c r="L843" i="1"/>
  <c r="L850" i="1"/>
  <c r="K859" i="1"/>
  <c r="J858" i="1"/>
  <c r="H1033" i="1"/>
  <c r="J161" i="1"/>
  <c r="J100" i="1" s="1"/>
  <c r="G728" i="1"/>
  <c r="J837" i="1"/>
  <c r="H842" i="1"/>
  <c r="H847" i="1"/>
  <c r="K847" i="1" s="1"/>
  <c r="K927" i="1"/>
  <c r="K13" i="1"/>
  <c r="L178" i="1"/>
  <c r="H236" i="1"/>
  <c r="K236" i="1" s="1"/>
  <c r="K290" i="1"/>
  <c r="L300" i="1"/>
  <c r="L316" i="1"/>
  <c r="L328" i="1"/>
  <c r="K726" i="1"/>
  <c r="J791" i="1"/>
  <c r="G832" i="1"/>
  <c r="L899" i="1"/>
  <c r="L908" i="1"/>
  <c r="L913" i="1"/>
  <c r="L914" i="1"/>
  <c r="K926" i="1"/>
  <c r="K531" i="1"/>
  <c r="L532" i="1"/>
  <c r="L541" i="1"/>
  <c r="J537" i="1"/>
  <c r="K548" i="1"/>
  <c r="K608" i="1"/>
  <c r="L635" i="1"/>
  <c r="L641" i="1"/>
  <c r="L652" i="1"/>
  <c r="K675" i="1"/>
  <c r="J677" i="1"/>
  <c r="L685" i="1"/>
  <c r="K688" i="1"/>
  <c r="J728" i="1"/>
  <c r="L772" i="1"/>
  <c r="K785" i="1"/>
  <c r="G797" i="1"/>
  <c r="K824" i="1"/>
  <c r="K827" i="1"/>
  <c r="L840" i="1"/>
  <c r="L845" i="1"/>
  <c r="K848" i="1"/>
  <c r="J190" i="1"/>
  <c r="I221" i="1"/>
  <c r="H232" i="1"/>
  <c r="K232" i="1" s="1"/>
  <c r="H248" i="1"/>
  <c r="K248" i="1" s="1"/>
  <c r="K275" i="1"/>
  <c r="H136" i="1"/>
  <c r="K136" i="1" s="1"/>
  <c r="L137" i="1"/>
  <c r="I147" i="1"/>
  <c r="L147" i="1" s="1"/>
  <c r="H304" i="1"/>
  <c r="L331" i="1"/>
  <c r="L335" i="1"/>
  <c r="L339" i="1"/>
  <c r="G435" i="1"/>
  <c r="K532" i="1"/>
  <c r="J706" i="1"/>
  <c r="K772" i="1"/>
  <c r="H837" i="1"/>
  <c r="I842" i="1"/>
  <c r="L842" i="1" s="1"/>
  <c r="J842" i="1"/>
  <c r="I847" i="1"/>
  <c r="H858" i="1"/>
  <c r="I245" i="1"/>
  <c r="L245" i="1" s="1"/>
  <c r="G677" i="1"/>
  <c r="H852" i="1"/>
  <c r="I888" i="1"/>
  <c r="L888" i="1" s="1"/>
  <c r="I898" i="1"/>
  <c r="L898" i="1" s="1"/>
  <c r="H910" i="1"/>
  <c r="K910" i="1" s="1"/>
  <c r="H923" i="1"/>
  <c r="K923" i="1" s="1"/>
  <c r="K1061" i="1"/>
  <c r="I1065" i="1"/>
  <c r="L1065" i="1" s="1"/>
  <c r="L13" i="1"/>
  <c r="K73" i="1"/>
  <c r="K96" i="1"/>
  <c r="L144" i="1"/>
  <c r="K159" i="1"/>
  <c r="L194" i="1"/>
  <c r="K276" i="1"/>
  <c r="K288" i="1"/>
  <c r="L353" i="1"/>
  <c r="J385" i="1"/>
  <c r="J435" i="1"/>
  <c r="I457" i="1"/>
  <c r="K457" i="1" s="1"/>
  <c r="K491" i="1"/>
  <c r="L543" i="1"/>
  <c r="L546" i="1"/>
  <c r="L550" i="1"/>
  <c r="L561" i="1"/>
  <c r="J619" i="1"/>
  <c r="J569" i="1" s="1"/>
  <c r="L681" i="1"/>
  <c r="K685" i="1"/>
  <c r="L720" i="1"/>
  <c r="L731" i="1"/>
  <c r="G791" i="1"/>
  <c r="L800" i="1"/>
  <c r="K833" i="1"/>
  <c r="J832" i="1"/>
  <c r="L832" i="1" s="1"/>
  <c r="K840" i="1"/>
  <c r="K861" i="1"/>
  <c r="K886" i="1"/>
  <c r="L997" i="1"/>
  <c r="L1080" i="1"/>
  <c r="H89" i="1"/>
  <c r="K458" i="1"/>
  <c r="H784" i="1"/>
  <c r="K784" i="1" s="1"/>
  <c r="H826" i="1"/>
  <c r="K826" i="1" s="1"/>
  <c r="H352" i="1"/>
  <c r="K352" i="1" s="1"/>
  <c r="H537" i="1"/>
  <c r="K908" i="1"/>
  <c r="H992" i="1"/>
  <c r="H190" i="1"/>
  <c r="H180" i="1" s="1"/>
  <c r="H435" i="1"/>
  <c r="K435" i="1" s="1"/>
  <c r="H684" i="1"/>
  <c r="K684" i="1" s="1"/>
  <c r="H797" i="1"/>
  <c r="H872" i="1"/>
  <c r="L1195" i="1"/>
  <c r="K1195" i="1"/>
  <c r="I1193" i="1"/>
  <c r="L1193" i="1" s="1"/>
  <c r="L1194" i="1"/>
  <c r="K1194" i="1"/>
  <c r="H1193" i="1"/>
  <c r="K1184" i="1"/>
  <c r="K1185" i="1"/>
  <c r="L1185" i="1"/>
  <c r="I1183" i="1"/>
  <c r="L1183" i="1" s="1"/>
  <c r="L1184" i="1"/>
  <c r="H1183" i="1"/>
  <c r="K1180" i="1"/>
  <c r="L1180" i="1"/>
  <c r="J1174" i="1"/>
  <c r="J1154" i="1" s="1"/>
  <c r="G1174" i="1"/>
  <c r="K1176" i="1"/>
  <c r="L1176" i="1"/>
  <c r="I1174" i="1"/>
  <c r="L1175" i="1"/>
  <c r="K1175" i="1"/>
  <c r="H1174" i="1"/>
  <c r="H1156" i="1"/>
  <c r="H1155" i="1" s="1"/>
  <c r="I1156" i="1"/>
  <c r="I1155" i="1" s="1"/>
  <c r="L1155" i="1" s="1"/>
  <c r="G1156" i="1"/>
  <c r="G1155" i="1" s="1"/>
  <c r="L1157" i="1"/>
  <c r="K1157" i="1"/>
  <c r="L1144" i="1"/>
  <c r="K1144" i="1"/>
  <c r="I1142" i="1"/>
  <c r="L1142" i="1" s="1"/>
  <c r="L1143" i="1"/>
  <c r="K1143" i="1"/>
  <c r="H1142" i="1"/>
  <c r="I1141" i="1"/>
  <c r="L1141" i="1" s="1"/>
  <c r="K1131" i="1"/>
  <c r="L1131" i="1"/>
  <c r="H1130" i="1"/>
  <c r="K1130" i="1" s="1"/>
  <c r="I1129" i="1"/>
  <c r="L1129" i="1" s="1"/>
  <c r="L1130" i="1"/>
  <c r="L1118" i="1"/>
  <c r="K1118" i="1"/>
  <c r="I1116" i="1"/>
  <c r="L1116" i="1" s="1"/>
  <c r="L1117" i="1"/>
  <c r="K1117" i="1"/>
  <c r="H1116" i="1"/>
  <c r="H1115" i="1" s="1"/>
  <c r="I1115" i="1"/>
  <c r="L1115" i="1" s="1"/>
  <c r="K1111" i="1"/>
  <c r="L1111" i="1"/>
  <c r="H1110" i="1"/>
  <c r="J1096" i="1"/>
  <c r="L1110" i="1"/>
  <c r="I1109" i="1"/>
  <c r="L1109" i="1" s="1"/>
  <c r="G1096" i="1"/>
  <c r="L1099" i="1"/>
  <c r="K1099" i="1"/>
  <c r="L1098" i="1"/>
  <c r="I1097" i="1"/>
  <c r="L1097" i="1" s="1"/>
  <c r="H1097" i="1"/>
  <c r="K1098" i="1"/>
  <c r="K1088" i="1"/>
  <c r="L1088" i="1"/>
  <c r="H1087" i="1"/>
  <c r="H1086" i="1" s="1"/>
  <c r="H1085" i="1" s="1"/>
  <c r="I1086" i="1"/>
  <c r="I1085" i="1" s="1"/>
  <c r="L1085" i="1" s="1"/>
  <c r="L1087" i="1"/>
  <c r="K1080" i="1"/>
  <c r="J1068" i="1"/>
  <c r="L1079" i="1"/>
  <c r="H1078" i="1"/>
  <c r="K1078" i="1" s="1"/>
  <c r="K1079" i="1"/>
  <c r="G1068" i="1"/>
  <c r="K1071" i="1"/>
  <c r="L1071" i="1"/>
  <c r="H1070" i="1"/>
  <c r="K1070" i="1" s="1"/>
  <c r="L1070" i="1"/>
  <c r="I1069" i="1"/>
  <c r="K1066" i="1"/>
  <c r="H1064" i="1"/>
  <c r="K1062" i="1"/>
  <c r="L1062" i="1"/>
  <c r="I1060" i="1"/>
  <c r="L1060" i="1" s="1"/>
  <c r="L1061" i="1"/>
  <c r="H1060" i="1"/>
  <c r="J1047" i="1"/>
  <c r="G1047" i="1"/>
  <c r="K1050" i="1"/>
  <c r="L1050" i="1"/>
  <c r="L1049" i="1"/>
  <c r="I1048" i="1"/>
  <c r="K1048" i="1" s="1"/>
  <c r="K1049" i="1"/>
  <c r="L1043" i="1"/>
  <c r="K1043" i="1"/>
  <c r="I1041" i="1"/>
  <c r="L1041" i="1" s="1"/>
  <c r="L1042" i="1"/>
  <c r="H1041" i="1"/>
  <c r="K1042" i="1"/>
  <c r="K1036" i="1"/>
  <c r="K1037" i="1"/>
  <c r="L1037" i="1"/>
  <c r="J1032" i="1"/>
  <c r="J1017" i="1" s="1"/>
  <c r="L1036" i="1"/>
  <c r="I1032" i="1"/>
  <c r="L1032" i="1" s="1"/>
  <c r="H1032" i="1"/>
  <c r="G1032" i="1"/>
  <c r="G1017" i="1" s="1"/>
  <c r="K1033" i="1"/>
  <c r="L1020" i="1"/>
  <c r="I1019" i="1"/>
  <c r="I1018" i="1" s="1"/>
  <c r="L1018" i="1" s="1"/>
  <c r="K1020" i="1"/>
  <c r="H1018" i="1"/>
  <c r="K1014" i="1"/>
  <c r="L1014" i="1"/>
  <c r="J1000" i="1"/>
  <c r="I1012" i="1"/>
  <c r="L1012" i="1" s="1"/>
  <c r="L1013" i="1"/>
  <c r="K1013" i="1"/>
  <c r="H1012" i="1"/>
  <c r="K1012" i="1" s="1"/>
  <c r="G1000" i="1"/>
  <c r="L1003" i="1"/>
  <c r="K1003" i="1"/>
  <c r="L1002" i="1"/>
  <c r="I1001" i="1"/>
  <c r="K1002" i="1"/>
  <c r="H1001" i="1"/>
  <c r="K997" i="1"/>
  <c r="I996" i="1"/>
  <c r="K996" i="1" s="1"/>
  <c r="H995" i="1"/>
  <c r="J976" i="1"/>
  <c r="L993" i="1"/>
  <c r="L992" i="1"/>
  <c r="I991" i="1"/>
  <c r="L991" i="1" s="1"/>
  <c r="G976" i="1"/>
  <c r="L979" i="1"/>
  <c r="K979" i="1"/>
  <c r="I977" i="1"/>
  <c r="L977" i="1" s="1"/>
  <c r="L978" i="1"/>
  <c r="K978" i="1"/>
  <c r="H977" i="1"/>
  <c r="K973" i="1"/>
  <c r="I972" i="1"/>
  <c r="K972" i="1" s="1"/>
  <c r="J957" i="1"/>
  <c r="G957" i="1"/>
  <c r="L960" i="1"/>
  <c r="K960" i="1"/>
  <c r="L959" i="1"/>
  <c r="I958" i="1"/>
  <c r="K959" i="1"/>
  <c r="H958" i="1"/>
  <c r="L943" i="1"/>
  <c r="K943" i="1"/>
  <c r="L944" i="1"/>
  <c r="K944" i="1"/>
  <c r="J939" i="1"/>
  <c r="G939" i="1"/>
  <c r="I940" i="1"/>
  <c r="I939" i="1" s="1"/>
  <c r="K941" i="1"/>
  <c r="L940" i="1"/>
  <c r="H939" i="1"/>
  <c r="K940" i="1"/>
  <c r="I936" i="1"/>
  <c r="I935" i="1" s="1"/>
  <c r="L935" i="1" s="1"/>
  <c r="K937" i="1"/>
  <c r="H935" i="1"/>
  <c r="K929" i="1"/>
  <c r="L929" i="1"/>
  <c r="K930" i="1"/>
  <c r="L930" i="1"/>
  <c r="L926" i="1"/>
  <c r="L927" i="1"/>
  <c r="L923" i="1"/>
  <c r="L924" i="1"/>
  <c r="L916" i="1"/>
  <c r="K916" i="1"/>
  <c r="L917" i="1"/>
  <c r="K917" i="1"/>
  <c r="H913" i="1"/>
  <c r="K913" i="1" s="1"/>
  <c r="L910" i="1"/>
  <c r="L911" i="1"/>
  <c r="L907" i="1"/>
  <c r="K907" i="1"/>
  <c r="L901" i="1"/>
  <c r="K901" i="1"/>
  <c r="L902" i="1"/>
  <c r="K902" i="1"/>
  <c r="K899" i="1"/>
  <c r="L895" i="1"/>
  <c r="K896" i="1"/>
  <c r="K895" i="1"/>
  <c r="L896" i="1"/>
  <c r="K891" i="1"/>
  <c r="L891" i="1"/>
  <c r="K892" i="1"/>
  <c r="L892" i="1"/>
  <c r="L885" i="1"/>
  <c r="L886" i="1"/>
  <c r="J880" i="1"/>
  <c r="G880" i="1"/>
  <c r="K882" i="1"/>
  <c r="K881" i="1"/>
  <c r="L882" i="1"/>
  <c r="L881" i="1"/>
  <c r="I872" i="1"/>
  <c r="K877" i="1"/>
  <c r="G872" i="1"/>
  <c r="J872" i="1"/>
  <c r="K873" i="1"/>
  <c r="L873" i="1"/>
  <c r="L863" i="1"/>
  <c r="K864" i="1"/>
  <c r="K863" i="1"/>
  <c r="L864" i="1"/>
  <c r="L859" i="1"/>
  <c r="I858" i="1"/>
  <c r="L858" i="1" s="1"/>
  <c r="K856" i="1"/>
  <c r="I852" i="1"/>
  <c r="L852" i="1" s="1"/>
  <c r="K853" i="1"/>
  <c r="L853" i="1"/>
  <c r="L847" i="1"/>
  <c r="L848" i="1"/>
  <c r="L838" i="1"/>
  <c r="I837" i="1"/>
  <c r="L837" i="1" s="1"/>
  <c r="H832" i="1"/>
  <c r="K832" i="1" s="1"/>
  <c r="L829" i="1"/>
  <c r="K830" i="1"/>
  <c r="K829" i="1"/>
  <c r="L830" i="1"/>
  <c r="L826" i="1"/>
  <c r="G820" i="1"/>
  <c r="G819" i="1" s="1"/>
  <c r="H820" i="1"/>
  <c r="K821" i="1"/>
  <c r="L821" i="1"/>
  <c r="L820" i="1"/>
  <c r="K820" i="1"/>
  <c r="K816" i="1"/>
  <c r="K815" i="1"/>
  <c r="L816" i="1"/>
  <c r="K808" i="1"/>
  <c r="I797" i="1"/>
  <c r="L798" i="1"/>
  <c r="K794" i="1"/>
  <c r="L794" i="1"/>
  <c r="I791" i="1"/>
  <c r="L791" i="1" s="1"/>
  <c r="K787" i="1"/>
  <c r="L787" i="1"/>
  <c r="K788" i="1"/>
  <c r="L788" i="1"/>
  <c r="L784" i="1"/>
  <c r="K779" i="1"/>
  <c r="K780" i="1"/>
  <c r="L780" i="1"/>
  <c r="K774" i="1"/>
  <c r="L774" i="1"/>
  <c r="K775" i="1"/>
  <c r="L775" i="1"/>
  <c r="I771" i="1"/>
  <c r="L771" i="1" s="1"/>
  <c r="L760" i="1"/>
  <c r="K761" i="1"/>
  <c r="K760" i="1"/>
  <c r="L761" i="1"/>
  <c r="K755" i="1"/>
  <c r="L755" i="1"/>
  <c r="L756" i="1"/>
  <c r="K756" i="1"/>
  <c r="L750" i="1"/>
  <c r="K750" i="1"/>
  <c r="L751" i="1"/>
  <c r="K751" i="1"/>
  <c r="K741" i="1"/>
  <c r="L741" i="1"/>
  <c r="L742" i="1"/>
  <c r="K742" i="1"/>
  <c r="L736" i="1"/>
  <c r="K737" i="1"/>
  <c r="K736" i="1"/>
  <c r="L737" i="1"/>
  <c r="I728" i="1"/>
  <c r="L728" i="1" s="1"/>
  <c r="K731" i="1"/>
  <c r="H728" i="1"/>
  <c r="L729" i="1"/>
  <c r="I722" i="1"/>
  <c r="L722" i="1" s="1"/>
  <c r="G722" i="1"/>
  <c r="K723" i="1"/>
  <c r="L723" i="1"/>
  <c r="L719" i="1"/>
  <c r="H719" i="1"/>
  <c r="K719" i="1" s="1"/>
  <c r="H706" i="1"/>
  <c r="K714" i="1"/>
  <c r="I706" i="1"/>
  <c r="L706" i="1" s="1"/>
  <c r="G706" i="1"/>
  <c r="L707" i="1"/>
  <c r="K707" i="1"/>
  <c r="J696" i="1"/>
  <c r="K698" i="1"/>
  <c r="L698" i="1"/>
  <c r="L697" i="1"/>
  <c r="K697" i="1"/>
  <c r="K691" i="1"/>
  <c r="L690" i="1"/>
  <c r="K690" i="1"/>
  <c r="L691" i="1"/>
  <c r="J683" i="1"/>
  <c r="L687" i="1"/>
  <c r="L688" i="1"/>
  <c r="G683" i="1"/>
  <c r="L684" i="1"/>
  <c r="I683" i="1"/>
  <c r="L677" i="1"/>
  <c r="K677" i="1"/>
  <c r="K678" i="1"/>
  <c r="L678" i="1"/>
  <c r="L674" i="1"/>
  <c r="L675" i="1"/>
  <c r="L667" i="1"/>
  <c r="K668" i="1"/>
  <c r="K667" i="1"/>
  <c r="L668" i="1"/>
  <c r="K652" i="1"/>
  <c r="K647" i="1"/>
  <c r="K641" i="1"/>
  <c r="K635" i="1"/>
  <c r="H619" i="1"/>
  <c r="H569" i="1" s="1"/>
  <c r="L622" i="1"/>
  <c r="G619" i="1"/>
  <c r="G569" i="1" s="1"/>
  <c r="I619" i="1"/>
  <c r="K622" i="1"/>
  <c r="L610" i="1"/>
  <c r="K611" i="1"/>
  <c r="K610" i="1"/>
  <c r="L611" i="1"/>
  <c r="L607" i="1"/>
  <c r="L608" i="1"/>
  <c r="L603" i="1"/>
  <c r="K604" i="1"/>
  <c r="L604" i="1"/>
  <c r="I600" i="1"/>
  <c r="L600" i="1" s="1"/>
  <c r="K601" i="1"/>
  <c r="L592" i="1"/>
  <c r="K592" i="1"/>
  <c r="L593" i="1"/>
  <c r="K593" i="1"/>
  <c r="L583" i="1"/>
  <c r="L584" i="1"/>
  <c r="K583" i="1"/>
  <c r="K584" i="1"/>
  <c r="L577" i="1"/>
  <c r="K578" i="1"/>
  <c r="K577" i="1"/>
  <c r="L578" i="1"/>
  <c r="K570" i="1"/>
  <c r="K571" i="1"/>
  <c r="L571" i="1"/>
  <c r="L570" i="1"/>
  <c r="L563" i="1"/>
  <c r="K564" i="1"/>
  <c r="K563" i="1"/>
  <c r="L564" i="1"/>
  <c r="K557" i="1"/>
  <c r="G537" i="1"/>
  <c r="L553" i="1"/>
  <c r="K553" i="1"/>
  <c r="K550" i="1"/>
  <c r="I537" i="1"/>
  <c r="K538" i="1"/>
  <c r="L538" i="1"/>
  <c r="K534" i="1"/>
  <c r="L525" i="1"/>
  <c r="K525" i="1"/>
  <c r="L526" i="1"/>
  <c r="K526" i="1"/>
  <c r="L520" i="1"/>
  <c r="K521" i="1"/>
  <c r="K520" i="1"/>
  <c r="L521" i="1"/>
  <c r="K516" i="1"/>
  <c r="K508" i="1"/>
  <c r="K501" i="1"/>
  <c r="K498" i="1"/>
  <c r="H479" i="1"/>
  <c r="K493" i="1"/>
  <c r="I479" i="1"/>
  <c r="G479" i="1"/>
  <c r="G478" i="1" s="1"/>
  <c r="J479" i="1"/>
  <c r="K480" i="1"/>
  <c r="L480" i="1"/>
  <c r="L469" i="1"/>
  <c r="K469" i="1"/>
  <c r="L470" i="1"/>
  <c r="K470" i="1"/>
  <c r="K463" i="1"/>
  <c r="L463" i="1"/>
  <c r="G457" i="1"/>
  <c r="J457" i="1"/>
  <c r="L448" i="1"/>
  <c r="K448" i="1"/>
  <c r="I441" i="1"/>
  <c r="L441" i="1" s="1"/>
  <c r="H441" i="1"/>
  <c r="G441" i="1"/>
  <c r="K442" i="1"/>
  <c r="L442" i="1"/>
  <c r="K438" i="1"/>
  <c r="L438" i="1"/>
  <c r="I435" i="1"/>
  <c r="L430" i="1"/>
  <c r="K431" i="1"/>
  <c r="K430" i="1"/>
  <c r="L431" i="1"/>
  <c r="L418" i="1"/>
  <c r="K419" i="1"/>
  <c r="K418" i="1"/>
  <c r="L419" i="1"/>
  <c r="L416" i="1"/>
  <c r="K412" i="1"/>
  <c r="L412" i="1"/>
  <c r="J403" i="1"/>
  <c r="I403" i="1"/>
  <c r="H403" i="1"/>
  <c r="K409" i="1"/>
  <c r="G403" i="1"/>
  <c r="L404" i="1"/>
  <c r="K404" i="1"/>
  <c r="L395" i="1"/>
  <c r="K396" i="1"/>
  <c r="K395" i="1"/>
  <c r="L396" i="1"/>
  <c r="H385" i="1"/>
  <c r="K389" i="1"/>
  <c r="I385" i="1"/>
  <c r="G385" i="1"/>
  <c r="K386" i="1"/>
  <c r="L386" i="1"/>
  <c r="L375" i="1"/>
  <c r="L376" i="1"/>
  <c r="K375" i="1"/>
  <c r="K376" i="1"/>
  <c r="J363" i="1"/>
  <c r="K372" i="1"/>
  <c r="H363" i="1"/>
  <c r="G363" i="1"/>
  <c r="I363" i="1"/>
  <c r="K363" i="1" s="1"/>
  <c r="L364" i="1"/>
  <c r="K364" i="1"/>
  <c r="L355" i="1"/>
  <c r="K355" i="1"/>
  <c r="L356" i="1"/>
  <c r="K356" i="1"/>
  <c r="L352" i="1"/>
  <c r="H347" i="1"/>
  <c r="K347" i="1" s="1"/>
  <c r="L348" i="1"/>
  <c r="K344" i="1"/>
  <c r="L344" i="1"/>
  <c r="K326" i="1"/>
  <c r="L324" i="1"/>
  <c r="I304" i="1"/>
  <c r="K313" i="1"/>
  <c r="J304" i="1"/>
  <c r="G304" i="1"/>
  <c r="K305" i="1"/>
  <c r="L305" i="1"/>
  <c r="I299" i="1"/>
  <c r="L299" i="1" s="1"/>
  <c r="K300" i="1"/>
  <c r="H299" i="1"/>
  <c r="K292" i="1"/>
  <c r="H278" i="1"/>
  <c r="J278" i="1"/>
  <c r="I278" i="1"/>
  <c r="G278" i="1"/>
  <c r="K279" i="1"/>
  <c r="L279" i="1"/>
  <c r="L276" i="1"/>
  <c r="L275" i="1"/>
  <c r="K271" i="1"/>
  <c r="J264" i="1"/>
  <c r="J263" i="1" s="1"/>
  <c r="H264" i="1"/>
  <c r="H263" i="1" s="1"/>
  <c r="K268" i="1"/>
  <c r="I264" i="1"/>
  <c r="K264" i="1" s="1"/>
  <c r="G264" i="1"/>
  <c r="G263" i="1" s="1"/>
  <c r="K265" i="1"/>
  <c r="L265" i="1"/>
  <c r="L258" i="1"/>
  <c r="K258" i="1"/>
  <c r="K259" i="1"/>
  <c r="L259" i="1"/>
  <c r="L252" i="1"/>
  <c r="K252" i="1"/>
  <c r="L248" i="1"/>
  <c r="L249" i="1"/>
  <c r="K246" i="1"/>
  <c r="L239" i="1"/>
  <c r="K240" i="1"/>
  <c r="K239" i="1"/>
  <c r="L240" i="1"/>
  <c r="L237" i="1"/>
  <c r="L233" i="1"/>
  <c r="I229" i="1"/>
  <c r="L229" i="1" s="1"/>
  <c r="K230" i="1"/>
  <c r="H221" i="1"/>
  <c r="K225" i="1"/>
  <c r="J221" i="1"/>
  <c r="J220" i="1" s="1"/>
  <c r="L225" i="1"/>
  <c r="G221" i="1"/>
  <c r="G220" i="1" s="1"/>
  <c r="K222" i="1"/>
  <c r="L205" i="1"/>
  <c r="K205" i="1"/>
  <c r="I203" i="1"/>
  <c r="L203" i="1" s="1"/>
  <c r="L204" i="1"/>
  <c r="K204" i="1"/>
  <c r="H203" i="1"/>
  <c r="K199" i="1"/>
  <c r="L199" i="1"/>
  <c r="I197" i="1"/>
  <c r="L197" i="1" s="1"/>
  <c r="L198" i="1"/>
  <c r="K198" i="1"/>
  <c r="H197" i="1"/>
  <c r="I190" i="1"/>
  <c r="K190" i="1" s="1"/>
  <c r="K194" i="1"/>
  <c r="K191" i="1"/>
  <c r="L191" i="1"/>
  <c r="J180" i="1"/>
  <c r="G180" i="1"/>
  <c r="L182" i="1"/>
  <c r="K182" i="1"/>
  <c r="L181" i="1"/>
  <c r="K181" i="1"/>
  <c r="K174" i="1"/>
  <c r="K166" i="1"/>
  <c r="I161" i="1"/>
  <c r="H161" i="1"/>
  <c r="G161" i="1"/>
  <c r="K162" i="1"/>
  <c r="L162" i="1"/>
  <c r="K156" i="1"/>
  <c r="L156" i="1"/>
  <c r="I151" i="1"/>
  <c r="L151" i="1" s="1"/>
  <c r="H151" i="1"/>
  <c r="G151" i="1"/>
  <c r="L152" i="1"/>
  <c r="K152" i="1"/>
  <c r="K147" i="1"/>
  <c r="K148" i="1"/>
  <c r="K144" i="1"/>
  <c r="L143" i="1"/>
  <c r="K143" i="1"/>
  <c r="K140" i="1"/>
  <c r="L139" i="1"/>
  <c r="K139" i="1"/>
  <c r="L140" i="1"/>
  <c r="I136" i="1"/>
  <c r="L136" i="1" s="1"/>
  <c r="K128" i="1"/>
  <c r="L129" i="1"/>
  <c r="K129" i="1"/>
  <c r="L114" i="1"/>
  <c r="K114" i="1"/>
  <c r="L115" i="1"/>
  <c r="K115" i="1"/>
  <c r="L102" i="1"/>
  <c r="K102" i="1"/>
  <c r="L101" i="1"/>
  <c r="K101" i="1"/>
  <c r="J89" i="1"/>
  <c r="I89" i="1"/>
  <c r="G89" i="1"/>
  <c r="G52" i="1" s="1"/>
  <c r="L90" i="1"/>
  <c r="K90" i="1"/>
  <c r="L81" i="1"/>
  <c r="K82" i="1"/>
  <c r="K81" i="1"/>
  <c r="L82" i="1"/>
  <c r="K76" i="1"/>
  <c r="L75" i="1"/>
  <c r="K75" i="1"/>
  <c r="L76" i="1"/>
  <c r="L72" i="1"/>
  <c r="L73" i="1"/>
  <c r="L67" i="1"/>
  <c r="K67" i="1"/>
  <c r="L68" i="1"/>
  <c r="K68" i="1"/>
  <c r="L60" i="1"/>
  <c r="J52" i="1"/>
  <c r="K61" i="1"/>
  <c r="K60" i="1"/>
  <c r="L61" i="1"/>
  <c r="K54" i="1"/>
  <c r="L54" i="1"/>
  <c r="L53" i="1"/>
  <c r="I52" i="1"/>
  <c r="K53" i="1"/>
  <c r="H52" i="1"/>
  <c r="L45" i="1"/>
  <c r="K45" i="1"/>
  <c r="L44" i="1"/>
  <c r="I43" i="1"/>
  <c r="K44" i="1"/>
  <c r="H43" i="1"/>
  <c r="L29" i="1"/>
  <c r="K29" i="1"/>
  <c r="I27" i="1"/>
  <c r="L27" i="1" s="1"/>
  <c r="L28" i="1"/>
  <c r="K28" i="1"/>
  <c r="H27" i="1"/>
  <c r="I26" i="1"/>
  <c r="L26" i="1" s="1"/>
  <c r="K23" i="1"/>
  <c r="L23" i="1"/>
  <c r="K22" i="1"/>
  <c r="L22" i="1"/>
  <c r="I21" i="1"/>
  <c r="K21" i="1" s="1"/>
  <c r="H20" i="1"/>
  <c r="K15" i="1"/>
  <c r="K16" i="1"/>
  <c r="L15" i="1"/>
  <c r="L16" i="1"/>
  <c r="J4" i="1"/>
  <c r="J3" i="1" s="1"/>
  <c r="G4" i="1"/>
  <c r="G3" i="1" s="1"/>
  <c r="H12" i="1"/>
  <c r="K12" i="1" s="1"/>
  <c r="L6" i="1"/>
  <c r="K6" i="1"/>
  <c r="I4" i="1"/>
  <c r="L5" i="1"/>
  <c r="K5" i="1"/>
  <c r="K722" i="1" l="1"/>
  <c r="H220" i="1"/>
  <c r="L457" i="1"/>
  <c r="L221" i="1"/>
  <c r="H274" i="1"/>
  <c r="K872" i="1"/>
  <c r="L936" i="1"/>
  <c r="I1192" i="1"/>
  <c r="L1192" i="1" s="1"/>
  <c r="J274" i="1"/>
  <c r="K898" i="1"/>
  <c r="K1193" i="1"/>
  <c r="K245" i="1"/>
  <c r="L190" i="1"/>
  <c r="L435" i="1"/>
  <c r="K728" i="1"/>
  <c r="K797" i="1"/>
  <c r="I1064" i="1"/>
  <c r="L1064" i="1" s="1"/>
  <c r="L161" i="1"/>
  <c r="H4" i="1"/>
  <c r="H3" i="1" s="1"/>
  <c r="K852" i="1"/>
  <c r="L872" i="1"/>
  <c r="H880" i="1"/>
  <c r="K935" i="1"/>
  <c r="K1065" i="1"/>
  <c r="K221" i="1"/>
  <c r="K299" i="1"/>
  <c r="K600" i="1"/>
  <c r="H819" i="1"/>
  <c r="K888" i="1"/>
  <c r="K842" i="1"/>
  <c r="L385" i="1"/>
  <c r="H683" i="1"/>
  <c r="I880" i="1"/>
  <c r="L89" i="1"/>
  <c r="I180" i="1"/>
  <c r="K180" i="1" s="1"/>
  <c r="K197" i="1"/>
  <c r="K229" i="1"/>
  <c r="K304" i="1"/>
  <c r="J478" i="1"/>
  <c r="H478" i="1"/>
  <c r="L537" i="1"/>
  <c r="L619" i="1"/>
  <c r="G696" i="1"/>
  <c r="K936" i="1"/>
  <c r="K1019" i="1"/>
  <c r="K992" i="1"/>
  <c r="H991" i="1"/>
  <c r="K991" i="1" s="1"/>
  <c r="H696" i="1"/>
  <c r="K1156" i="1"/>
  <c r="H1192" i="1"/>
  <c r="K1183" i="1"/>
  <c r="L1174" i="1"/>
  <c r="G1154" i="1"/>
  <c r="K1174" i="1"/>
  <c r="I1154" i="1"/>
  <c r="L1154" i="1" s="1"/>
  <c r="L1156" i="1"/>
  <c r="K1155" i="1"/>
  <c r="H1154" i="1"/>
  <c r="K1142" i="1"/>
  <c r="H1141" i="1"/>
  <c r="K1141" i="1" s="1"/>
  <c r="I1128" i="1"/>
  <c r="L1128" i="1" s="1"/>
  <c r="H1129" i="1"/>
  <c r="K1129" i="1" s="1"/>
  <c r="K1116" i="1"/>
  <c r="K1115" i="1"/>
  <c r="K1110" i="1"/>
  <c r="H1109" i="1"/>
  <c r="K1109" i="1" s="1"/>
  <c r="K1097" i="1"/>
  <c r="I1096" i="1"/>
  <c r="L1096" i="1" s="1"/>
  <c r="K1087" i="1"/>
  <c r="L1086" i="1"/>
  <c r="K1085" i="1"/>
  <c r="K1086" i="1"/>
  <c r="H1069" i="1"/>
  <c r="L1069" i="1"/>
  <c r="I1068" i="1"/>
  <c r="L1068" i="1" s="1"/>
  <c r="K1060" i="1"/>
  <c r="H1047" i="1"/>
  <c r="L1048" i="1"/>
  <c r="I1047" i="1"/>
  <c r="L1047" i="1" s="1"/>
  <c r="K1041" i="1"/>
  <c r="K1032" i="1"/>
  <c r="I1017" i="1"/>
  <c r="L1017" i="1" s="1"/>
  <c r="L1019" i="1"/>
  <c r="K1018" i="1"/>
  <c r="H1017" i="1"/>
  <c r="I1000" i="1"/>
  <c r="L1000" i="1" s="1"/>
  <c r="L1001" i="1"/>
  <c r="K1001" i="1"/>
  <c r="H1000" i="1"/>
  <c r="I995" i="1"/>
  <c r="L995" i="1" s="1"/>
  <c r="L996" i="1"/>
  <c r="K977" i="1"/>
  <c r="I971" i="1"/>
  <c r="I957" i="1" s="1"/>
  <c r="L957" i="1" s="1"/>
  <c r="L972" i="1"/>
  <c r="L958" i="1"/>
  <c r="K958" i="1"/>
  <c r="H957" i="1"/>
  <c r="L939" i="1"/>
  <c r="K939" i="1"/>
  <c r="L880" i="1"/>
  <c r="J819" i="1"/>
  <c r="K858" i="1"/>
  <c r="I819" i="1"/>
  <c r="K837" i="1"/>
  <c r="L797" i="1"/>
  <c r="K791" i="1"/>
  <c r="K771" i="1"/>
  <c r="I696" i="1"/>
  <c r="K696" i="1" s="1"/>
  <c r="K706" i="1"/>
  <c r="L683" i="1"/>
  <c r="K683" i="1"/>
  <c r="K619" i="1"/>
  <c r="I569" i="1"/>
  <c r="L569" i="1" s="1"/>
  <c r="K537" i="1"/>
  <c r="K479" i="1"/>
  <c r="I478" i="1"/>
  <c r="L478" i="1" s="1"/>
  <c r="L479" i="1"/>
  <c r="K441" i="1"/>
  <c r="H362" i="1"/>
  <c r="I362" i="1"/>
  <c r="J362" i="1"/>
  <c r="K403" i="1"/>
  <c r="L403" i="1"/>
  <c r="G362" i="1"/>
  <c r="K385" i="1"/>
  <c r="L363" i="1"/>
  <c r="L304" i="1"/>
  <c r="G274" i="1"/>
  <c r="K278" i="1"/>
  <c r="L278" i="1"/>
  <c r="I274" i="1"/>
  <c r="L274" i="1" s="1"/>
  <c r="I263" i="1"/>
  <c r="L263" i="1" s="1"/>
  <c r="L264" i="1"/>
  <c r="I220" i="1"/>
  <c r="L220" i="1" s="1"/>
  <c r="K203" i="1"/>
  <c r="L180" i="1"/>
  <c r="G100" i="1"/>
  <c r="K161" i="1"/>
  <c r="I100" i="1"/>
  <c r="L100" i="1" s="1"/>
  <c r="K151" i="1"/>
  <c r="H100" i="1"/>
  <c r="K89" i="1"/>
  <c r="L52" i="1"/>
  <c r="K52" i="1"/>
  <c r="L43" i="1"/>
  <c r="K43" i="1"/>
  <c r="K27" i="1"/>
  <c r="H26" i="1"/>
  <c r="K26" i="1" s="1"/>
  <c r="I20" i="1"/>
  <c r="L20" i="1" s="1"/>
  <c r="L21" i="1"/>
  <c r="K4" i="1"/>
  <c r="I3" i="1"/>
  <c r="L4" i="1"/>
  <c r="H976" i="1" l="1"/>
  <c r="K1192" i="1"/>
  <c r="K880" i="1"/>
  <c r="K1064" i="1"/>
  <c r="K3" i="1"/>
  <c r="J42" i="1"/>
  <c r="J1206" i="1" s="1"/>
  <c r="K1000" i="1"/>
  <c r="L819" i="1"/>
  <c r="I976" i="1"/>
  <c r="L976" i="1" s="1"/>
  <c r="L3" i="1"/>
  <c r="K263" i="1"/>
  <c r="H1128" i="1"/>
  <c r="K1128" i="1" s="1"/>
  <c r="H42" i="1"/>
  <c r="K1154" i="1"/>
  <c r="H1096" i="1"/>
  <c r="K1096" i="1"/>
  <c r="H1068" i="1"/>
  <c r="K1068" i="1" s="1"/>
  <c r="K1069" i="1"/>
  <c r="K1047" i="1"/>
  <c r="K1017" i="1"/>
  <c r="K995" i="1"/>
  <c r="K976" i="1"/>
  <c r="L971" i="1"/>
  <c r="K971" i="1"/>
  <c r="K957" i="1"/>
  <c r="K819" i="1"/>
  <c r="L696" i="1"/>
  <c r="K569" i="1"/>
  <c r="K478" i="1"/>
  <c r="K362" i="1"/>
  <c r="L362" i="1"/>
  <c r="G42" i="1"/>
  <c r="G1206" i="1" s="1"/>
  <c r="K274" i="1"/>
  <c r="K220" i="1"/>
  <c r="I42" i="1"/>
  <c r="K100" i="1"/>
  <c r="K20" i="1"/>
  <c r="H1206" i="1" l="1"/>
  <c r="K42" i="1"/>
  <c r="I1206" i="1"/>
  <c r="L1206" i="1" s="1"/>
  <c r="L42" i="1"/>
  <c r="K1206" i="1" l="1"/>
</calcChain>
</file>

<file path=xl/sharedStrings.xml><?xml version="1.0" encoding="utf-8"?>
<sst xmlns="http://schemas.openxmlformats.org/spreadsheetml/2006/main" count="2282" uniqueCount="580">
  <si>
    <t>PU</t>
  </si>
  <si>
    <t>PK</t>
  </si>
  <si>
    <t>PP</t>
  </si>
  <si>
    <t>NRP</t>
  </si>
  <si>
    <t>Konto</t>
  </si>
  <si>
    <t>Opis</t>
  </si>
  <si>
    <t>Realizacija: 2015</t>
  </si>
  <si>
    <t>Veljavni proračun: 2016/2</t>
  </si>
  <si>
    <t>OSN: Plan 2017</t>
  </si>
  <si>
    <t>OSN: Plan 2018</t>
  </si>
  <si>
    <t>Indeks 10:9</t>
  </si>
  <si>
    <t>Indeks 11:10</t>
  </si>
  <si>
    <t>1000</t>
  </si>
  <si>
    <t>OBČINSKI SVET</t>
  </si>
  <si>
    <t>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</si>
  <si>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</si>
  <si>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</si>
  <si>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</si>
  <si>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</si>
  <si>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</si>
  <si>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</si>
  <si>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</si>
  <si>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</si>
  <si>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4025</t>
  </si>
  <si>
    <t>TEKOČE VZDRŽEVANJE</t>
  </si>
  <si>
    <t>4026</t>
  </si>
  <si>
    <t>POSLOVNE NAJEMNINE IN ZAKUPNINE</t>
  </si>
  <si>
    <t>4029</t>
  </si>
  <si>
    <t>DRUGI OPERATIVNI ODHODKI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</si>
  <si>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</si>
  <si>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</si>
  <si>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</si>
  <si>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</si>
  <si>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</si>
  <si>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</si>
  <si>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2000</t>
  </si>
  <si>
    <t>NADZORNI ODBOR</t>
  </si>
  <si>
    <t>02</t>
  </si>
  <si>
    <t>EKONOMSKA IN FISKALNA ADMINISTRACIJA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</si>
  <si>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</si>
  <si>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</si>
  <si>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</si>
  <si>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</si>
  <si>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</si>
  <si>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</si>
  <si>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</si>
  <si>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</si>
  <si>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</si>
  <si>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</si>
  <si>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</si>
  <si>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</si>
  <si>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</si>
  <si>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</si>
  <si>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</si>
  <si>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</si>
  <si>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</si>
  <si>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</si>
  <si>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</si>
  <si>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</si>
  <si>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</si>
  <si>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</si>
  <si>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</si>
  <si>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</si>
  <si>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4202</t>
  </si>
  <si>
    <t>NAKUP OPREME</t>
  </si>
  <si>
    <t>OBČINSKA UPRAVA</t>
  </si>
  <si>
    <t>03</t>
  </si>
  <si>
    <t>ZUNANJA POLITIKA IN MEDNARODNA POMOČ</t>
  </si>
  <si>
    <t>10300</t>
  </si>
  <si>
    <t>MEDNARODNO SODELOVANJE</t>
  </si>
  <si>
    <t>4023</t>
  </si>
  <si>
    <t>PREVOZNI STROŠKI IN STORITVE</t>
  </si>
  <si>
    <t>04</t>
  </si>
  <si>
    <t>SKUPNE ADMINISTRATIVNE SLUŽBE IN SPLOŠNE JAVNE STORITVE</t>
  </si>
  <si>
    <t>10106</t>
  </si>
  <si>
    <t>UPRAVLJANJE IN VZDRŽEVANJE OBČINSKE STAVBE</t>
  </si>
  <si>
    <t>4021</t>
  </si>
  <si>
    <t>POSEBNI MATERIAL IN STORITVE</t>
  </si>
  <si>
    <t>10107</t>
  </si>
  <si>
    <t>UPRAVLJANJE IN VZDRŽEVANJE POSLOVNIH PROSTOROV</t>
  </si>
  <si>
    <t>10500</t>
  </si>
  <si>
    <t>PRAZNIKI, REPREZENTANCA, PROTOKOL</t>
  </si>
  <si>
    <t>10501</t>
  </si>
  <si>
    <t>PIHALNI ORKESTER TRŽIČ</t>
  </si>
  <si>
    <t>40370</t>
  </si>
  <si>
    <t>PRIREDITVE - TRADICIONALNI IN SPOMINSKI DOGODKI</t>
  </si>
  <si>
    <t>60225</t>
  </si>
  <si>
    <t>ODŠKODNINE</t>
  </si>
  <si>
    <t>4027</t>
  </si>
  <si>
    <t>KAZNI IN ODŠKODNINE</t>
  </si>
  <si>
    <t>4206</t>
  </si>
  <si>
    <t>NAKUP ZEMLJIŠČ IN NARAVNIH BOGASTEV</t>
  </si>
  <si>
    <t>61000</t>
  </si>
  <si>
    <t>NAKUP NEPREMIČNIN IN DRUGI ODH.V ZVEZI Z NEPR.</t>
  </si>
  <si>
    <t>41207013</t>
  </si>
  <si>
    <t>SEVERNI PRIKLJUČEK NA DRŽAVNO CESTO</t>
  </si>
  <si>
    <t>41511005</t>
  </si>
  <si>
    <t>NOGOMETNO IGRIŠČE TRŽIČ</t>
  </si>
  <si>
    <t>06</t>
  </si>
  <si>
    <t>LOKALNA SAMOUPRAVA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</si>
  <si>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</si>
  <si>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</si>
  <si>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</si>
  <si>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</si>
  <si>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</si>
  <si>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</si>
  <si>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4009</t>
  </si>
  <si>
    <t>DRUGI IZDATKI ZAPOSLENIM</t>
  </si>
  <si>
    <t>10103</t>
  </si>
  <si>
    <t>MATERIALNI STROŠKI</t>
  </si>
  <si>
    <t>4207</t>
  </si>
  <si>
    <t>NAKUP NEMATERIALNEGA PREMOŽENJA</t>
  </si>
  <si>
    <t>10105</t>
  </si>
  <si>
    <t>INVESTICIJSKA SREDSTVA</t>
  </si>
  <si>
    <t>4201</t>
  </si>
  <si>
    <t>NAKUP PREVOZNIH SREDSTEV</t>
  </si>
  <si>
    <t>10108</t>
  </si>
  <si>
    <t>PAMETNA SKUPNOST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</si>
  <si>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</si>
  <si>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</si>
  <si>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</si>
  <si>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</si>
  <si>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</si>
  <si>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</si>
  <si>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</si>
  <si>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</si>
  <si>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30610</t>
  </si>
  <si>
    <t>RAZVOJNI PROJEKTI RRA</t>
  </si>
  <si>
    <t>4135</t>
  </si>
  <si>
    <t>TEKOČA PLAČILA DRUGIM IZVAJALCEM JAVNIH SLUŽB, KI NISO</t>
  </si>
  <si>
    <t>30611</t>
  </si>
  <si>
    <t>RAZVOJNI PROJEKTI</t>
  </si>
  <si>
    <t>4208</t>
  </si>
  <si>
    <t>ŠTUDIJE O IZVEDLJIVOSTI PROJEKTOV IN PROJEKTNA DOKUMENTACIJA</t>
  </si>
  <si>
    <t>41508001</t>
  </si>
  <si>
    <t>IZDELAVA CELOSTNE PROMETNE STRATEGIJE</t>
  </si>
  <si>
    <t>41508002</t>
  </si>
  <si>
    <t>SPODB.IN IZVAJANJE PROGR.SOCIALNEGA PODJETNIŠTVA</t>
  </si>
  <si>
    <t>50124</t>
  </si>
  <si>
    <t>INVESTICIJSKO VZDRŽEVANJE V KS</t>
  </si>
  <si>
    <t>4205</t>
  </si>
  <si>
    <t>INVESTICIJSKO VZDRŽEVANJE IN OBNOVE</t>
  </si>
  <si>
    <t>41208002</t>
  </si>
  <si>
    <t>OBNOVA PAVILJONA NOB</t>
  </si>
  <si>
    <t>41511002</t>
  </si>
  <si>
    <t>PRENOVA SANITARIJ IN PROSTOROV KS JELENDOL</t>
  </si>
  <si>
    <t>4204</t>
  </si>
  <si>
    <t>NOVOGRADNJE,REKONSTRUKCIJE IN ADAPTACIJE</t>
  </si>
  <si>
    <t>41511008</t>
  </si>
  <si>
    <t>DOM KRAJANOV KS SEBENJE</t>
  </si>
  <si>
    <t>07</t>
  </si>
  <si>
    <t>OBRAMBA IN UKREPI OB IZREDNIH DOGODKIH</t>
  </si>
  <si>
    <t>70100</t>
  </si>
  <si>
    <t>SREDSTVA ZA CIVILNO ZAŠČITO</t>
  </si>
  <si>
    <t>4115</t>
  </si>
  <si>
    <t>NADOMESTILA PLAČ</t>
  </si>
  <si>
    <t>70305</t>
  </si>
  <si>
    <t>DEJAVNOST GASILSKE ZVEZE IN DRUŠTEV</t>
  </si>
  <si>
    <t>41004017</t>
  </si>
  <si>
    <t>VZDRŽ.GAS.DOMOV, INVEST.IN NABAVA GAS.OPREME, VOZIL</t>
  </si>
  <si>
    <t>4310</t>
  </si>
  <si>
    <t>INVESTICIJSKI TRANSFERI NEPROFITNIM ORGANIZACIJAM IN USTANOV</t>
  </si>
  <si>
    <t>08</t>
  </si>
  <si>
    <t>NOTRANJE ZADEVE IN VARNOST</t>
  </si>
  <si>
    <t>40296</t>
  </si>
  <si>
    <t>PREVENT.IN VZGOJA V CEST.PROM.</t>
  </si>
  <si>
    <t>10</t>
  </si>
  <si>
    <t>TRG DELA IN DELOVNI POGOJI</t>
  </si>
  <si>
    <t>30801</t>
  </si>
  <si>
    <t>JAVNA DELA</t>
  </si>
  <si>
    <t>4133</t>
  </si>
  <si>
    <t>TEKOČI TRANSFERI V JAVNE ZAVODE IN DRUGE IZVAJALCE JAVNIH</t>
  </si>
  <si>
    <t>11</t>
  </si>
  <si>
    <t>KMETIJSTVO, GOZDARSTVO IN RIBIŠTVO</t>
  </si>
  <si>
    <t>30100</t>
  </si>
  <si>
    <t>INTERVENCIJE V KMETIJSTVU</t>
  </si>
  <si>
    <t>41208009</t>
  </si>
  <si>
    <t>4102</t>
  </si>
  <si>
    <t>SUBVENCIJE PRIVATNIM PODJETJEM IN ZASEBNIKOM</t>
  </si>
  <si>
    <t>30101</t>
  </si>
  <si>
    <t>SOFINANC.PROGRAMOV LAS-LEADER-CLLD</t>
  </si>
  <si>
    <t>30104</t>
  </si>
  <si>
    <t>OBNOVA IN SANACIJA VAŠKEGA DOMA LEŠE</t>
  </si>
  <si>
    <t>41208001</t>
  </si>
  <si>
    <t>30105</t>
  </si>
  <si>
    <t>PROGRAMI IN PROJEKTI LAS LEADER</t>
  </si>
  <si>
    <t>30500</t>
  </si>
  <si>
    <t>GOJITVENA DELA V OBČ.GOZDOVIH IN POSEK LESA</t>
  </si>
  <si>
    <t>30502</t>
  </si>
  <si>
    <t>SOFINANC.TRAJSNOSTN.GOSPOD.Z DIVJADJO</t>
  </si>
  <si>
    <t>31001</t>
  </si>
  <si>
    <t>SOFINANCIRANJE ZAVETIŠČ IN ZAŠČITA ŽIVALI</t>
  </si>
  <si>
    <t>50126</t>
  </si>
  <si>
    <t>VEČNAMENSKA ZGRADBA SKUPNEGA POMENA V KOVORJU</t>
  </si>
  <si>
    <t>41411001</t>
  </si>
  <si>
    <t>60500</t>
  </si>
  <si>
    <t>VZDRŽEVANJE GOZDNIH CEST</t>
  </si>
  <si>
    <t>12</t>
  </si>
  <si>
    <t>PRIDOBIVANJE IN DISTRIBUCIJA ENERGETSKIH SUROVIN</t>
  </si>
  <si>
    <t>30202</t>
  </si>
  <si>
    <t>ENERGETSKA OBNOVA STAVB</t>
  </si>
  <si>
    <t>41208010</t>
  </si>
  <si>
    <t>41408005</t>
  </si>
  <si>
    <t>ENERGETSKA OBNOVA OBČNSKE STAVBE</t>
  </si>
  <si>
    <t>13</t>
  </si>
  <si>
    <t>PROMET, PROMETNA INFRASTRUKTURA IN KOMUNIKACIJE</t>
  </si>
  <si>
    <t>31200</t>
  </si>
  <si>
    <t>UREDITEV OGLASNIH NEPROMETNIH TABEL</t>
  </si>
  <si>
    <t>60202</t>
  </si>
  <si>
    <t>JAVNA RAZSVETLJAVA</t>
  </si>
  <si>
    <t>40907001</t>
  </si>
  <si>
    <t>INVESTICIJSKO VZDRŽEVANJE OBČINSKIH CEST</t>
  </si>
  <si>
    <t>41407007</t>
  </si>
  <si>
    <t>KRIŽE (PLANINSKA POT IN POT NA MOČILA) KOMUNALNO OPREMLJANJE</t>
  </si>
  <si>
    <t>41407009</t>
  </si>
  <si>
    <t>IZBOLJŠ.VODOOSKRBE NA VS ČRNI GOZD</t>
  </si>
  <si>
    <t>41408006</t>
  </si>
  <si>
    <t>INVESTICIJSKO VZDRŽEVANJE JAVNE RAZSVETLJAVE</t>
  </si>
  <si>
    <t>60203</t>
  </si>
  <si>
    <t>TEKOČE VZDRŽEVANJE LOKALNIH CEST</t>
  </si>
  <si>
    <t>40907008</t>
  </si>
  <si>
    <t>60205</t>
  </si>
  <si>
    <t>INVEST. VZDRŽ. KATEGORIZIRANIH CEST</t>
  </si>
  <si>
    <t>41207005</t>
  </si>
  <si>
    <t>UREDITEV VOZIŠČA POTARJE - TIČ</t>
  </si>
  <si>
    <t>41407001</t>
  </si>
  <si>
    <t>PLOČNIK LOKA - KOVOR</t>
  </si>
  <si>
    <t>41407004</t>
  </si>
  <si>
    <t>BISTRICA - KOMUNALNO OPREMLJANJE</t>
  </si>
  <si>
    <t>41407012</t>
  </si>
  <si>
    <t>RETNJE -KOMUNALNO OPREMLJANJE</t>
  </si>
  <si>
    <t>41507001</t>
  </si>
  <si>
    <t>UREDITEV VAŠKEGA JEDRA KRIŽE</t>
  </si>
  <si>
    <t>41507002</t>
  </si>
  <si>
    <t>SEMAFORIZACIJA KRIŽIŠČA POD GORENJSKO PLAŽO</t>
  </si>
  <si>
    <t>41607001</t>
  </si>
  <si>
    <t>KROŽIŠČE PRI SOKOLNICI</t>
  </si>
  <si>
    <t>41607002</t>
  </si>
  <si>
    <t>OBNOVA ZADRAŠKEGA MOSTU IN CESTE ZADRAGA-ŽIG.VAS</t>
  </si>
  <si>
    <t>41607003</t>
  </si>
  <si>
    <t>UREDITEV VOZIŠČA LEŠE-PERAČICA</t>
  </si>
  <si>
    <t>41607004</t>
  </si>
  <si>
    <t>OBNOVA KRIŽIŠČA PODLJUBELJ</t>
  </si>
  <si>
    <t>41607005</t>
  </si>
  <si>
    <t>IZGRADNJA PLOČNIKA V ZVIRČAH</t>
  </si>
  <si>
    <t>41607006</t>
  </si>
  <si>
    <t>UREDITEV VOZIŠČA LOM-KRIŽIŠČE POTARJE-GRAHOVŠE</t>
  </si>
  <si>
    <t>41607007</t>
  </si>
  <si>
    <t>PLOČNIK V SENIČNEM</t>
  </si>
  <si>
    <t>60211</t>
  </si>
  <si>
    <t>UREJANJE VAŠKIH JEDER</t>
  </si>
  <si>
    <t>60212</t>
  </si>
  <si>
    <t>INV.VZDRŽ.NEKATEGORIZIRANIH CEST</t>
  </si>
  <si>
    <t>60213</t>
  </si>
  <si>
    <t>UKREPI NAČRTOVANI S CPS</t>
  </si>
  <si>
    <t>60262</t>
  </si>
  <si>
    <t>ODPRAVA POSLEDIC NEURIJ IN DRUGIH NARAVNIH NESREČ</t>
  </si>
  <si>
    <t>14</t>
  </si>
  <si>
    <t>GOSPODARSTVO</t>
  </si>
  <si>
    <t>30300</t>
  </si>
  <si>
    <t>SPODBUJANJE RAZVOJA TURIZMA</t>
  </si>
  <si>
    <t>41511006</t>
  </si>
  <si>
    <t>RAZVOJ TURIZMA V OBČINI TRŽIČ</t>
  </si>
  <si>
    <t>30301</t>
  </si>
  <si>
    <t>TURISTIČNE PRIREDITVE IN DOGODKI</t>
  </si>
  <si>
    <t>30302</t>
  </si>
  <si>
    <t>UREDITEV KOLESARSKIH IN GORSKO-KOLESARSKIH POTI</t>
  </si>
  <si>
    <t>30605</t>
  </si>
  <si>
    <t>DELOVANJE TPICa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</si>
  <si>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</si>
  <si>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</si>
  <si>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</si>
  <si>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</si>
  <si>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</si>
  <si>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</si>
  <si>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41611003</t>
  </si>
  <si>
    <t>UREDITEV P + R PARKIRIŠČA</t>
  </si>
  <si>
    <t>30701</t>
  </si>
  <si>
    <t>DELOVANJE DOVŽANOVE SOTESKE IN RIS DOLINA</t>
  </si>
  <si>
    <t>30713</t>
  </si>
  <si>
    <t>VZDRŽEVANJE IN UREJANJE TEMATSKIH POTI IN OBMOČIJ</t>
  </si>
  <si>
    <t>30714</t>
  </si>
  <si>
    <t>ALPE ADRIA PARK DOŽIVETIJ</t>
  </si>
  <si>
    <t>41611002</t>
  </si>
  <si>
    <t>31401</t>
  </si>
  <si>
    <t>RAZVOJ OBMOČJA ZELENICE</t>
  </si>
  <si>
    <t>41208018</t>
  </si>
  <si>
    <t>RAZVOJ OBMOČJA ZELENICA</t>
  </si>
  <si>
    <t>50125</t>
  </si>
  <si>
    <t>UREDITEV OBMOČJA NEKDANJEGA BAZENA</t>
  </si>
  <si>
    <t>41104005</t>
  </si>
  <si>
    <t>GORENJSKA PLAŽA - UREDITEV TURISTIČNO KULTURNEGA CENTRA</t>
  </si>
  <si>
    <t>41408003</t>
  </si>
  <si>
    <t>UREDITEV GORENJSKE PLAŽE</t>
  </si>
  <si>
    <t>50127</t>
  </si>
  <si>
    <t>UPRAVLJANJE Z BAZENOM</t>
  </si>
  <si>
    <t>4100</t>
  </si>
  <si>
    <t>SUBVENCIJE JAVNIM PODJETJEM</t>
  </si>
  <si>
    <t>15</t>
  </si>
  <si>
    <t>VAROVANJE OKOLJA IN NARAVNE DEDIŠČINE</t>
  </si>
  <si>
    <t>60301</t>
  </si>
  <si>
    <t>INDIVID. KOMUNALNA RABA - RAVNANJE Z ODPADNO VODO</t>
  </si>
  <si>
    <t>41207006</t>
  </si>
  <si>
    <t>INV.VZDR. IN OBNOVE OBSTOJEČE INFRAST.(VODOVOD, KANAL)</t>
  </si>
  <si>
    <t>41407003</t>
  </si>
  <si>
    <t>SLAP - KOMUNALNO OPREMLJANJE</t>
  </si>
  <si>
    <t>41407005</t>
  </si>
  <si>
    <t>KOVOR - KOMUNALNO OPREMLJANJE</t>
  </si>
  <si>
    <t>41407008</t>
  </si>
  <si>
    <t>KRIŽE POD POGOVCO - KOMUNALNO OPREMLJANJE</t>
  </si>
  <si>
    <t>41407010</t>
  </si>
  <si>
    <t>LOKA - KOMUNALNO OPREMLJANJE</t>
  </si>
  <si>
    <t>41407013</t>
  </si>
  <si>
    <t>ZA JEZOM - ČEGELJŠE KOMUNALNO OPREMLJANJE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</si>
  <si>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</si>
  <si>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</si>
  <si>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</si>
  <si>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</si>
  <si>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</si>
  <si>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</si>
  <si>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60320</t>
  </si>
  <si>
    <t>SUBVENCIJA - RAVNANJE Z ODPADKI</t>
  </si>
  <si>
    <t>61100</t>
  </si>
  <si>
    <t>PORABA TAKSE ZA OBREMENJ.VODE</t>
  </si>
  <si>
    <t>4119</t>
  </si>
  <si>
    <t>DRUGI TRANSFERI POSAMEZNIKOM</t>
  </si>
  <si>
    <t>4314</t>
  </si>
  <si>
    <t>INVESTICIJSKI TRANSFERI POSEMAZNIKOM IN ZASEBNIKOM</t>
  </si>
  <si>
    <t>41407006</t>
  </si>
  <si>
    <t>KRIŽE - SEBENJE  KOMUNALNO OPREMLJANJE</t>
  </si>
  <si>
    <t>61200</t>
  </si>
  <si>
    <t>PORABA TAKSE ZA OBREMEN.OKOLJA - ODPADKI</t>
  </si>
  <si>
    <t>41207015</t>
  </si>
  <si>
    <t>UREDITEV DEPONIJE KOVOR</t>
  </si>
  <si>
    <t>16</t>
  </si>
  <si>
    <t>PROSTORSKO PLANIRANJE IN STANOVANJSKO KOMUNALNA DEJAVNOST</t>
  </si>
  <si>
    <t>40450</t>
  </si>
  <si>
    <t>VZDRŽEVANJE OTROŠKIH IGRIŠČ</t>
  </si>
  <si>
    <t>60105</t>
  </si>
  <si>
    <t>GRADNJA, NAKUP IN INV.VZDRŽ. STANOVANJ</t>
  </si>
  <si>
    <t>40909001</t>
  </si>
  <si>
    <t>INVESTICIJSKO VZDRŽEVANJE STANOVANJ</t>
  </si>
  <si>
    <t>60110</t>
  </si>
  <si>
    <t>UPRAVLJANJE IN TEKOČE VZDRŽEVANJE STANOVANJ</t>
  </si>
  <si>
    <t>60204</t>
  </si>
  <si>
    <t>UREJANJE JAVNIH POVRŠIN</t>
  </si>
  <si>
    <t>60209</t>
  </si>
  <si>
    <t>PROJEKTNA DOKUMENTACIJA</t>
  </si>
  <si>
    <t>60222</t>
  </si>
  <si>
    <t>SOGLASJA IN PROJEKTNI POGOJI KOMUNALA</t>
  </si>
  <si>
    <t>60224</t>
  </si>
  <si>
    <t>GEODETSKA DELA</t>
  </si>
  <si>
    <t>60229</t>
  </si>
  <si>
    <t>UREJANJE POKOPALIŠČ IN POKOPALIŠKA DEJAVNOST</t>
  </si>
  <si>
    <t>41208019</t>
  </si>
  <si>
    <t>UREJANJE POKOPALIŠČ</t>
  </si>
  <si>
    <t>4200</t>
  </si>
  <si>
    <t>NAKUP ZGRADB IN PROSTOROV</t>
  </si>
  <si>
    <t>60239</t>
  </si>
  <si>
    <t>DIGITALIZACIJA</t>
  </si>
  <si>
    <t>60303</t>
  </si>
  <si>
    <t>INDIVIDUALNA KOMUNALNA RABA - OSKRBA Z VODO</t>
  </si>
  <si>
    <t>41407011</t>
  </si>
  <si>
    <t>IZBOLJŠANJE VODOOSKRBE VETERNO-GOZD</t>
  </si>
  <si>
    <t>60305</t>
  </si>
  <si>
    <t>POKRIVANJE STROŠKOV IZVAJANJA GJS VODOOSKRBA</t>
  </si>
  <si>
    <t>60330</t>
  </si>
  <si>
    <t>SUBVENCIJA - OSKRBA Z VODO</t>
  </si>
  <si>
    <t>60800</t>
  </si>
  <si>
    <t>PROSTORSKA DOKUMENTACIJA</t>
  </si>
  <si>
    <t>41007006</t>
  </si>
  <si>
    <t>OBČINSKI PROSTORSKI NAČRT OBČINE TRŽIČ</t>
  </si>
  <si>
    <t>17</t>
  </si>
  <si>
    <t>ZDRAVSTVENO VARSTVO</t>
  </si>
  <si>
    <t>40601</t>
  </si>
  <si>
    <t>ZDR.ZAV.NEPRESKRBLJENIH OSEB</t>
  </si>
  <si>
    <t>4131</t>
  </si>
  <si>
    <t>TEKOČI TRANSFERI V SKLADE SOCIALNEGA ZAVAROVANJA</t>
  </si>
  <si>
    <t>40602</t>
  </si>
  <si>
    <t>MRLIŠKO OGLEDNA SLUŽBA</t>
  </si>
  <si>
    <t>50119</t>
  </si>
  <si>
    <t>PROJEKTI IN INVESTICIJE V ZDRAVSTVU</t>
  </si>
  <si>
    <t>40904017</t>
  </si>
  <si>
    <t>INVESTICIJE IN PROJEKTI V ZDRAVSTVENEM DOMU TRŽIČ</t>
  </si>
  <si>
    <t>4323</t>
  </si>
  <si>
    <t>INVESTICIJSKI TRANSFERI JAVNIM ZAVODOM</t>
  </si>
  <si>
    <t>18</t>
  </si>
  <si>
    <t>KULTURA, ŠPORT IN NEVLADNE ORGANIZACIJE</t>
  </si>
  <si>
    <t>30711</t>
  </si>
  <si>
    <t>VZDRŽ.SPOMINSKIH OBELEŽIJ TER SAKRALNE IN KULTURNE DEDIŠČINE</t>
  </si>
  <si>
    <t>30712</t>
  </si>
  <si>
    <t>OBMOČJE SPOMENIKA MAUTHAUSEN</t>
  </si>
  <si>
    <t>41511007</t>
  </si>
  <si>
    <t>RAZVOJ OBMOČJA NEKDANJEGA TABORIŠČA LJUBELJ</t>
  </si>
  <si>
    <t>30900</t>
  </si>
  <si>
    <t>SOFINANCIRANJE DEJAVNOSTI MLADIH</t>
  </si>
  <si>
    <t>40315</t>
  </si>
  <si>
    <t>TRŽIŠKI MUZEJ</t>
  </si>
  <si>
    <t>40904010</t>
  </si>
  <si>
    <t>VZDRŽEVANJE IN INVESTICIJE V TRŽIŠKEM MUZEJU</t>
  </si>
  <si>
    <t>40316</t>
  </si>
  <si>
    <t>KNJIŽNICA DR.TONETA PRETNARJA TRŽIČ</t>
  </si>
  <si>
    <t>41004004</t>
  </si>
  <si>
    <t>INVEST.VZDRŽ.KNJIŽNICE DR.TONETA PRETNARJA</t>
  </si>
  <si>
    <t>40325</t>
  </si>
  <si>
    <t>DEJAVNOST KULTURNIH DRUŠTEV, ZVEZ IN SKLADOV</t>
  </si>
  <si>
    <t>40340</t>
  </si>
  <si>
    <t>DELOVANJE KULTURNEGA CENTRA TRŽIČ</t>
  </si>
  <si>
    <t>40362</t>
  </si>
  <si>
    <t>KULTURNE PRIREDITVE IN DOGODKI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</si>
  <si>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</si>
  <si>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</si>
  <si>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</si>
  <si>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</si>
  <si>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</si>
  <si>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</si>
  <si>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40432</t>
  </si>
  <si>
    <t>NAJEM DVORANE TRŽIŠKIH OLIMPIJCEV</t>
  </si>
  <si>
    <t>40460</t>
  </si>
  <si>
    <t>SOFIN.ŠPORTNIH AKTIVNOSTI STAREJŠIH OBČANOV</t>
  </si>
  <si>
    <t>40530</t>
  </si>
  <si>
    <t>MLADINSKI CENTER</t>
  </si>
  <si>
    <t>40550</t>
  </si>
  <si>
    <t>SOFINANCIRANJE VETERANSKIH ORGANIZACIJ</t>
  </si>
  <si>
    <t>40703</t>
  </si>
  <si>
    <t>SREDSTVA ZA OBVEŠČANJE (RADIO GORENC, GLASILO TRŽIČAN,..)</t>
  </si>
  <si>
    <t>50120</t>
  </si>
  <si>
    <t>PROJEKTI IN INVESTICIJE V KULTURI</t>
  </si>
  <si>
    <t>41411002</t>
  </si>
  <si>
    <t>PROJEKT CELOVITE PRENOVE TRŽIŠKEGA MUZEJA</t>
  </si>
  <si>
    <t>41511003</t>
  </si>
  <si>
    <t>50121</t>
  </si>
  <si>
    <t>NAKUP, GRADNJA IN INV.VZDRŽ.ŠPORTNIH OBJEKTOV</t>
  </si>
  <si>
    <t>41208005</t>
  </si>
  <si>
    <t>INVESTICIJE V DTO</t>
  </si>
  <si>
    <t>41411005</t>
  </si>
  <si>
    <t>UREDITEV ŠP.IGRIŠČA OB DTO</t>
  </si>
  <si>
    <t>41411007</t>
  </si>
  <si>
    <t>FITNES NA PROSTEM V ŠPORTNEM PARKU KRIŽE</t>
  </si>
  <si>
    <t>41511001</t>
  </si>
  <si>
    <t>UREDITEV VEČNAMENSKEGA IGRIŠČA POD GRADOM NEUHAUS</t>
  </si>
  <si>
    <t>41611001</t>
  </si>
  <si>
    <t>UREDITEV BALINIŠČA V BISTRICI</t>
  </si>
  <si>
    <t>50128</t>
  </si>
  <si>
    <t>UREDITEV PEKO-PUR</t>
  </si>
  <si>
    <t>41511004</t>
  </si>
  <si>
    <t>UREDITEV OPUŠČENEGA PODROČJA PEKO-PUR</t>
  </si>
  <si>
    <t>19</t>
  </si>
  <si>
    <t>IZOBRAŽEVANJE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</si>
  <si>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</si>
  <si>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</si>
  <si>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</si>
  <si>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</si>
  <si>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</si>
  <si>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</si>
  <si>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</si>
  <si>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</si>
  <si>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</si>
  <si>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</si>
  <si>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</si>
  <si>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</si>
  <si>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</si>
  <si>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</si>
  <si>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</si>
  <si>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</si>
  <si>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</si>
  <si>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</si>
  <si>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40280</t>
  </si>
  <si>
    <t>PREVOZI UČENCEV</t>
  </si>
  <si>
    <t>41408002</t>
  </si>
  <si>
    <t>40298</t>
  </si>
  <si>
    <t>LJUDSKA UNIVERZA TRŽIČ</t>
  </si>
  <si>
    <t>50109</t>
  </si>
  <si>
    <t>PROJEKTI IN INVESTICIJE V OSNOVNIH ŠOLAH</t>
  </si>
  <si>
    <t>50110</t>
  </si>
  <si>
    <t>20</t>
  </si>
  <si>
    <t>SOCIALNO VARSTVO</t>
  </si>
  <si>
    <t>40510</t>
  </si>
  <si>
    <t>SOCIALNO-VARSTVENI ZAVODI</t>
  </si>
  <si>
    <t>40511</t>
  </si>
  <si>
    <t>SOFINANCIRANJE DEJAVNOSTI OŠ HELENE PUHAR (MOK)</t>
  </si>
  <si>
    <t>40539</t>
  </si>
  <si>
    <t>CSD TRŽIČ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</si>
  <si>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</si>
  <si>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</si>
  <si>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</si>
  <si>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</si>
  <si>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</si>
  <si>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</si>
  <si>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</si>
  <si>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</si>
  <si>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</si>
  <si>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</si>
  <si>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</si>
  <si>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</si>
  <si>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</si>
  <si>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</si>
  <si>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40584</t>
  </si>
  <si>
    <t>DRUŽINSKI POMOČNIK - NADOMESTILO ZA IZG.DOH.</t>
  </si>
  <si>
    <t>40585</t>
  </si>
  <si>
    <t>ENKRATNA FINANČNA POMOČ OB ROJSTVU OTROKA</t>
  </si>
  <si>
    <t>4111</t>
  </si>
  <si>
    <t>DRUŽINSKI PREJEMKI IN STARŠEVSKA NADOMESTILA</t>
  </si>
  <si>
    <t>40586</t>
  </si>
  <si>
    <t>VARNA HIŠA</t>
  </si>
  <si>
    <t>40588</t>
  </si>
  <si>
    <t>IZVAJANJE SOCIALNIH PROGRAMOV</t>
  </si>
  <si>
    <t>22</t>
  </si>
  <si>
    <t>SERVISIRANJE JAVNEGA DOLGA</t>
  </si>
  <si>
    <t>99991</t>
  </si>
  <si>
    <t>FINANCIRANJE JAVNEGA DOLGA</t>
  </si>
  <si>
    <t>4031</t>
  </si>
  <si>
    <t>PLAČILA OBRESTI OD KREDITOV-POSLOVNIM BANKAM</t>
  </si>
  <si>
    <t>23</t>
  </si>
  <si>
    <t>INTERVENCIJSKI PROGRAMI IN OBVEZNOSTI</t>
  </si>
  <si>
    <t>80100</t>
  </si>
  <si>
    <t>SREDSTVA REZERV</t>
  </si>
  <si>
    <t>4091</t>
  </si>
  <si>
    <t>PRORAČUNSKA REZERVA</t>
  </si>
  <si>
    <t>80200</t>
  </si>
  <si>
    <t>TEKOČA PRORAČUNSKA SREDSTVA-SPLOŠNE REZERVE</t>
  </si>
  <si>
    <t>5001</t>
  </si>
  <si>
    <t>KS BREZJE PRI TRŽIČU</t>
  </si>
  <si>
    <t>90101</t>
  </si>
  <si>
    <t>KRAJEVNA SAMOUPRAVA</t>
  </si>
  <si>
    <t>4203</t>
  </si>
  <si>
    <t>NAKUP DRUGIH OSNOVNIH SREDSTEV</t>
  </si>
  <si>
    <t>90301</t>
  </si>
  <si>
    <t>TEKOČE VZDRŽEVANJE LC</t>
  </si>
  <si>
    <t>5002</t>
  </si>
  <si>
    <t>KS JELENDOL</t>
  </si>
  <si>
    <t>90102</t>
  </si>
  <si>
    <t>90302</t>
  </si>
  <si>
    <t>90402</t>
  </si>
  <si>
    <t>5003</t>
  </si>
  <si>
    <t>KS LEŠE</t>
  </si>
  <si>
    <t>90103</t>
  </si>
  <si>
    <t>90303</t>
  </si>
  <si>
    <t>5004</t>
  </si>
  <si>
    <t>KS LOM POD STORŽIČEM</t>
  </si>
  <si>
    <t>90104</t>
  </si>
  <si>
    <t>90204</t>
  </si>
  <si>
    <t>90304</t>
  </si>
  <si>
    <t>90404</t>
  </si>
  <si>
    <t>5005</t>
  </si>
  <si>
    <t>KS PODLJUBELJ</t>
  </si>
  <si>
    <t>90105</t>
  </si>
  <si>
    <t>90305</t>
  </si>
  <si>
    <t>90405</t>
  </si>
  <si>
    <t>5006</t>
  </si>
  <si>
    <t>KS PRISTAVA</t>
  </si>
  <si>
    <t>90106</t>
  </si>
  <si>
    <t>90406</t>
  </si>
  <si>
    <t>5007</t>
  </si>
  <si>
    <t>KS RAVNE</t>
  </si>
  <si>
    <t>90107</t>
  </si>
  <si>
    <t>5008</t>
  </si>
  <si>
    <t>KS SEBENJE</t>
  </si>
  <si>
    <t>90108</t>
  </si>
  <si>
    <t>90408</t>
  </si>
  <si>
    <t>5009</t>
  </si>
  <si>
    <t>KS SENIČNO</t>
  </si>
  <si>
    <t>90109</t>
  </si>
  <si>
    <t>5010</t>
  </si>
  <si>
    <t>KS TRŽIČ-MESTO</t>
  </si>
  <si>
    <t>90110</t>
  </si>
  <si>
    <t>5011</t>
  </si>
  <si>
    <t>KS BISTRICA PRI TRŽIČU</t>
  </si>
  <si>
    <t>90111</t>
  </si>
  <si>
    <t>5012</t>
  </si>
  <si>
    <t>KS KOVOR</t>
  </si>
  <si>
    <t>90112</t>
  </si>
  <si>
    <t>51199001</t>
  </si>
  <si>
    <t>KS KOVOR - GRADNJA PRIZIDKA VEČNAMENSKE DVORANE</t>
  </si>
  <si>
    <t>90212</t>
  </si>
  <si>
    <t>90312</t>
  </si>
  <si>
    <t>90412</t>
  </si>
  <si>
    <t>5013</t>
  </si>
  <si>
    <t>KS KRIŽE</t>
  </si>
  <si>
    <t>90113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</si>
</sst>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6CB6FF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0" xfId="0" applyFont="1" applyFill="1"/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4" fillId="5" borderId="2" xfId="0" applyFont="1" applyFill="1" applyBorder="1"/>
    <xf numFmtId="49" fontId="4" fillId="5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5" fillId="5" borderId="0" xfId="0" applyFont="1" applyFill="1"/>
    <xf numFmtId="49" fontId="5" fillId="5" borderId="0" xfId="0" applyNumberFormat="1" applyFont="1" applyFill="1"/>
    <xf numFmtId="4" fontId="5" fillId="5" borderId="0" xfId="0" applyNumberFormat="1" applyFont="1" applyFill="1" applyAlignment="1">
      <alignment horizontal="right"/>
    </xf>
    <xf numFmtId="0" fontId="6" fillId="5" borderId="0" xfId="0" applyFont="1" applyFill="1"/>
    <xf numFmtId="49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6"/>
  <sheetViews>
    <sheetView tabSelected="1" zoomScaleNormal="100" workbookViewId="0">
      <pane ySplit="2" topLeftCell="A1172" activePane="bottomLeft" state="frozen"/>
      <selection pane="bottomLeft" sqref="A1:XFD1"/>
    </sheetView>
  </sheetViews>
  <sheetFormatPr defaultRowHeight="15" x14ac:dyDescent="0.25"/>
  <cols>
    <col min="1" max="1" width="1.25" customWidth="1"/>
    <col min="2" max="3" width="1.125" customWidth="1"/>
    <col min="4" max="4" width="2" customWidth="1"/>
    <col min="5" max="5" width="5.5" bestFit="1" customWidth="1"/>
    <col min="6" max="6" width="56.5" bestFit="1" customWidth="1"/>
    <col min="7" max="8" width="13.5" bestFit="1" customWidth="1"/>
    <col min="9" max="10" width="12.75" bestFit="1" customWidth="1"/>
    <col min="11" max="11" width="9.75" bestFit="1" customWidth="1"/>
    <col min="12" max="12" width="10.75" bestFit="1" customWidth="1"/>
  </cols>
  <sheetData>
    <row r="1" spans="1:12" ht="4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9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8</v>
      </c>
      <c r="H2" s="1">
        <v>9</v>
      </c>
      <c r="I2" s="1">
        <v>10</v>
      </c>
      <c r="J2" s="1">
        <v>11</v>
      </c>
      <c r="K2" s="1">
        <v>12</v>
      </c>
      <c r="L2" s="1">
        <v>13</v>
      </c>
    </row>
    <row r="3" spans="1:12" x14ac:dyDescent="0.25">
      <c r="A3" s="2" t="s">
        <v>12</v>
      </c>
      <c r="B3" s="3"/>
      <c r="C3" s="3"/>
      <c r="D3" s="3"/>
      <c r="E3" s="3"/>
      <c r="F3" s="2" t="s">
        <v>13</v>
      </c>
      <c r="G3" s="4">
        <f>+G4</f>
        <v>56521.59</v>
      </c>
      <c r="H3" s="4">
        <f>+H4</f>
        <v>68137</v>
      </c>
      <c r="I3" s="4">
        <f>+I4</f>
        <v>64137</v>
      </c>
      <c r="J3" s="4">
        <f>+J4</f>
        <v>93137</v>
      </c>
      <c r="K3" s="4">
        <f>IF(H3&lt;&gt;0,I3/H3*100,0)</f>
        <v>94.129474441199349</v>
      </c>
      <c r="L3" s="4">
        <f>IF(I3&lt;&gt;0,J3/I3*100,0)</f>
        <v>145.21571012052326</v>
      </c>
    </row>
    <row r="4" spans="1:12" x14ac:dyDescent="0.25">
      <c r="A4" s="5"/>
      <c r="B4" s="6" t="s">
        <v>14</v>
      </c>
      <c r="C4" s="5"/>
      <c r="D4" s="5"/>
      <c r="E4" s="5"/>
      <c r="F4" s="6" t="s">
        <v>15</v>
      </c>
      <c r="G4" s="7">
        <f>+G5+G12+G15</f>
        <v>56521.59</v>
      </c>
      <c r="H4" s="7">
        <f>+H5+H12+H15</f>
        <v>68137</v>
      </c>
      <c r="I4" s="7">
        <f>+I5+I12+I15</f>
        <v>64137</v>
      </c>
      <c r="J4" s="7">
        <f>+J5+J12+J15</f>
        <v>93137</v>
      </c>
      <c r="K4" s="7">
        <f>IF(H4&lt;&gt;0,I4/H4*100,0)</f>
        <v>94.129474441199349</v>
      </c>
      <c r="L4" s="7">
        <f>IF(I4&lt;&gt;0,J4/I4*100,0)</f>
        <v>145.21571012052326</v>
      </c>
    </row>
    <row r="5" spans="1:12" x14ac:dyDescent="0.25">
      <c r="A5" s="8"/>
      <c r="B5" s="8"/>
      <c r="C5" s="9" t="s">
        <v>16</v>
      </c>
      <c r="D5" s="8"/>
      <c r="E5" s="8"/>
      <c r="F5" s="9" t="s">
        <v>17</v>
      </c>
      <c r="G5" s="10">
        <f>+G6</f>
        <v>51333.159999999996</v>
      </c>
      <c r="H5" s="10">
        <f>+H6</f>
        <v>64000</v>
      </c>
      <c r="I5" s="10">
        <f>+I6</f>
        <v>60000</v>
      </c>
      <c r="J5" s="10">
        <f>+J6</f>
        <v>60000</v>
      </c>
      <c r="K5" s="10">
        <f>IF(H5&lt;&gt;0,I5/H5*100,0)</f>
        <v>93.75</v>
      </c>
      <c r="L5" s="10">
        <f>IF(I5&lt;&gt;0,J5/I5*100,0)</f>
        <v>100</v>
      </c>
    </row>
    <row r="6" spans="1:12" x14ac:dyDescent="0.25">
      <c r="A6" s="11"/>
      <c r="B6" s="11"/>
      <c r="C6" s="11"/>
      <c r="D6" s="12" t="s">
        <v>18</v>
      </c>
      <c r="E6" s="11"/>
      <c r="F6" s="12"/>
      <c r="G6" s="13">
        <f>+G7+G8+G9+G10+G11</f>
        <v>51333.159999999996</v>
      </c>
      <c r="H6" s="13">
        <f>+H7+H8+H9+H10+H11</f>
        <v>64000</v>
      </c>
      <c r="I6" s="13">
        <f>+I7+I8+I9+I10+I11</f>
        <v>60000</v>
      </c>
      <c r="J6" s="13">
        <f>+J7+J8+J9+J10+J11</f>
        <v>60000</v>
      </c>
      <c r="K6" s="13">
        <f>IF(H6&lt;&gt;0,I6/H6*100,0)</f>
        <v>93.75</v>
      </c>
      <c r="L6" s="13">
        <f>IF(I6&lt;&gt;0,J6/I6*100,0)</f>
        <v>100</v>
      </c>
    </row>
    <row r="7" spans="1:12" x14ac:dyDescent="0.25">
      <c r="A7" s="14"/>
      <c r="B7" s="14"/>
      <c r="C7" s="14"/>
      <c r="D7" s="14"/>
      <c r="E7" s="15" t="s">
        <v>19</v>
      </c>
      <c r="F7" s="15" t="s">
        <v>20</v>
      </c>
      <c r="G7" s="16">
        <v>3117.27</v>
      </c>
      <c r="H7" s="16">
        <v>10800</v>
      </c>
      <c r="I7" s="16">
        <v>6800</v>
      </c>
      <c r="J7" s="16">
        <v>6800</v>
      </c>
      <c r="K7" s="16">
        <f>IF(H7&lt;&gt;0,I7/H7*100,0)</f>
        <v>62.962962962962962</v>
      </c>
      <c r="L7" s="16">
        <f>IF(I7&lt;&gt;0,J7/I7*100,0)</f>
        <v>100</v>
      </c>
    </row>
    <row r="8" spans="1:12" x14ac:dyDescent="0.25">
      <c r="A8" s="14"/>
      <c r="B8" s="14"/>
      <c r="C8" s="14"/>
      <c r="D8" s="14"/>
      <c r="E8" s="15" t="s">
        <v>21</v>
      </c>
      <c r="F8" s="15" t="s">
        <v>22</v>
      </c>
      <c r="G8" s="16">
        <v>2446</v>
      </c>
      <c r="H8" s="16">
        <v>2600</v>
      </c>
      <c r="I8" s="16">
        <v>2600</v>
      </c>
      <c r="J8" s="16">
        <v>2600</v>
      </c>
      <c r="K8" s="16">
        <f>IF(H8&lt;&gt;0,I8/H8*100,0)</f>
        <v>100</v>
      </c>
      <c r="L8" s="16">
        <f>IF(I8&lt;&gt;0,J8/I8*100,0)</f>
        <v>100</v>
      </c>
    </row>
    <row r="9" spans="1:12" x14ac:dyDescent="0.25">
      <c r="A9" s="14"/>
      <c r="B9" s="14"/>
      <c r="C9" s="14"/>
      <c r="D9" s="14"/>
      <c r="E9" s="15" t="s">
        <v>23</v>
      </c>
      <c r="F9" s="15" t="s">
        <v>24</v>
      </c>
      <c r="G9" s="16">
        <v>146.34</v>
      </c>
      <c r="H9" s="16">
        <v>100</v>
      </c>
      <c r="I9" s="16">
        <v>100</v>
      </c>
      <c r="J9" s="16">
        <v>100</v>
      </c>
      <c r="K9" s="16">
        <f>IF(H9&lt;&gt;0,I9/H9*100,0)</f>
        <v>100</v>
      </c>
      <c r="L9" s="16">
        <f>IF(I9&lt;&gt;0,J9/I9*100,0)</f>
        <v>100</v>
      </c>
    </row>
    <row r="10" spans="1:12" x14ac:dyDescent="0.25">
      <c r="A10" s="14"/>
      <c r="B10" s="14"/>
      <c r="C10" s="14"/>
      <c r="D10" s="14"/>
      <c r="E10" s="15" t="s">
        <v>25</v>
      </c>
      <c r="F10" s="15" t="s">
        <v>26</v>
      </c>
      <c r="G10" s="16">
        <v>47.35</v>
      </c>
      <c r="H10" s="16">
        <v>0</v>
      </c>
      <c r="I10" s="16">
        <v>0</v>
      </c>
      <c r="J10" s="16">
        <v>0</v>
      </c>
      <c r="K10" s="16">
        <f>IF(H10&lt;&gt;0,I10/H10*100,0)</f>
        <v>0</v>
      </c>
      <c r="L10" s="16">
        <f>IF(I10&lt;&gt;0,J10/I10*100,0)</f>
        <v>0</v>
      </c>
    </row>
    <row r="11" spans="1:12" x14ac:dyDescent="0.25">
      <c r="A11" s="14"/>
      <c r="B11" s="14"/>
      <c r="C11" s="14"/>
      <c r="D11" s="14"/>
      <c r="E11" s="15" t="s">
        <v>27</v>
      </c>
      <c r="F11" s="15" t="s">
        <v>28</v>
      </c>
      <c r="G11" s="16">
        <v>45576.2</v>
      </c>
      <c r="H11" s="16">
        <v>50500</v>
      </c>
      <c r="I11" s="16">
        <v>50500</v>
      </c>
      <c r="J11" s="16">
        <v>50500</v>
      </c>
      <c r="K11" s="16">
        <f>IF(H11&lt;&gt;0,I11/H11*100,0)</f>
        <v>100</v>
      </c>
      <c r="L11" s="16">
        <f>IF(I11&lt;&gt;0,J11/I11*100,0)</f>
        <v>100</v>
      </c>
    </row>
    <row r="12" spans="1:12" x14ac:dyDescent="0.25">
      <c r="A12" s="8"/>
      <c r="B12" s="8"/>
      <c r="C12" s="9" t="s">
        <v>29</v>
      </c>
      <c r="D12" s="8"/>
      <c r="E12" s="8"/>
      <c r="F12" s="9" t="s">
        <v>30</v>
      </c>
      <c r="G12" s="10">
        <f>+G13</f>
        <v>3136.32</v>
      </c>
      <c r="H12" s="10">
        <f>+H13</f>
        <v>3137</v>
      </c>
      <c r="I12" s="10">
        <f>+I13</f>
        <v>3137</v>
      </c>
      <c r="J12" s="10">
        <f>+J13</f>
        <v>3137</v>
      </c>
      <c r="K12" s="10">
        <f>IF(H12&lt;&gt;0,I12/H12*100,0)</f>
        <v>100</v>
      </c>
      <c r="L12" s="10">
        <f>IF(I12&lt;&gt;0,J12/I12*100,0)</f>
        <v>100</v>
      </c>
    </row>
    <row r="13" spans="1:12" x14ac:dyDescent="0.25">
      <c r="A13" s="11"/>
      <c r="B13" s="11"/>
      <c r="C13" s="11"/>
      <c r="D13" s="12" t="s">
        <v>18</v>
      </c>
      <c r="E13" s="11"/>
      <c r="F13" s="12"/>
      <c r="G13" s="13">
        <f>+G14</f>
        <v>3136.32</v>
      </c>
      <c r="H13" s="13">
        <f>+H14</f>
        <v>3137</v>
      </c>
      <c r="I13" s="13">
        <f>+I14</f>
        <v>3137</v>
      </c>
      <c r="J13" s="13">
        <f>+J14</f>
        <v>3137</v>
      </c>
      <c r="K13" s="13">
        <f>IF(H13&lt;&gt;0,I13/H13*100,0)</f>
        <v>100</v>
      </c>
      <c r="L13" s="13">
        <f>IF(I13&lt;&gt;0,J13/I13*100,0)</f>
        <v>100</v>
      </c>
    </row>
    <row r="14" spans="1:12" x14ac:dyDescent="0.25">
      <c r="A14" s="14"/>
      <c r="B14" s="14"/>
      <c r="C14" s="14"/>
      <c r="D14" s="14"/>
      <c r="E14" s="15" t="s">
        <v>31</v>
      </c>
      <c r="F14" s="15" t="s">
        <v>32</v>
      </c>
      <c r="G14" s="16">
        <v>3136.32</v>
      </c>
      <c r="H14" s="16">
        <v>3137</v>
      </c>
      <c r="I14" s="16">
        <v>3137</v>
      </c>
      <c r="J14" s="16">
        <v>3137</v>
      </c>
      <c r="K14" s="16">
        <f>IF(H14&lt;&gt;0,I14/H14*100,0)</f>
        <v>100</v>
      </c>
      <c r="L14" s="16">
        <f>IF(I14&lt;&gt;0,J14/I14*100,0)</f>
        <v>100</v>
      </c>
    </row>
    <row r="15" spans="1:12" x14ac:dyDescent="0.25">
      <c r="A15" s="8"/>
      <c r="B15" s="8"/>
      <c r="C15" s="9" t="s">
        <v>33</v>
      </c>
      <c r="D15" s="8"/>
      <c r="E15" s="8"/>
      <c r="F15" s="9" t="s">
        <v>34</v>
      </c>
      <c r="G15" s="10">
        <f>+G16</f>
        <v>2052.11</v>
      </c>
      <c r="H15" s="10">
        <f>+H16</f>
        <v>1000</v>
      </c>
      <c r="I15" s="10">
        <f>+I16</f>
        <v>1000</v>
      </c>
      <c r="J15" s="10">
        <f>+J16</f>
        <v>30000</v>
      </c>
      <c r="K15" s="10">
        <f>IF(H15&lt;&gt;0,I15/H15*100,0)</f>
        <v>100</v>
      </c>
      <c r="L15" s="10">
        <f>IF(I15&lt;&gt;0,J15/I15*100,0)</f>
        <v>3000</v>
      </c>
    </row>
    <row r="16" spans="1:12" x14ac:dyDescent="0.25">
      <c r="A16" s="11"/>
      <c r="B16" s="11"/>
      <c r="C16" s="11"/>
      <c r="D16" s="12" t="s">
        <v>18</v>
      </c>
      <c r="E16" s="11"/>
      <c r="F16" s="12"/>
      <c r="G16" s="13">
        <f>+G17+G18+G19</f>
        <v>2052.11</v>
      </c>
      <c r="H16" s="13">
        <f>+H17+H18+H19</f>
        <v>1000</v>
      </c>
      <c r="I16" s="13">
        <f>+I17+I18+I19</f>
        <v>1000</v>
      </c>
      <c r="J16" s="13">
        <f>+J17+J18+J19</f>
        <v>30000</v>
      </c>
      <c r="K16" s="13">
        <f>IF(H16&lt;&gt;0,I16/H16*100,0)</f>
        <v>100</v>
      </c>
      <c r="L16" s="13">
        <f>IF(I16&lt;&gt;0,J16/I16*100,0)</f>
        <v>3000</v>
      </c>
    </row>
    <row r="17" spans="1:12" x14ac:dyDescent="0.25">
      <c r="A17" s="14"/>
      <c r="B17" s="14"/>
      <c r="C17" s="14"/>
      <c r="D17" s="14"/>
      <c r="E17" s="15" t="s">
        <v>19</v>
      </c>
      <c r="F17" s="15" t="s">
        <v>20</v>
      </c>
      <c r="G17" s="16">
        <v>0</v>
      </c>
      <c r="H17" s="16">
        <v>0</v>
      </c>
      <c r="I17" s="16">
        <v>1000</v>
      </c>
      <c r="J17" s="16">
        <v>0</v>
      </c>
      <c r="K17" s="16">
        <f>IF(H17&lt;&gt;0,I17/H17*100,0)</f>
        <v>0</v>
      </c>
      <c r="L17" s="16">
        <f>IF(I17&lt;&gt;0,J17/I17*100,0)</f>
        <v>0</v>
      </c>
    </row>
    <row r="18" spans="1:12" x14ac:dyDescent="0.25">
      <c r="A18" s="14"/>
      <c r="B18" s="14"/>
      <c r="C18" s="14"/>
      <c r="D18" s="14"/>
      <c r="E18" s="15" t="s">
        <v>27</v>
      </c>
      <c r="F18" s="15" t="s">
        <v>28</v>
      </c>
      <c r="G18" s="16">
        <v>0</v>
      </c>
      <c r="H18" s="16">
        <v>1000</v>
      </c>
      <c r="I18" s="16">
        <v>0</v>
      </c>
      <c r="J18" s="16">
        <v>30000</v>
      </c>
      <c r="K18" s="16">
        <f>IF(H18&lt;&gt;0,I18/H18*100,0)</f>
        <v>0</v>
      </c>
      <c r="L18" s="16">
        <f>IF(I18&lt;&gt;0,J18/I18*100,0)</f>
        <v>0</v>
      </c>
    </row>
    <row r="19" spans="1:12" x14ac:dyDescent="0.25">
      <c r="A19" s="14"/>
      <c r="B19" s="14"/>
      <c r="C19" s="14"/>
      <c r="D19" s="14"/>
      <c r="E19" s="15" t="s">
        <v>31</v>
      </c>
      <c r="F19" s="15" t="s">
        <v>32</v>
      </c>
      <c r="G19" s="16">
        <v>2052.11</v>
      </c>
      <c r="H19" s="16">
        <v>0</v>
      </c>
      <c r="I19" s="16">
        <v>0</v>
      </c>
      <c r="J19" s="16">
        <v>0</v>
      </c>
      <c r="K19" s="16">
        <f>IF(H19&lt;&gt;0,I19/H19*100,0)</f>
        <v>0</v>
      </c>
      <c r="L19" s="16">
        <f>IF(I19&lt;&gt;0,J19/I19*100,0)</f>
        <v>0</v>
      </c>
    </row>
    <row r="20" spans="1:12" x14ac:dyDescent="0.25">
      <c r="A20" s="2" t="s">
        <v>35</v>
      </c>
      <c r="B20" s="3"/>
      <c r="C20" s="3"/>
      <c r="D20" s="3"/>
      <c r="E20" s="3"/>
      <c r="F20" s="2" t="s">
        <v>36</v>
      </c>
      <c r="G20" s="4">
        <f>+G21</f>
        <v>11471.64</v>
      </c>
      <c r="H20" s="4">
        <f>+H21</f>
        <v>12900</v>
      </c>
      <c r="I20" s="4">
        <f>+I21</f>
        <v>12900</v>
      </c>
      <c r="J20" s="4">
        <f>+J21</f>
        <v>12900</v>
      </c>
      <c r="K20" s="4">
        <f>IF(H20&lt;&gt;0,I20/H20*100,0)</f>
        <v>100</v>
      </c>
      <c r="L20" s="4">
        <f>IF(I20&lt;&gt;0,J20/I20*100,0)</f>
        <v>100</v>
      </c>
    </row>
    <row r="21" spans="1:12" x14ac:dyDescent="0.25">
      <c r="A21" s="5"/>
      <c r="B21" s="6" t="s">
        <v>37</v>
      </c>
      <c r="C21" s="5"/>
      <c r="D21" s="5"/>
      <c r="E21" s="5"/>
      <c r="F21" s="6" t="s">
        <v>38</v>
      </c>
      <c r="G21" s="7">
        <f>+G22</f>
        <v>11471.64</v>
      </c>
      <c r="H21" s="7">
        <f>+H22</f>
        <v>12900</v>
      </c>
      <c r="I21" s="7">
        <f>+I22</f>
        <v>12900</v>
      </c>
      <c r="J21" s="7">
        <f>+J22</f>
        <v>12900</v>
      </c>
      <c r="K21" s="7">
        <f>IF(H21&lt;&gt;0,I21/H21*100,0)</f>
        <v>100</v>
      </c>
      <c r="L21" s="7">
        <f>IF(I21&lt;&gt;0,J21/I21*100,0)</f>
        <v>100</v>
      </c>
    </row>
    <row r="22" spans="1:12" x14ac:dyDescent="0.25">
      <c r="A22" s="8"/>
      <c r="B22" s="8"/>
      <c r="C22" s="9" t="s">
        <v>39</v>
      </c>
      <c r="D22" s="8"/>
      <c r="E22" s="8"/>
      <c r="F22" s="9" t="s">
        <v>40</v>
      </c>
      <c r="G22" s="10">
        <f>+G23</f>
        <v>11471.64</v>
      </c>
      <c r="H22" s="10">
        <f>+H23</f>
        <v>12900</v>
      </c>
      <c r="I22" s="10">
        <f>+I23</f>
        <v>12900</v>
      </c>
      <c r="J22" s="10">
        <f>+J23</f>
        <v>12900</v>
      </c>
      <c r="K22" s="10">
        <f>IF(H22&lt;&gt;0,I22/H22*100,0)</f>
        <v>100</v>
      </c>
      <c r="L22" s="10">
        <f>IF(I22&lt;&gt;0,J22/I22*100,0)</f>
        <v>100</v>
      </c>
    </row>
    <row r="23" spans="1:12" x14ac:dyDescent="0.25">
      <c r="A23" s="11"/>
      <c r="B23" s="11"/>
      <c r="C23" s="11"/>
      <c r="D23" s="12" t="s">
        <v>18</v>
      </c>
      <c r="E23" s="11"/>
      <c r="F23" s="12"/>
      <c r="G23" s="13">
        <f>+G24+G25</f>
        <v>11471.64</v>
      </c>
      <c r="H23" s="13">
        <f>+H24+H25</f>
        <v>12900</v>
      </c>
      <c r="I23" s="13">
        <f>+I24+I25</f>
        <v>12900</v>
      </c>
      <c r="J23" s="13">
        <f>+J24+J25</f>
        <v>12900</v>
      </c>
      <c r="K23" s="13">
        <f>IF(H23&lt;&gt;0,I23/H23*100,0)</f>
        <v>100</v>
      </c>
      <c r="L23" s="13">
        <f>IF(I23&lt;&gt;0,J23/I23*100,0)</f>
        <v>100</v>
      </c>
    </row>
    <row r="24" spans="1:12" x14ac:dyDescent="0.25">
      <c r="A24" s="14"/>
      <c r="B24" s="14"/>
      <c r="C24" s="14"/>
      <c r="D24" s="14"/>
      <c r="E24" s="15" t="s">
        <v>19</v>
      </c>
      <c r="F24" s="15" t="s">
        <v>20</v>
      </c>
      <c r="G24" s="16">
        <v>445.3</v>
      </c>
      <c r="H24" s="16">
        <v>0</v>
      </c>
      <c r="I24" s="16">
        <v>0</v>
      </c>
      <c r="J24" s="16">
        <v>0</v>
      </c>
      <c r="K24" s="16">
        <f>IF(H24&lt;&gt;0,I24/H24*100,0)</f>
        <v>0</v>
      </c>
      <c r="L24" s="16">
        <f>IF(I24&lt;&gt;0,J24/I24*100,0)</f>
        <v>0</v>
      </c>
    </row>
    <row r="25" spans="1:12" x14ac:dyDescent="0.25">
      <c r="A25" s="14"/>
      <c r="B25" s="14"/>
      <c r="C25" s="14"/>
      <c r="D25" s="14"/>
      <c r="E25" s="15" t="s">
        <v>27</v>
      </c>
      <c r="F25" s="15" t="s">
        <v>28</v>
      </c>
      <c r="G25" s="16">
        <v>11026.34</v>
      </c>
      <c r="H25" s="16">
        <v>12900</v>
      </c>
      <c r="I25" s="16">
        <v>12900</v>
      </c>
      <c r="J25" s="16">
        <v>12900</v>
      </c>
      <c r="K25" s="16">
        <f>IF(H25&lt;&gt;0,I25/H25*100,0)</f>
        <v>100</v>
      </c>
      <c r="L25" s="16">
        <f>IF(I25&lt;&gt;0,J25/I25*100,0)</f>
        <v>100</v>
      </c>
    </row>
    <row r="26" spans="1:12" x14ac:dyDescent="0.25">
      <c r="A26" s="2" t="s">
        <v>41</v>
      </c>
      <c r="B26" s="3"/>
      <c r="C26" s="3"/>
      <c r="D26" s="3"/>
      <c r="E26" s="3"/>
      <c r="F26" s="2" t="s">
        <v>42</v>
      </c>
      <c r="G26" s="4">
        <f>+G27</f>
        <v>93658.4</v>
      </c>
      <c r="H26" s="4">
        <f>+H27</f>
        <v>98508.48000000001</v>
      </c>
      <c r="I26" s="4">
        <f>+I27</f>
        <v>98508.48000000001</v>
      </c>
      <c r="J26" s="4">
        <f>+J27</f>
        <v>98508.48000000001</v>
      </c>
      <c r="K26" s="4">
        <f>IF(H26&lt;&gt;0,I26/H26*100,0)</f>
        <v>100</v>
      </c>
      <c r="L26" s="4">
        <f>IF(I26&lt;&gt;0,J26/I26*100,0)</f>
        <v>100</v>
      </c>
    </row>
    <row r="27" spans="1:12" x14ac:dyDescent="0.25">
      <c r="A27" s="5"/>
      <c r="B27" s="6" t="s">
        <v>14</v>
      </c>
      <c r="C27" s="5"/>
      <c r="D27" s="5"/>
      <c r="E27" s="5"/>
      <c r="F27" s="6" t="s">
        <v>15</v>
      </c>
      <c r="G27" s="7">
        <f>+G28</f>
        <v>93658.4</v>
      </c>
      <c r="H27" s="7">
        <f>+H28</f>
        <v>98508.48000000001</v>
      </c>
      <c r="I27" s="7">
        <f>+I28</f>
        <v>98508.48000000001</v>
      </c>
      <c r="J27" s="7">
        <f>+J28</f>
        <v>98508.48000000001</v>
      </c>
      <c r="K27" s="7">
        <f>IF(H27&lt;&gt;0,I27/H27*100,0)</f>
        <v>100</v>
      </c>
      <c r="L27" s="7">
        <f>IF(I27&lt;&gt;0,J27/I27*100,0)</f>
        <v>100</v>
      </c>
    </row>
    <row r="28" spans="1:12" x14ac:dyDescent="0.25">
      <c r="A28" s="8"/>
      <c r="B28" s="8"/>
      <c r="C28" s="9" t="s">
        <v>43</v>
      </c>
      <c r="D28" s="8"/>
      <c r="E28" s="8"/>
      <c r="F28" s="9" t="s">
        <v>44</v>
      </c>
      <c r="G28" s="10">
        <f>+G29</f>
        <v>93658.4</v>
      </c>
      <c r="H28" s="10">
        <f>+H29</f>
        <v>98508.48000000001</v>
      </c>
      <c r="I28" s="10">
        <f>+I29</f>
        <v>98508.48000000001</v>
      </c>
      <c r="J28" s="10">
        <f>+J29</f>
        <v>98508.48000000001</v>
      </c>
      <c r="K28" s="10">
        <f>IF(H28&lt;&gt;0,I28/H28*100,0)</f>
        <v>100</v>
      </c>
      <c r="L28" s="10">
        <f>IF(I28&lt;&gt;0,J28/I28*100,0)</f>
        <v>100</v>
      </c>
    </row>
    <row r="29" spans="1:12" x14ac:dyDescent="0.25">
      <c r="A29" s="11"/>
      <c r="B29" s="11"/>
      <c r="C29" s="11"/>
      <c r="D29" s="12" t="s">
        <v>18</v>
      </c>
      <c r="E29" s="11"/>
      <c r="F29" s="12"/>
      <c r="G29" s="13">
        <f>+G30+G31+G32+G33+G34+G35+G36+G37+G38+G39+G40+G41</f>
        <v>93658.4</v>
      </c>
      <c r="H29" s="13">
        <f>+H30+H31+H32+H33+H34+H35+H36+H37+H38+H39+H40+H41</f>
        <v>98508.48000000001</v>
      </c>
      <c r="I29" s="13">
        <f>+I30+I31+I32+I33+I34+I35+I36+I37+I38+I39+I40+I41</f>
        <v>98508.48000000001</v>
      </c>
      <c r="J29" s="13">
        <f>+J30+J31+J32+J33+J34+J35+J36+J37+J38+J39+J40+J41</f>
        <v>98508.48000000001</v>
      </c>
      <c r="K29" s="13">
        <f>IF(H29&lt;&gt;0,I29/H29*100,0)</f>
        <v>100</v>
      </c>
      <c r="L29" s="13">
        <f>IF(I29&lt;&gt;0,J29/I29*100,0)</f>
        <v>100</v>
      </c>
    </row>
    <row r="30" spans="1:12" x14ac:dyDescent="0.25">
      <c r="A30" s="14"/>
      <c r="B30" s="14"/>
      <c r="C30" s="14"/>
      <c r="D30" s="14"/>
      <c r="E30" s="15" t="s">
        <v>45</v>
      </c>
      <c r="F30" s="15" t="s">
        <v>46</v>
      </c>
      <c r="G30" s="16">
        <v>69494.66</v>
      </c>
      <c r="H30" s="16">
        <v>69031.13</v>
      </c>
      <c r="I30" s="16">
        <v>69031.13</v>
      </c>
      <c r="J30" s="16">
        <v>69031.13</v>
      </c>
      <c r="K30" s="16">
        <f>IF(H30&lt;&gt;0,I30/H30*100,0)</f>
        <v>100</v>
      </c>
      <c r="L30" s="16">
        <f>IF(I30&lt;&gt;0,J30/I30*100,0)</f>
        <v>100</v>
      </c>
    </row>
    <row r="31" spans="1:12" x14ac:dyDescent="0.25">
      <c r="A31" s="14"/>
      <c r="B31" s="14"/>
      <c r="C31" s="14"/>
      <c r="D31" s="14"/>
      <c r="E31" s="15" t="s">
        <v>47</v>
      </c>
      <c r="F31" s="15" t="s">
        <v>48</v>
      </c>
      <c r="G31" s="16">
        <v>100</v>
      </c>
      <c r="H31" s="16">
        <v>1384</v>
      </c>
      <c r="I31" s="16">
        <v>1384</v>
      </c>
      <c r="J31" s="16">
        <v>1384</v>
      </c>
      <c r="K31" s="16">
        <f>IF(H31&lt;&gt;0,I31/H31*100,0)</f>
        <v>100</v>
      </c>
      <c r="L31" s="16">
        <f>IF(I31&lt;&gt;0,J31/I31*100,0)</f>
        <v>100</v>
      </c>
    </row>
    <row r="32" spans="1:12" x14ac:dyDescent="0.25">
      <c r="A32" s="14"/>
      <c r="B32" s="14"/>
      <c r="C32" s="14"/>
      <c r="D32" s="14"/>
      <c r="E32" s="15" t="s">
        <v>49</v>
      </c>
      <c r="F32" s="15" t="s">
        <v>50</v>
      </c>
      <c r="G32" s="16">
        <v>2495.5100000000002</v>
      </c>
      <c r="H32" s="16">
        <v>2410.67</v>
      </c>
      <c r="I32" s="16">
        <v>2410.67</v>
      </c>
      <c r="J32" s="16">
        <v>2410.67</v>
      </c>
      <c r="K32" s="16">
        <f>IF(H32&lt;&gt;0,I32/H32*100,0)</f>
        <v>100</v>
      </c>
      <c r="L32" s="16">
        <f>IF(I32&lt;&gt;0,J32/I32*100,0)</f>
        <v>100</v>
      </c>
    </row>
    <row r="33" spans="1:12" x14ac:dyDescent="0.25">
      <c r="A33" s="14"/>
      <c r="B33" s="14"/>
      <c r="C33" s="14"/>
      <c r="D33" s="14"/>
      <c r="E33" s="15" t="s">
        <v>51</v>
      </c>
      <c r="F33" s="15" t="s">
        <v>52</v>
      </c>
      <c r="G33" s="16">
        <v>6150.27</v>
      </c>
      <c r="H33" s="16">
        <v>6635.92</v>
      </c>
      <c r="I33" s="16">
        <v>6635.92</v>
      </c>
      <c r="J33" s="16">
        <v>6635.92</v>
      </c>
      <c r="K33" s="16">
        <f>IF(H33&lt;&gt;0,I33/H33*100,0)</f>
        <v>100</v>
      </c>
      <c r="L33" s="16">
        <f>IF(I33&lt;&gt;0,J33/I33*100,0)</f>
        <v>100</v>
      </c>
    </row>
    <row r="34" spans="1:12" x14ac:dyDescent="0.25">
      <c r="A34" s="14"/>
      <c r="B34" s="14"/>
      <c r="C34" s="14"/>
      <c r="D34" s="14"/>
      <c r="E34" s="15" t="s">
        <v>53</v>
      </c>
      <c r="F34" s="15" t="s">
        <v>54</v>
      </c>
      <c r="G34" s="16">
        <v>4927.12</v>
      </c>
      <c r="H34" s="16">
        <v>5316.14</v>
      </c>
      <c r="I34" s="16">
        <v>5316.14</v>
      </c>
      <c r="J34" s="16">
        <v>5316.14</v>
      </c>
      <c r="K34" s="16">
        <f>IF(H34&lt;&gt;0,I34/H34*100,0)</f>
        <v>100</v>
      </c>
      <c r="L34" s="16">
        <f>IF(I34&lt;&gt;0,J34/I34*100,0)</f>
        <v>100</v>
      </c>
    </row>
    <row r="35" spans="1:12" x14ac:dyDescent="0.25">
      <c r="A35" s="14"/>
      <c r="B35" s="14"/>
      <c r="C35" s="14"/>
      <c r="D35" s="14"/>
      <c r="E35" s="15" t="s">
        <v>55</v>
      </c>
      <c r="F35" s="15" t="s">
        <v>56</v>
      </c>
      <c r="G35" s="16">
        <v>41.69</v>
      </c>
      <c r="H35" s="16">
        <v>44.98</v>
      </c>
      <c r="I35" s="16">
        <v>44.98</v>
      </c>
      <c r="J35" s="16">
        <v>44.98</v>
      </c>
      <c r="K35" s="16">
        <f>IF(H35&lt;&gt;0,I35/H35*100,0)</f>
        <v>100</v>
      </c>
      <c r="L35" s="16">
        <f>IF(I35&lt;&gt;0,J35/I35*100,0)</f>
        <v>100</v>
      </c>
    </row>
    <row r="36" spans="1:12" x14ac:dyDescent="0.25">
      <c r="A36" s="14"/>
      <c r="B36" s="14"/>
      <c r="C36" s="14"/>
      <c r="D36" s="14"/>
      <c r="E36" s="15" t="s">
        <v>57</v>
      </c>
      <c r="F36" s="15" t="s">
        <v>58</v>
      </c>
      <c r="G36" s="16">
        <v>69.48</v>
      </c>
      <c r="H36" s="16">
        <v>75.069999999999993</v>
      </c>
      <c r="I36" s="16">
        <v>75.069999999999993</v>
      </c>
      <c r="J36" s="16">
        <v>75.069999999999993</v>
      </c>
      <c r="K36" s="16">
        <f>IF(H36&lt;&gt;0,I36/H36*100,0)</f>
        <v>100</v>
      </c>
      <c r="L36" s="16">
        <f>IF(I36&lt;&gt;0,J36/I36*100,0)</f>
        <v>100</v>
      </c>
    </row>
    <row r="37" spans="1:12" x14ac:dyDescent="0.25">
      <c r="A37" s="14"/>
      <c r="B37" s="14"/>
      <c r="C37" s="14"/>
      <c r="D37" s="14"/>
      <c r="E37" s="15" t="s">
        <v>59</v>
      </c>
      <c r="F37" s="15" t="s">
        <v>60</v>
      </c>
      <c r="G37" s="16">
        <v>96.44</v>
      </c>
      <c r="H37" s="16">
        <v>544.07000000000005</v>
      </c>
      <c r="I37" s="16">
        <v>544.07000000000005</v>
      </c>
      <c r="J37" s="16">
        <v>544.07000000000005</v>
      </c>
      <c r="K37" s="16">
        <f>IF(H37&lt;&gt;0,I37/H37*100,0)</f>
        <v>100</v>
      </c>
      <c r="L37" s="16">
        <f>IF(I37&lt;&gt;0,J37/I37*100,0)</f>
        <v>100</v>
      </c>
    </row>
    <row r="38" spans="1:12" x14ac:dyDescent="0.25">
      <c r="A38" s="14"/>
      <c r="B38" s="14"/>
      <c r="C38" s="14"/>
      <c r="D38" s="14"/>
      <c r="E38" s="15" t="s">
        <v>19</v>
      </c>
      <c r="F38" s="15" t="s">
        <v>20</v>
      </c>
      <c r="G38" s="16">
        <v>8272.4</v>
      </c>
      <c r="H38" s="16">
        <v>4666.5</v>
      </c>
      <c r="I38" s="16">
        <v>4666.5</v>
      </c>
      <c r="J38" s="16">
        <v>4666.5</v>
      </c>
      <c r="K38" s="16">
        <f>IF(H38&lt;&gt;0,I38/H38*100,0)</f>
        <v>100</v>
      </c>
      <c r="L38" s="16">
        <f>IF(I38&lt;&gt;0,J38/I38*100,0)</f>
        <v>100</v>
      </c>
    </row>
    <row r="39" spans="1:12" x14ac:dyDescent="0.25">
      <c r="A39" s="14"/>
      <c r="B39" s="14"/>
      <c r="C39" s="14"/>
      <c r="D39" s="14"/>
      <c r="E39" s="15" t="s">
        <v>21</v>
      </c>
      <c r="F39" s="15" t="s">
        <v>22</v>
      </c>
      <c r="G39" s="16">
        <v>379.11</v>
      </c>
      <c r="H39" s="16">
        <v>2960</v>
      </c>
      <c r="I39" s="16">
        <v>2960</v>
      </c>
      <c r="J39" s="16">
        <v>2960</v>
      </c>
      <c r="K39" s="16">
        <f>IF(H39&lt;&gt;0,I39/H39*100,0)</f>
        <v>100</v>
      </c>
      <c r="L39" s="16">
        <f>IF(I39&lt;&gt;0,J39/I39*100,0)</f>
        <v>100</v>
      </c>
    </row>
    <row r="40" spans="1:12" x14ac:dyDescent="0.25">
      <c r="A40" s="14"/>
      <c r="B40" s="14"/>
      <c r="C40" s="14"/>
      <c r="D40" s="14"/>
      <c r="E40" s="15" t="s">
        <v>61</v>
      </c>
      <c r="F40" s="15" t="s">
        <v>62</v>
      </c>
      <c r="G40" s="16">
        <v>1520.72</v>
      </c>
      <c r="H40" s="16">
        <v>5440</v>
      </c>
      <c r="I40" s="16">
        <v>5440</v>
      </c>
      <c r="J40" s="16">
        <v>5440</v>
      </c>
      <c r="K40" s="16">
        <f>IF(H40&lt;&gt;0,I40/H40*100,0)</f>
        <v>100</v>
      </c>
      <c r="L40" s="16">
        <f>IF(I40&lt;&gt;0,J40/I40*100,0)</f>
        <v>100</v>
      </c>
    </row>
    <row r="41" spans="1:12" x14ac:dyDescent="0.25">
      <c r="A41" s="14"/>
      <c r="B41" s="14"/>
      <c r="C41" s="14"/>
      <c r="D41" s="14"/>
      <c r="E41" s="15" t="s">
        <v>63</v>
      </c>
      <c r="F41" s="15" t="s">
        <v>64</v>
      </c>
      <c r="G41" s="16">
        <v>111</v>
      </c>
      <c r="H41" s="16">
        <v>0</v>
      </c>
      <c r="I41" s="16">
        <v>0</v>
      </c>
      <c r="J41" s="16">
        <v>0</v>
      </c>
      <c r="K41" s="16">
        <f>IF(H41&lt;&gt;0,I41/H41*100,0)</f>
        <v>0</v>
      </c>
      <c r="L41" s="16">
        <f>IF(I41&lt;&gt;0,J41/I41*100,0)</f>
        <v>0</v>
      </c>
    </row>
    <row r="42" spans="1:12" x14ac:dyDescent="0.25">
      <c r="A42" s="2" t="s">
        <v>45</v>
      </c>
      <c r="B42" s="3"/>
      <c r="C42" s="3"/>
      <c r="D42" s="3"/>
      <c r="E42" s="3"/>
      <c r="F42" s="2" t="s">
        <v>65</v>
      </c>
      <c r="G42" s="4">
        <f>+G43+G52+G100+G180+G197+G203+G220+G263+G274+G362+G478+G569+G683+G696+G819+G880+G935+G939</f>
        <v>11480196.640000001</v>
      </c>
      <c r="H42" s="4">
        <f>+H43+H52+H100+H180+H197+H203+H220+H263+H274+H362+H478+H569+H683+H696+H819+H880+H935+H939</f>
        <v>14170290.220000001</v>
      </c>
      <c r="I42" s="4">
        <f>+I43+I52+I100+I180+I197+I203+I220+I263+I274+I362+I478+I569+I683+I696+I819+I880+I935+I939</f>
        <v>13419806.1</v>
      </c>
      <c r="J42" s="4">
        <f>+J43+J52+J100+J180+J197+J203+J220+J263+J274+J362+J478+J569+J683+J696+J819+J880+J935+J939</f>
        <v>12962403.010000002</v>
      </c>
      <c r="K42" s="4">
        <f>IF(H42&lt;&gt;0,I42/H42*100,0)</f>
        <v>94.70381969353906</v>
      </c>
      <c r="L42" s="4">
        <f>IF(I42&lt;&gt;0,J42/I42*100,0)</f>
        <v>96.591581975241809</v>
      </c>
    </row>
    <row r="43" spans="1:12" x14ac:dyDescent="0.25">
      <c r="A43" s="5"/>
      <c r="B43" s="6" t="s">
        <v>66</v>
      </c>
      <c r="C43" s="5"/>
      <c r="D43" s="5"/>
      <c r="E43" s="5"/>
      <c r="F43" s="6" t="s">
        <v>67</v>
      </c>
      <c r="G43" s="7">
        <f>+G44</f>
        <v>8071.7199999999993</v>
      </c>
      <c r="H43" s="7">
        <f>+H44</f>
        <v>84500</v>
      </c>
      <c r="I43" s="7">
        <f>+I44</f>
        <v>10000</v>
      </c>
      <c r="J43" s="7">
        <f>+J44</f>
        <v>10000</v>
      </c>
      <c r="K43" s="7">
        <f>IF(H43&lt;&gt;0,I43/H43*100,0)</f>
        <v>11.834319526627219</v>
      </c>
      <c r="L43" s="7">
        <f>IF(I43&lt;&gt;0,J43/I43*100,0)</f>
        <v>100</v>
      </c>
    </row>
    <row r="44" spans="1:12" x14ac:dyDescent="0.25">
      <c r="A44" s="8"/>
      <c r="B44" s="8"/>
      <c r="C44" s="9" t="s">
        <v>68</v>
      </c>
      <c r="D44" s="8"/>
      <c r="E44" s="8"/>
      <c r="F44" s="9" t="s">
        <v>69</v>
      </c>
      <c r="G44" s="10">
        <f>+G45</f>
        <v>8071.7199999999993</v>
      </c>
      <c r="H44" s="10">
        <f>+H45</f>
        <v>84500</v>
      </c>
      <c r="I44" s="10">
        <f>+I45</f>
        <v>10000</v>
      </c>
      <c r="J44" s="10">
        <f>+J45</f>
        <v>10000</v>
      </c>
      <c r="K44" s="10">
        <f>IF(H44&lt;&gt;0,I44/H44*100,0)</f>
        <v>11.834319526627219</v>
      </c>
      <c r="L44" s="10">
        <f>IF(I44&lt;&gt;0,J44/I44*100,0)</f>
        <v>100</v>
      </c>
    </row>
    <row r="45" spans="1:12" x14ac:dyDescent="0.25">
      <c r="A45" s="11"/>
      <c r="B45" s="11"/>
      <c r="C45" s="11"/>
      <c r="D45" s="12" t="s">
        <v>18</v>
      </c>
      <c r="E45" s="11"/>
      <c r="F45" s="12"/>
      <c r="G45" s="13">
        <f>+G46+G47+G48+G49+G50+G51</f>
        <v>8071.7199999999993</v>
      </c>
      <c r="H45" s="13">
        <f>+H46+H47+H48+H49+H50+H51</f>
        <v>84500</v>
      </c>
      <c r="I45" s="13">
        <f>+I46+I47+I48+I49+I50+I51</f>
        <v>10000</v>
      </c>
      <c r="J45" s="13">
        <f>+J46+J47+J48+J49+J50+J51</f>
        <v>10000</v>
      </c>
      <c r="K45" s="13">
        <f>IF(H45&lt;&gt;0,I45/H45*100,0)</f>
        <v>11.834319526627219</v>
      </c>
      <c r="L45" s="13">
        <f>IF(I45&lt;&gt;0,J45/I45*100,0)</f>
        <v>100</v>
      </c>
    </row>
    <row r="46" spans="1:12" x14ac:dyDescent="0.25">
      <c r="A46" s="14"/>
      <c r="B46" s="14"/>
      <c r="C46" s="14"/>
      <c r="D46" s="14"/>
      <c r="E46" s="15" t="s">
        <v>19</v>
      </c>
      <c r="F46" s="15" t="s">
        <v>20</v>
      </c>
      <c r="G46" s="16">
        <v>3953.97</v>
      </c>
      <c r="H46" s="16">
        <v>59800</v>
      </c>
      <c r="I46" s="16">
        <v>10000</v>
      </c>
      <c r="J46" s="16">
        <v>5000</v>
      </c>
      <c r="K46" s="16">
        <f>IF(H46&lt;&gt;0,I46/H46*100,0)</f>
        <v>16.722408026755854</v>
      </c>
      <c r="L46" s="16">
        <f>IF(I46&lt;&gt;0,J46/I46*100,0)</f>
        <v>50</v>
      </c>
    </row>
    <row r="47" spans="1:12" x14ac:dyDescent="0.25">
      <c r="A47" s="14"/>
      <c r="B47" s="14"/>
      <c r="C47" s="14"/>
      <c r="D47" s="14"/>
      <c r="E47" s="15" t="s">
        <v>21</v>
      </c>
      <c r="F47" s="15" t="s">
        <v>22</v>
      </c>
      <c r="G47" s="16">
        <v>255.95</v>
      </c>
      <c r="H47" s="16">
        <v>0</v>
      </c>
      <c r="I47" s="16">
        <v>0</v>
      </c>
      <c r="J47" s="16">
        <v>0</v>
      </c>
      <c r="K47" s="16">
        <f>IF(H47&lt;&gt;0,I47/H47*100,0)</f>
        <v>0</v>
      </c>
      <c r="L47" s="16">
        <f>IF(I47&lt;&gt;0,J47/I47*100,0)</f>
        <v>0</v>
      </c>
    </row>
    <row r="48" spans="1:12" x14ac:dyDescent="0.25">
      <c r="A48" s="14"/>
      <c r="B48" s="14"/>
      <c r="C48" s="14"/>
      <c r="D48" s="14"/>
      <c r="E48" s="15" t="s">
        <v>70</v>
      </c>
      <c r="F48" s="15" t="s">
        <v>71</v>
      </c>
      <c r="G48" s="16">
        <v>98.55</v>
      </c>
      <c r="H48" s="16">
        <v>3000</v>
      </c>
      <c r="I48" s="16">
        <v>0</v>
      </c>
      <c r="J48" s="16">
        <v>3000</v>
      </c>
      <c r="K48" s="16">
        <f>IF(H48&lt;&gt;0,I48/H48*100,0)</f>
        <v>0</v>
      </c>
      <c r="L48" s="16">
        <f>IF(I48&lt;&gt;0,J48/I48*100,0)</f>
        <v>0</v>
      </c>
    </row>
    <row r="49" spans="1:12" x14ac:dyDescent="0.25">
      <c r="A49" s="14"/>
      <c r="B49" s="14"/>
      <c r="C49" s="14"/>
      <c r="D49" s="14"/>
      <c r="E49" s="15" t="s">
        <v>25</v>
      </c>
      <c r="F49" s="15" t="s">
        <v>26</v>
      </c>
      <c r="G49" s="16">
        <v>269.19</v>
      </c>
      <c r="H49" s="16">
        <v>0</v>
      </c>
      <c r="I49" s="16">
        <v>0</v>
      </c>
      <c r="J49" s="16">
        <v>0</v>
      </c>
      <c r="K49" s="16">
        <f>IF(H49&lt;&gt;0,I49/H49*100,0)</f>
        <v>0</v>
      </c>
      <c r="L49" s="16">
        <f>IF(I49&lt;&gt;0,J49/I49*100,0)</f>
        <v>0</v>
      </c>
    </row>
    <row r="50" spans="1:12" x14ac:dyDescent="0.25">
      <c r="A50" s="14"/>
      <c r="B50" s="14"/>
      <c r="C50" s="14"/>
      <c r="D50" s="14"/>
      <c r="E50" s="15" t="s">
        <v>27</v>
      </c>
      <c r="F50" s="15" t="s">
        <v>28</v>
      </c>
      <c r="G50" s="16">
        <v>2424.06</v>
      </c>
      <c r="H50" s="16">
        <v>21500</v>
      </c>
      <c r="I50" s="16">
        <v>0</v>
      </c>
      <c r="J50" s="16">
        <v>2000</v>
      </c>
      <c r="K50" s="16">
        <f>IF(H50&lt;&gt;0,I50/H50*100,0)</f>
        <v>0</v>
      </c>
      <c r="L50" s="16">
        <f>IF(I50&lt;&gt;0,J50/I50*100,0)</f>
        <v>0</v>
      </c>
    </row>
    <row r="51" spans="1:12" x14ac:dyDescent="0.25">
      <c r="A51" s="14"/>
      <c r="B51" s="14"/>
      <c r="C51" s="14"/>
      <c r="D51" s="14"/>
      <c r="E51" s="15" t="s">
        <v>31</v>
      </c>
      <c r="F51" s="15" t="s">
        <v>32</v>
      </c>
      <c r="G51" s="16">
        <v>1070</v>
      </c>
      <c r="H51" s="16">
        <v>200</v>
      </c>
      <c r="I51" s="16">
        <v>0</v>
      </c>
      <c r="J51" s="16">
        <v>0</v>
      </c>
      <c r="K51" s="16">
        <f>IF(H51&lt;&gt;0,I51/H51*100,0)</f>
        <v>0</v>
      </c>
      <c r="L51" s="16">
        <f>IF(I51&lt;&gt;0,J51/I51*100,0)</f>
        <v>0</v>
      </c>
    </row>
    <row r="52" spans="1:12" x14ac:dyDescent="0.25">
      <c r="A52" s="5"/>
      <c r="B52" s="6" t="s">
        <v>72</v>
      </c>
      <c r="C52" s="5"/>
      <c r="D52" s="5"/>
      <c r="E52" s="5"/>
      <c r="F52" s="6" t="s">
        <v>73</v>
      </c>
      <c r="G52" s="7">
        <f>+G53+G60+G67+G72+G75+G81+G89</f>
        <v>684432.5</v>
      </c>
      <c r="H52" s="7">
        <f>+H53+H60+H67+H72+H75+H81+H89</f>
        <v>744328.8</v>
      </c>
      <c r="I52" s="7">
        <f>+I53+I60+I67+I72+I75+I81+I89</f>
        <v>632185.68999999994</v>
      </c>
      <c r="J52" s="7">
        <f>+J53+J60+J67+J72+J75+J81+J89</f>
        <v>632185.68999999994</v>
      </c>
      <c r="K52" s="7">
        <f>IF(H52&lt;&gt;0,I52/H52*100,0)</f>
        <v>84.93365969447909</v>
      </c>
      <c r="L52" s="7">
        <f>IF(I52&lt;&gt;0,J52/I52*100,0)</f>
        <v>100</v>
      </c>
    </row>
    <row r="53" spans="1:12" x14ac:dyDescent="0.25">
      <c r="A53" s="8"/>
      <c r="B53" s="8"/>
      <c r="C53" s="9" t="s">
        <v>74</v>
      </c>
      <c r="D53" s="8"/>
      <c r="E53" s="8"/>
      <c r="F53" s="9" t="s">
        <v>75</v>
      </c>
      <c r="G53" s="10">
        <f>+G54</f>
        <v>84797.510000000009</v>
      </c>
      <c r="H53" s="10">
        <f>+H54</f>
        <v>95000</v>
      </c>
      <c r="I53" s="10">
        <f>+I54</f>
        <v>90000</v>
      </c>
      <c r="J53" s="10">
        <f>+J54</f>
        <v>90000</v>
      </c>
      <c r="K53" s="10">
        <f>IF(H53&lt;&gt;0,I53/H53*100,0)</f>
        <v>94.73684210526315</v>
      </c>
      <c r="L53" s="10">
        <f>IF(I53&lt;&gt;0,J53/I53*100,0)</f>
        <v>100</v>
      </c>
    </row>
    <row r="54" spans="1:12" x14ac:dyDescent="0.25">
      <c r="A54" s="11"/>
      <c r="B54" s="11"/>
      <c r="C54" s="11"/>
      <c r="D54" s="12" t="s">
        <v>18</v>
      </c>
      <c r="E54" s="11"/>
      <c r="F54" s="12"/>
      <c r="G54" s="13">
        <f>+G55+G56+G57+G58+G59</f>
        <v>84797.510000000009</v>
      </c>
      <c r="H54" s="13">
        <f>+H55+H56+H57+H58+H59</f>
        <v>95000</v>
      </c>
      <c r="I54" s="13">
        <f>+I55+I56+I57+I58+I59</f>
        <v>90000</v>
      </c>
      <c r="J54" s="13">
        <f>+J55+J56+J57+J58+J59</f>
        <v>90000</v>
      </c>
      <c r="K54" s="13">
        <f>IF(H54&lt;&gt;0,I54/H54*100,0)</f>
        <v>94.73684210526315</v>
      </c>
      <c r="L54" s="13">
        <f>IF(I54&lt;&gt;0,J54/I54*100,0)</f>
        <v>100</v>
      </c>
    </row>
    <row r="55" spans="1:12" x14ac:dyDescent="0.25">
      <c r="A55" s="14"/>
      <c r="B55" s="14"/>
      <c r="C55" s="14"/>
      <c r="D55" s="14"/>
      <c r="E55" s="15" t="s">
        <v>19</v>
      </c>
      <c r="F55" s="15" t="s">
        <v>20</v>
      </c>
      <c r="G55" s="16">
        <v>21353.26</v>
      </c>
      <c r="H55" s="16">
        <v>24440</v>
      </c>
      <c r="I55" s="16">
        <v>24440</v>
      </c>
      <c r="J55" s="16">
        <v>24440</v>
      </c>
      <c r="K55" s="16">
        <f>IF(H55&lt;&gt;0,I55/H55*100,0)</f>
        <v>100</v>
      </c>
      <c r="L55" s="16">
        <f>IF(I55&lt;&gt;0,J55/I55*100,0)</f>
        <v>100</v>
      </c>
    </row>
    <row r="56" spans="1:12" x14ac:dyDescent="0.25">
      <c r="A56" s="14"/>
      <c r="B56" s="14"/>
      <c r="C56" s="14"/>
      <c r="D56" s="14"/>
      <c r="E56" s="15" t="s">
        <v>76</v>
      </c>
      <c r="F56" s="15" t="s">
        <v>77</v>
      </c>
      <c r="G56" s="16">
        <v>58.73</v>
      </c>
      <c r="H56" s="16">
        <v>0</v>
      </c>
      <c r="I56" s="16">
        <v>0</v>
      </c>
      <c r="J56" s="16">
        <v>0</v>
      </c>
      <c r="K56" s="16">
        <f>IF(H56&lt;&gt;0,I56/H56*100,0)</f>
        <v>0</v>
      </c>
      <c r="L56" s="16">
        <f>IF(I56&lt;&gt;0,J56/I56*100,0)</f>
        <v>0</v>
      </c>
    </row>
    <row r="57" spans="1:12" x14ac:dyDescent="0.25">
      <c r="A57" s="14"/>
      <c r="B57" s="14"/>
      <c r="C57" s="14"/>
      <c r="D57" s="14"/>
      <c r="E57" s="15" t="s">
        <v>21</v>
      </c>
      <c r="F57" s="15" t="s">
        <v>22</v>
      </c>
      <c r="G57" s="16">
        <v>20944.28</v>
      </c>
      <c r="H57" s="16">
        <v>21560.87</v>
      </c>
      <c r="I57" s="16">
        <v>21560.87</v>
      </c>
      <c r="J57" s="16">
        <v>21560.87</v>
      </c>
      <c r="K57" s="16">
        <f>IF(H57&lt;&gt;0,I57/H57*100,0)</f>
        <v>100</v>
      </c>
      <c r="L57" s="16">
        <f>IF(I57&lt;&gt;0,J57/I57*100,0)</f>
        <v>100</v>
      </c>
    </row>
    <row r="58" spans="1:12" x14ac:dyDescent="0.25">
      <c r="A58" s="14"/>
      <c r="B58" s="14"/>
      <c r="C58" s="14"/>
      <c r="D58" s="14"/>
      <c r="E58" s="15" t="s">
        <v>23</v>
      </c>
      <c r="F58" s="15" t="s">
        <v>24</v>
      </c>
      <c r="G58" s="16">
        <v>32119.39</v>
      </c>
      <c r="H58" s="16">
        <v>42060</v>
      </c>
      <c r="I58" s="16">
        <v>37060</v>
      </c>
      <c r="J58" s="16">
        <v>37060</v>
      </c>
      <c r="K58" s="16">
        <f>IF(H58&lt;&gt;0,I58/H58*100,0)</f>
        <v>88.112220637184976</v>
      </c>
      <c r="L58" s="16">
        <f>IF(I58&lt;&gt;0,J58/I58*100,0)</f>
        <v>100</v>
      </c>
    </row>
    <row r="59" spans="1:12" x14ac:dyDescent="0.25">
      <c r="A59" s="14"/>
      <c r="B59" s="14"/>
      <c r="C59" s="14"/>
      <c r="D59" s="14"/>
      <c r="E59" s="15" t="s">
        <v>25</v>
      </c>
      <c r="F59" s="15" t="s">
        <v>26</v>
      </c>
      <c r="G59" s="16">
        <v>10321.85</v>
      </c>
      <c r="H59" s="16">
        <v>6939.13</v>
      </c>
      <c r="I59" s="16">
        <v>6939.13</v>
      </c>
      <c r="J59" s="16">
        <v>6939.13</v>
      </c>
      <c r="K59" s="16">
        <f>IF(H59&lt;&gt;0,I59/H59*100,0)</f>
        <v>100</v>
      </c>
      <c r="L59" s="16">
        <f>IF(I59&lt;&gt;0,J59/I59*100,0)</f>
        <v>100</v>
      </c>
    </row>
    <row r="60" spans="1:12" x14ac:dyDescent="0.25">
      <c r="A60" s="8"/>
      <c r="B60" s="8"/>
      <c r="C60" s="9" t="s">
        <v>78</v>
      </c>
      <c r="D60" s="8"/>
      <c r="E60" s="8"/>
      <c r="F60" s="9" t="s">
        <v>79</v>
      </c>
      <c r="G60" s="10">
        <f>+G61</f>
        <v>59947.65</v>
      </c>
      <c r="H60" s="10">
        <f>+H61</f>
        <v>100000</v>
      </c>
      <c r="I60" s="10">
        <f>+I61</f>
        <v>65000</v>
      </c>
      <c r="J60" s="10">
        <f>+J61</f>
        <v>65000</v>
      </c>
      <c r="K60" s="10">
        <f>IF(H60&lt;&gt;0,I60/H60*100,0)</f>
        <v>65</v>
      </c>
      <c r="L60" s="10">
        <f>IF(I60&lt;&gt;0,J60/I60*100,0)</f>
        <v>100</v>
      </c>
    </row>
    <row r="61" spans="1:12" x14ac:dyDescent="0.25">
      <c r="A61" s="11"/>
      <c r="B61" s="11"/>
      <c r="C61" s="11"/>
      <c r="D61" s="12" t="s">
        <v>18</v>
      </c>
      <c r="E61" s="11"/>
      <c r="F61" s="12"/>
      <c r="G61" s="13">
        <f>+G62+G63+G64+G65+G66</f>
        <v>59947.65</v>
      </c>
      <c r="H61" s="13">
        <f>+H62+H63+H64+H65+H66</f>
        <v>100000</v>
      </c>
      <c r="I61" s="13">
        <f>+I62+I63+I64+I65+I66</f>
        <v>65000</v>
      </c>
      <c r="J61" s="13">
        <f>+J62+J63+J64+J65+J66</f>
        <v>65000</v>
      </c>
      <c r="K61" s="13">
        <f>IF(H61&lt;&gt;0,I61/H61*100,0)</f>
        <v>65</v>
      </c>
      <c r="L61" s="13">
        <f>IF(I61&lt;&gt;0,J61/I61*100,0)</f>
        <v>100</v>
      </c>
    </row>
    <row r="62" spans="1:12" x14ac:dyDescent="0.25">
      <c r="A62" s="14"/>
      <c r="B62" s="14"/>
      <c r="C62" s="14"/>
      <c r="D62" s="14"/>
      <c r="E62" s="15" t="s">
        <v>19</v>
      </c>
      <c r="F62" s="15" t="s">
        <v>20</v>
      </c>
      <c r="G62" s="16">
        <v>490.22</v>
      </c>
      <c r="H62" s="16">
        <v>100</v>
      </c>
      <c r="I62" s="16">
        <v>100</v>
      </c>
      <c r="J62" s="16">
        <v>100</v>
      </c>
      <c r="K62" s="16">
        <f>IF(H62&lt;&gt;0,I62/H62*100,0)</f>
        <v>100</v>
      </c>
      <c r="L62" s="16">
        <f>IF(I62&lt;&gt;0,J62/I62*100,0)</f>
        <v>100</v>
      </c>
    </row>
    <row r="63" spans="1:12" x14ac:dyDescent="0.25">
      <c r="A63" s="14"/>
      <c r="B63" s="14"/>
      <c r="C63" s="14"/>
      <c r="D63" s="14"/>
      <c r="E63" s="15" t="s">
        <v>76</v>
      </c>
      <c r="F63" s="15" t="s">
        <v>77</v>
      </c>
      <c r="G63" s="16">
        <v>4620.38</v>
      </c>
      <c r="H63" s="16">
        <v>15000</v>
      </c>
      <c r="I63" s="16">
        <v>15000</v>
      </c>
      <c r="J63" s="16">
        <v>15000</v>
      </c>
      <c r="K63" s="16">
        <f>IF(H63&lt;&gt;0,I63/H63*100,0)</f>
        <v>100</v>
      </c>
      <c r="L63" s="16">
        <f>IF(I63&lt;&gt;0,J63/I63*100,0)</f>
        <v>100</v>
      </c>
    </row>
    <row r="64" spans="1:12" x14ac:dyDescent="0.25">
      <c r="A64" s="14"/>
      <c r="B64" s="14"/>
      <c r="C64" s="14"/>
      <c r="D64" s="14"/>
      <c r="E64" s="15" t="s">
        <v>21</v>
      </c>
      <c r="F64" s="15" t="s">
        <v>22</v>
      </c>
      <c r="G64" s="16">
        <v>6689.33</v>
      </c>
      <c r="H64" s="16">
        <v>15000</v>
      </c>
      <c r="I64" s="16">
        <v>15000</v>
      </c>
      <c r="J64" s="16">
        <v>15000</v>
      </c>
      <c r="K64" s="16">
        <f>IF(H64&lt;&gt;0,I64/H64*100,0)</f>
        <v>100</v>
      </c>
      <c r="L64" s="16">
        <f>IF(I64&lt;&gt;0,J64/I64*100,0)</f>
        <v>100</v>
      </c>
    </row>
    <row r="65" spans="1:12" x14ac:dyDescent="0.25">
      <c r="A65" s="14"/>
      <c r="B65" s="14"/>
      <c r="C65" s="14"/>
      <c r="D65" s="14"/>
      <c r="E65" s="15" t="s">
        <v>23</v>
      </c>
      <c r="F65" s="15" t="s">
        <v>24</v>
      </c>
      <c r="G65" s="16">
        <v>29546.32</v>
      </c>
      <c r="H65" s="16">
        <v>49900</v>
      </c>
      <c r="I65" s="16">
        <v>20000</v>
      </c>
      <c r="J65" s="16">
        <v>20000</v>
      </c>
      <c r="K65" s="16">
        <f>IF(H65&lt;&gt;0,I65/H65*100,0)</f>
        <v>40.080160320641284</v>
      </c>
      <c r="L65" s="16">
        <f>IF(I65&lt;&gt;0,J65/I65*100,0)</f>
        <v>100</v>
      </c>
    </row>
    <row r="66" spans="1:12" x14ac:dyDescent="0.25">
      <c r="A66" s="14"/>
      <c r="B66" s="14"/>
      <c r="C66" s="14"/>
      <c r="D66" s="14"/>
      <c r="E66" s="15" t="s">
        <v>25</v>
      </c>
      <c r="F66" s="15" t="s">
        <v>26</v>
      </c>
      <c r="G66" s="16">
        <v>18601.400000000001</v>
      </c>
      <c r="H66" s="16">
        <v>20000</v>
      </c>
      <c r="I66" s="16">
        <v>14900</v>
      </c>
      <c r="J66" s="16">
        <v>14900</v>
      </c>
      <c r="K66" s="16">
        <f>IF(H66&lt;&gt;0,I66/H66*100,0)</f>
        <v>74.5</v>
      </c>
      <c r="L66" s="16">
        <f>IF(I66&lt;&gt;0,J66/I66*100,0)</f>
        <v>100</v>
      </c>
    </row>
    <row r="67" spans="1:12" x14ac:dyDescent="0.25">
      <c r="A67" s="8"/>
      <c r="B67" s="8"/>
      <c r="C67" s="9" t="s">
        <v>80</v>
      </c>
      <c r="D67" s="8"/>
      <c r="E67" s="8"/>
      <c r="F67" s="9" t="s">
        <v>81</v>
      </c>
      <c r="G67" s="10">
        <f>+G68</f>
        <v>10155.67</v>
      </c>
      <c r="H67" s="10">
        <f>+H68</f>
        <v>17000</v>
      </c>
      <c r="I67" s="10">
        <f>+I68</f>
        <v>17000</v>
      </c>
      <c r="J67" s="10">
        <f>+J68</f>
        <v>17000</v>
      </c>
      <c r="K67" s="10">
        <f>IF(H67&lt;&gt;0,I67/H67*100,0)</f>
        <v>100</v>
      </c>
      <c r="L67" s="10">
        <f>IF(I67&lt;&gt;0,J67/I67*100,0)</f>
        <v>100</v>
      </c>
    </row>
    <row r="68" spans="1:12" x14ac:dyDescent="0.25">
      <c r="A68" s="11"/>
      <c r="B68" s="11"/>
      <c r="C68" s="11"/>
      <c r="D68" s="12" t="s">
        <v>18</v>
      </c>
      <c r="E68" s="11"/>
      <c r="F68" s="12"/>
      <c r="G68" s="13">
        <f>+G69+G70+G71</f>
        <v>10155.67</v>
      </c>
      <c r="H68" s="13">
        <f>+H69+H70+H71</f>
        <v>17000</v>
      </c>
      <c r="I68" s="13">
        <f>+I69+I70+I71</f>
        <v>17000</v>
      </c>
      <c r="J68" s="13">
        <f>+J69+J70+J71</f>
        <v>17000</v>
      </c>
      <c r="K68" s="13">
        <f>IF(H68&lt;&gt;0,I68/H68*100,0)</f>
        <v>100</v>
      </c>
      <c r="L68" s="13">
        <f>IF(I68&lt;&gt;0,J68/I68*100,0)</f>
        <v>100</v>
      </c>
    </row>
    <row r="69" spans="1:12" x14ac:dyDescent="0.25">
      <c r="A69" s="14"/>
      <c r="B69" s="14"/>
      <c r="C69" s="14"/>
      <c r="D69" s="14"/>
      <c r="E69" s="15" t="s">
        <v>19</v>
      </c>
      <c r="F69" s="15" t="s">
        <v>20</v>
      </c>
      <c r="G69" s="16">
        <v>10155.67</v>
      </c>
      <c r="H69" s="16">
        <v>11456.29</v>
      </c>
      <c r="I69" s="16">
        <v>11456.29</v>
      </c>
      <c r="J69" s="16">
        <v>11456.29</v>
      </c>
      <c r="K69" s="16">
        <f>IF(H69&lt;&gt;0,I69/H69*100,0)</f>
        <v>100</v>
      </c>
      <c r="L69" s="16">
        <f>IF(I69&lt;&gt;0,J69/I69*100,0)</f>
        <v>100</v>
      </c>
    </row>
    <row r="70" spans="1:12" x14ac:dyDescent="0.25">
      <c r="A70" s="14"/>
      <c r="B70" s="14"/>
      <c r="C70" s="14"/>
      <c r="D70" s="14"/>
      <c r="E70" s="15" t="s">
        <v>76</v>
      </c>
      <c r="F70" s="15" t="s">
        <v>77</v>
      </c>
      <c r="G70" s="16">
        <v>0</v>
      </c>
      <c r="H70" s="16">
        <v>2500</v>
      </c>
      <c r="I70" s="16">
        <v>2500</v>
      </c>
      <c r="J70" s="16">
        <v>2500</v>
      </c>
      <c r="K70" s="16">
        <f>IF(H70&lt;&gt;0,I70/H70*100,0)</f>
        <v>100</v>
      </c>
      <c r="L70" s="16">
        <f>IF(I70&lt;&gt;0,J70/I70*100,0)</f>
        <v>100</v>
      </c>
    </row>
    <row r="71" spans="1:12" x14ac:dyDescent="0.25">
      <c r="A71" s="14"/>
      <c r="B71" s="14"/>
      <c r="C71" s="14"/>
      <c r="D71" s="14"/>
      <c r="E71" s="15" t="s">
        <v>27</v>
      </c>
      <c r="F71" s="15" t="s">
        <v>28</v>
      </c>
      <c r="G71" s="16">
        <v>0</v>
      </c>
      <c r="H71" s="16">
        <v>3043.71</v>
      </c>
      <c r="I71" s="16">
        <v>3043.71</v>
      </c>
      <c r="J71" s="16">
        <v>3043.71</v>
      </c>
      <c r="K71" s="16">
        <f>IF(H71&lt;&gt;0,I71/H71*100,0)</f>
        <v>100</v>
      </c>
      <c r="L71" s="16">
        <f>IF(I71&lt;&gt;0,J71/I71*100,0)</f>
        <v>100</v>
      </c>
    </row>
    <row r="72" spans="1:12" x14ac:dyDescent="0.25">
      <c r="A72" s="8"/>
      <c r="B72" s="8"/>
      <c r="C72" s="9" t="s">
        <v>82</v>
      </c>
      <c r="D72" s="8"/>
      <c r="E72" s="8"/>
      <c r="F72" s="9" t="s">
        <v>83</v>
      </c>
      <c r="G72" s="10">
        <f>+G73</f>
        <v>6100</v>
      </c>
      <c r="H72" s="10">
        <f>+H73</f>
        <v>10100</v>
      </c>
      <c r="I72" s="10">
        <f>+I73</f>
        <v>6100</v>
      </c>
      <c r="J72" s="10">
        <f>+J73</f>
        <v>6100</v>
      </c>
      <c r="K72" s="10">
        <f>IF(H72&lt;&gt;0,I72/H72*100,0)</f>
        <v>60.396039603960396</v>
      </c>
      <c r="L72" s="10">
        <f>IF(I72&lt;&gt;0,J72/I72*100,0)</f>
        <v>100</v>
      </c>
    </row>
    <row r="73" spans="1:12" x14ac:dyDescent="0.25">
      <c r="A73" s="11"/>
      <c r="B73" s="11"/>
      <c r="C73" s="11"/>
      <c r="D73" s="12" t="s">
        <v>18</v>
      </c>
      <c r="E73" s="11"/>
      <c r="F73" s="12"/>
      <c r="G73" s="13">
        <f>+G74</f>
        <v>6100</v>
      </c>
      <c r="H73" s="13">
        <f>+H74</f>
        <v>10100</v>
      </c>
      <c r="I73" s="13">
        <f>+I74</f>
        <v>6100</v>
      </c>
      <c r="J73" s="13">
        <f>+J74</f>
        <v>6100</v>
      </c>
      <c r="K73" s="13">
        <f>IF(H73&lt;&gt;0,I73/H73*100,0)</f>
        <v>60.396039603960396</v>
      </c>
      <c r="L73" s="13">
        <f>IF(I73&lt;&gt;0,J73/I73*100,0)</f>
        <v>100</v>
      </c>
    </row>
    <row r="74" spans="1:12" x14ac:dyDescent="0.25">
      <c r="A74" s="14"/>
      <c r="B74" s="14"/>
      <c r="C74" s="14"/>
      <c r="D74" s="14"/>
      <c r="E74" s="15" t="s">
        <v>31</v>
      </c>
      <c r="F74" s="15" t="s">
        <v>32</v>
      </c>
      <c r="G74" s="16">
        <v>6100</v>
      </c>
      <c r="H74" s="16">
        <v>10100</v>
      </c>
      <c r="I74" s="16">
        <v>6100</v>
      </c>
      <c r="J74" s="16">
        <v>6100</v>
      </c>
      <c r="K74" s="16">
        <f>IF(H74&lt;&gt;0,I74/H74*100,0)</f>
        <v>60.396039603960396</v>
      </c>
      <c r="L74" s="16">
        <f>IF(I74&lt;&gt;0,J74/I74*100,0)</f>
        <v>100</v>
      </c>
    </row>
    <row r="75" spans="1:12" x14ac:dyDescent="0.25">
      <c r="A75" s="8"/>
      <c r="B75" s="8"/>
      <c r="C75" s="9" t="s">
        <v>84</v>
      </c>
      <c r="D75" s="8"/>
      <c r="E75" s="8"/>
      <c r="F75" s="9" t="s">
        <v>85</v>
      </c>
      <c r="G75" s="10">
        <f>+G76</f>
        <v>11987.25</v>
      </c>
      <c r="H75" s="10">
        <f>+H76</f>
        <v>15400</v>
      </c>
      <c r="I75" s="10">
        <f>+I76</f>
        <v>21400</v>
      </c>
      <c r="J75" s="10">
        <f>+J76</f>
        <v>21400</v>
      </c>
      <c r="K75" s="10">
        <f>IF(H75&lt;&gt;0,I75/H75*100,0)</f>
        <v>138.96103896103895</v>
      </c>
      <c r="L75" s="10">
        <f>IF(I75&lt;&gt;0,J75/I75*100,0)</f>
        <v>100</v>
      </c>
    </row>
    <row r="76" spans="1:12" x14ac:dyDescent="0.25">
      <c r="A76" s="11"/>
      <c r="B76" s="11"/>
      <c r="C76" s="11"/>
      <c r="D76" s="12" t="s">
        <v>18</v>
      </c>
      <c r="E76" s="11"/>
      <c r="F76" s="12"/>
      <c r="G76" s="13">
        <f>+G77+G78+G79+G80</f>
        <v>11987.25</v>
      </c>
      <c r="H76" s="13">
        <f>+H77+H78+H79+H80</f>
        <v>15400</v>
      </c>
      <c r="I76" s="13">
        <f>+I77+I78+I79+I80</f>
        <v>21400</v>
      </c>
      <c r="J76" s="13">
        <f>+J77+J78+J79+J80</f>
        <v>21400</v>
      </c>
      <c r="K76" s="13">
        <f>IF(H76&lt;&gt;0,I76/H76*100,0)</f>
        <v>138.96103896103895</v>
      </c>
      <c r="L76" s="13">
        <f>IF(I76&lt;&gt;0,J76/I76*100,0)</f>
        <v>100</v>
      </c>
    </row>
    <row r="77" spans="1:12" x14ac:dyDescent="0.25">
      <c r="A77" s="14"/>
      <c r="B77" s="14"/>
      <c r="C77" s="14"/>
      <c r="D77" s="14"/>
      <c r="E77" s="15" t="s">
        <v>19</v>
      </c>
      <c r="F77" s="15" t="s">
        <v>20</v>
      </c>
      <c r="G77" s="16">
        <v>7979.78</v>
      </c>
      <c r="H77" s="16">
        <v>10900</v>
      </c>
      <c r="I77" s="16">
        <v>16900</v>
      </c>
      <c r="J77" s="16">
        <v>16900</v>
      </c>
      <c r="K77" s="16">
        <f>IF(H77&lt;&gt;0,I77/H77*100,0)</f>
        <v>155.04587155963304</v>
      </c>
      <c r="L77" s="16">
        <f>IF(I77&lt;&gt;0,J77/I77*100,0)</f>
        <v>100</v>
      </c>
    </row>
    <row r="78" spans="1:12" x14ac:dyDescent="0.25">
      <c r="A78" s="14"/>
      <c r="B78" s="14"/>
      <c r="C78" s="14"/>
      <c r="D78" s="14"/>
      <c r="E78" s="15" t="s">
        <v>21</v>
      </c>
      <c r="F78" s="15" t="s">
        <v>22</v>
      </c>
      <c r="G78" s="16">
        <v>18.14</v>
      </c>
      <c r="H78" s="16">
        <v>500</v>
      </c>
      <c r="I78" s="16">
        <v>500</v>
      </c>
      <c r="J78" s="16">
        <v>500</v>
      </c>
      <c r="K78" s="16">
        <f>IF(H78&lt;&gt;0,I78/H78*100,0)</f>
        <v>100</v>
      </c>
      <c r="L78" s="16">
        <f>IF(I78&lt;&gt;0,J78/I78*100,0)</f>
        <v>100</v>
      </c>
    </row>
    <row r="79" spans="1:12" x14ac:dyDescent="0.25">
      <c r="A79" s="14"/>
      <c r="B79" s="14"/>
      <c r="C79" s="14"/>
      <c r="D79" s="14"/>
      <c r="E79" s="15" t="s">
        <v>70</v>
      </c>
      <c r="F79" s="15" t="s">
        <v>71</v>
      </c>
      <c r="G79" s="16">
        <v>1191.7</v>
      </c>
      <c r="H79" s="16">
        <v>2000</v>
      </c>
      <c r="I79" s="16">
        <v>2000</v>
      </c>
      <c r="J79" s="16">
        <v>2000</v>
      </c>
      <c r="K79" s="16">
        <f>IF(H79&lt;&gt;0,I79/H79*100,0)</f>
        <v>100</v>
      </c>
      <c r="L79" s="16">
        <f>IF(I79&lt;&gt;0,J79/I79*100,0)</f>
        <v>100</v>
      </c>
    </row>
    <row r="80" spans="1:12" x14ac:dyDescent="0.25">
      <c r="A80" s="14"/>
      <c r="B80" s="14"/>
      <c r="C80" s="14"/>
      <c r="D80" s="14"/>
      <c r="E80" s="15" t="s">
        <v>27</v>
      </c>
      <c r="F80" s="15" t="s">
        <v>28</v>
      </c>
      <c r="G80" s="16">
        <v>2797.63</v>
      </c>
      <c r="H80" s="16">
        <v>2000</v>
      </c>
      <c r="I80" s="16">
        <v>2000</v>
      </c>
      <c r="J80" s="16">
        <v>2000</v>
      </c>
      <c r="K80" s="16">
        <f>IF(H80&lt;&gt;0,I80/H80*100,0)</f>
        <v>100</v>
      </c>
      <c r="L80" s="16">
        <f>IF(I80&lt;&gt;0,J80/I80*100,0)</f>
        <v>100</v>
      </c>
    </row>
    <row r="81" spans="1:12" x14ac:dyDescent="0.25">
      <c r="A81" s="8"/>
      <c r="B81" s="8"/>
      <c r="C81" s="9" t="s">
        <v>86</v>
      </c>
      <c r="D81" s="8"/>
      <c r="E81" s="8"/>
      <c r="F81" s="9" t="s">
        <v>87</v>
      </c>
      <c r="G81" s="10">
        <f>+G82</f>
        <v>495229.13</v>
      </c>
      <c r="H81" s="10">
        <f>+H82</f>
        <v>170260.13</v>
      </c>
      <c r="I81" s="10">
        <f>+I82</f>
        <v>109209.4</v>
      </c>
      <c r="J81" s="10">
        <f>+J82</f>
        <v>109209.4</v>
      </c>
      <c r="K81" s="10">
        <f>IF(H81&lt;&gt;0,I81/H81*100,0)</f>
        <v>64.142673919020268</v>
      </c>
      <c r="L81" s="10">
        <f>IF(I81&lt;&gt;0,J81/I81*100,0)</f>
        <v>100</v>
      </c>
    </row>
    <row r="82" spans="1:12" x14ac:dyDescent="0.25">
      <c r="A82" s="11"/>
      <c r="B82" s="11"/>
      <c r="C82" s="11"/>
      <c r="D82" s="12" t="s">
        <v>18</v>
      </c>
      <c r="E82" s="11"/>
      <c r="F82" s="12"/>
      <c r="G82" s="13">
        <f>+G83+G84+G85+G86+G87+G88</f>
        <v>495229.13</v>
      </c>
      <c r="H82" s="13">
        <f>+H83+H84+H85+H86+H87+H88</f>
        <v>170260.13</v>
      </c>
      <c r="I82" s="13">
        <f>+I83+I84+I85+I86+I87+I88</f>
        <v>109209.4</v>
      </c>
      <c r="J82" s="13">
        <f>+J83+J84+J85+J86+J87+J88</f>
        <v>109209.4</v>
      </c>
      <c r="K82" s="13">
        <f>IF(H82&lt;&gt;0,I82/H82*100,0)</f>
        <v>64.142673919020268</v>
      </c>
      <c r="L82" s="13">
        <f>IF(I82&lt;&gt;0,J82/I82*100,0)</f>
        <v>100</v>
      </c>
    </row>
    <row r="83" spans="1:12" x14ac:dyDescent="0.25">
      <c r="A83" s="14"/>
      <c r="B83" s="14"/>
      <c r="C83" s="14"/>
      <c r="D83" s="14"/>
      <c r="E83" s="15" t="s">
        <v>19</v>
      </c>
      <c r="F83" s="15" t="s">
        <v>20</v>
      </c>
      <c r="G83" s="16">
        <v>0</v>
      </c>
      <c r="H83" s="16">
        <v>19200</v>
      </c>
      <c r="I83" s="16">
        <v>19200</v>
      </c>
      <c r="J83" s="16">
        <v>19200</v>
      </c>
      <c r="K83" s="16">
        <f>IF(H83&lt;&gt;0,I83/H83*100,0)</f>
        <v>100</v>
      </c>
      <c r="L83" s="16">
        <f>IF(I83&lt;&gt;0,J83/I83*100,0)</f>
        <v>100</v>
      </c>
    </row>
    <row r="84" spans="1:12" x14ac:dyDescent="0.25">
      <c r="A84" s="14"/>
      <c r="B84" s="14"/>
      <c r="C84" s="14"/>
      <c r="D84" s="14"/>
      <c r="E84" s="15" t="s">
        <v>76</v>
      </c>
      <c r="F84" s="15" t="s">
        <v>77</v>
      </c>
      <c r="G84" s="16">
        <v>4666.3</v>
      </c>
      <c r="H84" s="16">
        <v>0</v>
      </c>
      <c r="I84" s="16">
        <v>0</v>
      </c>
      <c r="J84" s="16">
        <v>0</v>
      </c>
      <c r="K84" s="16">
        <f>IF(H84&lt;&gt;0,I84/H84*100,0)</f>
        <v>0</v>
      </c>
      <c r="L84" s="16">
        <f>IF(I84&lt;&gt;0,J84/I84*100,0)</f>
        <v>0</v>
      </c>
    </row>
    <row r="85" spans="1:12" x14ac:dyDescent="0.25">
      <c r="A85" s="14"/>
      <c r="B85" s="14"/>
      <c r="C85" s="14"/>
      <c r="D85" s="14"/>
      <c r="E85" s="15" t="s">
        <v>25</v>
      </c>
      <c r="F85" s="15" t="s">
        <v>26</v>
      </c>
      <c r="G85" s="16">
        <v>2385.4</v>
      </c>
      <c r="H85" s="16">
        <v>896.4</v>
      </c>
      <c r="I85" s="16">
        <v>896.4</v>
      </c>
      <c r="J85" s="16">
        <v>896.4</v>
      </c>
      <c r="K85" s="16">
        <f>IF(H85&lt;&gt;0,I85/H85*100,0)</f>
        <v>100</v>
      </c>
      <c r="L85" s="16">
        <f>IF(I85&lt;&gt;0,J85/I85*100,0)</f>
        <v>100</v>
      </c>
    </row>
    <row r="86" spans="1:12" x14ac:dyDescent="0.25">
      <c r="A86" s="14"/>
      <c r="B86" s="14"/>
      <c r="C86" s="14"/>
      <c r="D86" s="14"/>
      <c r="E86" s="15" t="s">
        <v>88</v>
      </c>
      <c r="F86" s="15" t="s">
        <v>89</v>
      </c>
      <c r="G86" s="16">
        <v>408723.13</v>
      </c>
      <c r="H86" s="16">
        <v>14113</v>
      </c>
      <c r="I86" s="16">
        <v>14113</v>
      </c>
      <c r="J86" s="16">
        <v>14113</v>
      </c>
      <c r="K86" s="16">
        <f>IF(H86&lt;&gt;0,I86/H86*100,0)</f>
        <v>100</v>
      </c>
      <c r="L86" s="16">
        <f>IF(I86&lt;&gt;0,J86/I86*100,0)</f>
        <v>100</v>
      </c>
    </row>
    <row r="87" spans="1:12" x14ac:dyDescent="0.25">
      <c r="A87" s="14"/>
      <c r="B87" s="14"/>
      <c r="C87" s="14"/>
      <c r="D87" s="14"/>
      <c r="E87" s="15" t="s">
        <v>27</v>
      </c>
      <c r="F87" s="15" t="s">
        <v>28</v>
      </c>
      <c r="G87" s="16">
        <v>9193.02</v>
      </c>
      <c r="H87" s="16">
        <v>0</v>
      </c>
      <c r="I87" s="16">
        <v>0</v>
      </c>
      <c r="J87" s="16">
        <v>0</v>
      </c>
      <c r="K87" s="16">
        <f>IF(H87&lt;&gt;0,I87/H87*100,0)</f>
        <v>0</v>
      </c>
      <c r="L87" s="16">
        <f>IF(I87&lt;&gt;0,J87/I87*100,0)</f>
        <v>0</v>
      </c>
    </row>
    <row r="88" spans="1:12" x14ac:dyDescent="0.25">
      <c r="A88" s="14"/>
      <c r="B88" s="14"/>
      <c r="C88" s="14"/>
      <c r="D88" s="14"/>
      <c r="E88" s="15" t="s">
        <v>90</v>
      </c>
      <c r="F88" s="15" t="s">
        <v>91</v>
      </c>
      <c r="G88" s="16">
        <v>70261.279999999999</v>
      </c>
      <c r="H88" s="16">
        <v>136050.73000000001</v>
      </c>
      <c r="I88" s="16">
        <v>75000</v>
      </c>
      <c r="J88" s="16">
        <v>75000</v>
      </c>
      <c r="K88" s="16">
        <f>IF(H88&lt;&gt;0,I88/H88*100,0)</f>
        <v>55.126495829901089</v>
      </c>
      <c r="L88" s="16">
        <f>IF(I88&lt;&gt;0,J88/I88*100,0)</f>
        <v>100</v>
      </c>
    </row>
    <row r="89" spans="1:12" x14ac:dyDescent="0.25">
      <c r="A89" s="8"/>
      <c r="B89" s="8"/>
      <c r="C89" s="9" t="s">
        <v>92</v>
      </c>
      <c r="D89" s="8"/>
      <c r="E89" s="8"/>
      <c r="F89" s="9" t="s">
        <v>93</v>
      </c>
      <c r="G89" s="10">
        <f>+G90+G96+G98</f>
        <v>16215.29</v>
      </c>
      <c r="H89" s="10">
        <f>+H90+H96+H98</f>
        <v>336568.67</v>
      </c>
      <c r="I89" s="10">
        <f>+I90+I96+I98</f>
        <v>323476.28999999998</v>
      </c>
      <c r="J89" s="10">
        <f>+J90+J96+J98</f>
        <v>323476.28999999998</v>
      </c>
      <c r="K89" s="10">
        <f>IF(H89&lt;&gt;0,I89/H89*100,0)</f>
        <v>96.11004197152397</v>
      </c>
      <c r="L89" s="10">
        <f>IF(I89&lt;&gt;0,J89/I89*100,0)</f>
        <v>100</v>
      </c>
    </row>
    <row r="90" spans="1:12" x14ac:dyDescent="0.25">
      <c r="A90" s="11"/>
      <c r="B90" s="11"/>
      <c r="C90" s="11"/>
      <c r="D90" s="12" t="s">
        <v>18</v>
      </c>
      <c r="E90" s="11"/>
      <c r="F90" s="12"/>
      <c r="G90" s="13">
        <f>+G91+G92+G93+G94+G95</f>
        <v>16215.29</v>
      </c>
      <c r="H90" s="13">
        <f>+H91+H92+H93+H94+H95</f>
        <v>110684.17</v>
      </c>
      <c r="I90" s="13">
        <f>+I91+I92+I93+I94+I95</f>
        <v>60976.29</v>
      </c>
      <c r="J90" s="13">
        <f>+J91+J92+J93+J94+J95</f>
        <v>60976.29</v>
      </c>
      <c r="K90" s="13">
        <f>IF(H90&lt;&gt;0,I90/H90*100,0)</f>
        <v>55.090343994086965</v>
      </c>
      <c r="L90" s="13">
        <f>IF(I90&lt;&gt;0,J90/I90*100,0)</f>
        <v>100</v>
      </c>
    </row>
    <row r="91" spans="1:12" x14ac:dyDescent="0.25">
      <c r="A91" s="14"/>
      <c r="B91" s="14"/>
      <c r="C91" s="14"/>
      <c r="D91" s="14"/>
      <c r="E91" s="15" t="s">
        <v>19</v>
      </c>
      <c r="F91" s="15" t="s">
        <v>20</v>
      </c>
      <c r="G91" s="16">
        <v>245</v>
      </c>
      <c r="H91" s="16">
        <v>10000</v>
      </c>
      <c r="I91" s="16">
        <v>10000</v>
      </c>
      <c r="J91" s="16">
        <v>10000</v>
      </c>
      <c r="K91" s="16">
        <f>IF(H91&lt;&gt;0,I91/H91*100,0)</f>
        <v>100</v>
      </c>
      <c r="L91" s="16">
        <f>IF(I91&lt;&gt;0,J91/I91*100,0)</f>
        <v>100</v>
      </c>
    </row>
    <row r="92" spans="1:12" x14ac:dyDescent="0.25">
      <c r="A92" s="14"/>
      <c r="B92" s="14"/>
      <c r="C92" s="14"/>
      <c r="D92" s="14"/>
      <c r="E92" s="15" t="s">
        <v>76</v>
      </c>
      <c r="F92" s="15" t="s">
        <v>77</v>
      </c>
      <c r="G92" s="16">
        <v>2185</v>
      </c>
      <c r="H92" s="16">
        <v>590</v>
      </c>
      <c r="I92" s="16">
        <v>590</v>
      </c>
      <c r="J92" s="16">
        <v>590</v>
      </c>
      <c r="K92" s="16">
        <f>IF(H92&lt;&gt;0,I92/H92*100,0)</f>
        <v>100</v>
      </c>
      <c r="L92" s="16">
        <f>IF(I92&lt;&gt;0,J92/I92*100,0)</f>
        <v>100</v>
      </c>
    </row>
    <row r="93" spans="1:12" x14ac:dyDescent="0.25">
      <c r="A93" s="14"/>
      <c r="B93" s="14"/>
      <c r="C93" s="14"/>
      <c r="D93" s="14"/>
      <c r="E93" s="15" t="s">
        <v>23</v>
      </c>
      <c r="F93" s="15" t="s">
        <v>24</v>
      </c>
      <c r="G93" s="16">
        <v>198.44</v>
      </c>
      <c r="H93" s="16">
        <v>75.22</v>
      </c>
      <c r="I93" s="16">
        <v>75.22</v>
      </c>
      <c r="J93" s="16">
        <v>75.22</v>
      </c>
      <c r="K93" s="16">
        <f>IF(H93&lt;&gt;0,I93/H93*100,0)</f>
        <v>100</v>
      </c>
      <c r="L93" s="16">
        <f>IF(I93&lt;&gt;0,J93/I93*100,0)</f>
        <v>100</v>
      </c>
    </row>
    <row r="94" spans="1:12" x14ac:dyDescent="0.25">
      <c r="A94" s="14"/>
      <c r="B94" s="14"/>
      <c r="C94" s="14"/>
      <c r="D94" s="14"/>
      <c r="E94" s="15" t="s">
        <v>27</v>
      </c>
      <c r="F94" s="15" t="s">
        <v>28</v>
      </c>
      <c r="G94" s="16">
        <v>2157.4899999999998</v>
      </c>
      <c r="H94" s="16">
        <v>311.07</v>
      </c>
      <c r="I94" s="16">
        <v>311.07</v>
      </c>
      <c r="J94" s="16">
        <v>311.07</v>
      </c>
      <c r="K94" s="16">
        <f>IF(H94&lt;&gt;0,I94/H94*100,0)</f>
        <v>100</v>
      </c>
      <c r="L94" s="16">
        <f>IF(I94&lt;&gt;0,J94/I94*100,0)</f>
        <v>100</v>
      </c>
    </row>
    <row r="95" spans="1:12" x14ac:dyDescent="0.25">
      <c r="A95" s="14"/>
      <c r="B95" s="14"/>
      <c r="C95" s="14"/>
      <c r="D95" s="14"/>
      <c r="E95" s="15" t="s">
        <v>90</v>
      </c>
      <c r="F95" s="15" t="s">
        <v>91</v>
      </c>
      <c r="G95" s="16">
        <v>11429.36</v>
      </c>
      <c r="H95" s="16">
        <v>99707.88</v>
      </c>
      <c r="I95" s="16">
        <v>50000</v>
      </c>
      <c r="J95" s="16">
        <v>50000</v>
      </c>
      <c r="K95" s="16">
        <f>IF(H95&lt;&gt;0,I95/H95*100,0)</f>
        <v>50.146487920513408</v>
      </c>
      <c r="L95" s="16">
        <f>IF(I95&lt;&gt;0,J95/I95*100,0)</f>
        <v>100</v>
      </c>
    </row>
    <row r="96" spans="1:12" x14ac:dyDescent="0.25">
      <c r="A96" s="11"/>
      <c r="B96" s="11"/>
      <c r="C96" s="11"/>
      <c r="D96" s="12" t="s">
        <v>94</v>
      </c>
      <c r="E96" s="11"/>
      <c r="F96" s="12" t="s">
        <v>95</v>
      </c>
      <c r="G96" s="13">
        <f>+G97</f>
        <v>0</v>
      </c>
      <c r="H96" s="13">
        <f>+H97</f>
        <v>71297</v>
      </c>
      <c r="I96" s="13">
        <f>+I97</f>
        <v>0</v>
      </c>
      <c r="J96" s="13">
        <f>+J97</f>
        <v>0</v>
      </c>
      <c r="K96" s="13">
        <f>IF(H96&lt;&gt;0,I96/H96*100,0)</f>
        <v>0</v>
      </c>
      <c r="L96" s="13">
        <f>IF(I96&lt;&gt;0,J96/I96*100,0)</f>
        <v>0</v>
      </c>
    </row>
    <row r="97" spans="1:12" x14ac:dyDescent="0.25">
      <c r="A97" s="14"/>
      <c r="B97" s="14"/>
      <c r="C97" s="14"/>
      <c r="D97" s="14"/>
      <c r="E97" s="15" t="s">
        <v>90</v>
      </c>
      <c r="F97" s="15" t="s">
        <v>91</v>
      </c>
      <c r="G97" s="16">
        <v>0</v>
      </c>
      <c r="H97" s="16">
        <v>71297</v>
      </c>
      <c r="I97" s="16">
        <v>0</v>
      </c>
      <c r="J97" s="16">
        <v>0</v>
      </c>
      <c r="K97" s="16">
        <f>IF(H97&lt;&gt;0,I97/H97*100,0)</f>
        <v>0</v>
      </c>
      <c r="L97" s="16">
        <f>IF(I97&lt;&gt;0,J97/I97*100,0)</f>
        <v>0</v>
      </c>
    </row>
    <row r="98" spans="1:12" x14ac:dyDescent="0.25">
      <c r="A98" s="11"/>
      <c r="B98" s="11"/>
      <c r="C98" s="11"/>
      <c r="D98" s="12" t="s">
        <v>96</v>
      </c>
      <c r="E98" s="11"/>
      <c r="F98" s="12" t="s">
        <v>97</v>
      </c>
      <c r="G98" s="13">
        <f>+G99</f>
        <v>0</v>
      </c>
      <c r="H98" s="13">
        <f>+H99</f>
        <v>154587.5</v>
      </c>
      <c r="I98" s="13">
        <f>+I99</f>
        <v>262500</v>
      </c>
      <c r="J98" s="13">
        <f>+J99</f>
        <v>262500</v>
      </c>
      <c r="K98" s="13">
        <f>IF(H98&lt;&gt;0,I98/H98*100,0)</f>
        <v>169.80674375353763</v>
      </c>
      <c r="L98" s="13">
        <f>IF(I98&lt;&gt;0,J98/I98*100,0)</f>
        <v>100</v>
      </c>
    </row>
    <row r="99" spans="1:12" x14ac:dyDescent="0.25">
      <c r="A99" s="14"/>
      <c r="B99" s="14"/>
      <c r="C99" s="14"/>
      <c r="D99" s="14"/>
      <c r="E99" s="15" t="s">
        <v>90</v>
      </c>
      <c r="F99" s="15" t="s">
        <v>91</v>
      </c>
      <c r="G99" s="16">
        <v>0</v>
      </c>
      <c r="H99" s="16">
        <v>154587.5</v>
      </c>
      <c r="I99" s="16">
        <v>262500</v>
      </c>
      <c r="J99" s="16">
        <v>262500</v>
      </c>
      <c r="K99" s="16">
        <f>IF(H99&lt;&gt;0,I99/H99*100,0)</f>
        <v>169.80674375353763</v>
      </c>
      <c r="L99" s="16">
        <f>IF(I99&lt;&gt;0,J99/I99*100,0)</f>
        <v>100</v>
      </c>
    </row>
    <row r="100" spans="1:12" x14ac:dyDescent="0.25">
      <c r="A100" s="5"/>
      <c r="B100" s="6" t="s">
        <v>98</v>
      </c>
      <c r="C100" s="5"/>
      <c r="D100" s="5"/>
      <c r="E100" s="5"/>
      <c r="F100" s="6" t="s">
        <v>99</v>
      </c>
      <c r="G100" s="7">
        <f>+G101+G114+G128+G136+G139+G143+G147+G151+G161</f>
        <v>1542858.4500000002</v>
      </c>
      <c r="H100" s="7">
        <f>+H101+H114+H128+H136+H139+H143+H147+H151+H161</f>
        <v>1659066.2600000002</v>
      </c>
      <c r="I100" s="7">
        <f>+I101+I114+I128+I136+I139+I143+I147+I151+I161</f>
        <v>1517014.61</v>
      </c>
      <c r="J100" s="7">
        <f>+J101+J114+J128+J136+J139+J143+J147+J151+J161</f>
        <v>1513596.5500000003</v>
      </c>
      <c r="K100" s="7">
        <f>IF(H100&lt;&gt;0,I100/H100*100,0)</f>
        <v>91.437855532062954</v>
      </c>
      <c r="L100" s="7">
        <f>IF(I100&lt;&gt;0,J100/I100*100,0)</f>
        <v>99.774685096803395</v>
      </c>
    </row>
    <row r="101" spans="1:12" x14ac:dyDescent="0.25">
      <c r="A101" s="8"/>
      <c r="B101" s="8"/>
      <c r="C101" s="9" t="s">
        <v>100</v>
      </c>
      <c r="D101" s="8"/>
      <c r="E101" s="8"/>
      <c r="F101" s="9" t="s">
        <v>101</v>
      </c>
      <c r="G101" s="10">
        <f>+G102</f>
        <v>773321.17000000016</v>
      </c>
      <c r="H101" s="10">
        <f>+H102</f>
        <v>923223.81000000017</v>
      </c>
      <c r="I101" s="10">
        <f>+I102</f>
        <v>863243.81000000017</v>
      </c>
      <c r="J101" s="10">
        <f>+J102</f>
        <v>888223.81000000017</v>
      </c>
      <c r="K101" s="10">
        <f>IF(H101&lt;&gt;0,I101/H101*100,0)</f>
        <v>93.503200486131306</v>
      </c>
      <c r="L101" s="10">
        <f>IF(I101&lt;&gt;0,J101/I101*100,0)</f>
        <v>102.89373635937223</v>
      </c>
    </row>
    <row r="102" spans="1:12" x14ac:dyDescent="0.25">
      <c r="A102" s="11"/>
      <c r="B102" s="11"/>
      <c r="C102" s="11"/>
      <c r="D102" s="12" t="s">
        <v>18</v>
      </c>
      <c r="E102" s="11"/>
      <c r="F102" s="12"/>
      <c r="G102" s="13">
        <f>+G103+G104+G105+G106+G107+G108+G109+G110+G111+G112+G113</f>
        <v>773321.17000000016</v>
      </c>
      <c r="H102" s="13">
        <f>+H103+H104+H105+H106+H107+H108+H109+H110+H111+H112+H113</f>
        <v>923223.81000000017</v>
      </c>
      <c r="I102" s="13">
        <f>+I103+I104+I105+I106+I107+I108+I109+I110+I111+I112+I113</f>
        <v>863243.81000000017</v>
      </c>
      <c r="J102" s="13">
        <f>+J103+J104+J105+J106+J107+J108+J109+J110+J111+J112+J113</f>
        <v>888223.81000000017</v>
      </c>
      <c r="K102" s="13">
        <f>IF(H102&lt;&gt;0,I102/H102*100,0)</f>
        <v>93.503200486131306</v>
      </c>
      <c r="L102" s="13">
        <f>IF(I102&lt;&gt;0,J102/I102*100,0)</f>
        <v>102.89373635937223</v>
      </c>
    </row>
    <row r="103" spans="1:12" x14ac:dyDescent="0.25">
      <c r="A103" s="14"/>
      <c r="B103" s="14"/>
      <c r="C103" s="14"/>
      <c r="D103" s="14"/>
      <c r="E103" s="15" t="s">
        <v>45</v>
      </c>
      <c r="F103" s="15" t="s">
        <v>46</v>
      </c>
      <c r="G103" s="16">
        <v>621382.57999999996</v>
      </c>
      <c r="H103" s="16">
        <v>724335.26</v>
      </c>
      <c r="I103" s="16">
        <v>674355.26</v>
      </c>
      <c r="J103" s="16">
        <v>699335.26</v>
      </c>
      <c r="K103" s="16">
        <f>IF(H103&lt;&gt;0,I103/H103*100,0)</f>
        <v>93.099880295762489</v>
      </c>
      <c r="L103" s="16">
        <f>IF(I103&lt;&gt;0,J103/I103*100,0)</f>
        <v>103.70427895824523</v>
      </c>
    </row>
    <row r="104" spans="1:12" x14ac:dyDescent="0.25">
      <c r="A104" s="14"/>
      <c r="B104" s="14"/>
      <c r="C104" s="14"/>
      <c r="D104" s="14"/>
      <c r="E104" s="15" t="s">
        <v>47</v>
      </c>
      <c r="F104" s="15" t="s">
        <v>48</v>
      </c>
      <c r="G104" s="16">
        <v>11759.55</v>
      </c>
      <c r="H104" s="16">
        <v>23701</v>
      </c>
      <c r="I104" s="16">
        <v>23701</v>
      </c>
      <c r="J104" s="16">
        <v>23701</v>
      </c>
      <c r="K104" s="16">
        <f>IF(H104&lt;&gt;0,I104/H104*100,0)</f>
        <v>100</v>
      </c>
      <c r="L104" s="16">
        <f>IF(I104&lt;&gt;0,J104/I104*100,0)</f>
        <v>100</v>
      </c>
    </row>
    <row r="105" spans="1:12" x14ac:dyDescent="0.25">
      <c r="A105" s="14"/>
      <c r="B105" s="14"/>
      <c r="C105" s="14"/>
      <c r="D105" s="14"/>
      <c r="E105" s="15" t="s">
        <v>102</v>
      </c>
      <c r="F105" s="15" t="s">
        <v>103</v>
      </c>
      <c r="G105" s="16">
        <v>19883.330000000002</v>
      </c>
      <c r="H105" s="16">
        <v>30000</v>
      </c>
      <c r="I105" s="16">
        <v>20000</v>
      </c>
      <c r="J105" s="16">
        <v>20000</v>
      </c>
      <c r="K105" s="16">
        <f>IF(H105&lt;&gt;0,I105/H105*100,0)</f>
        <v>66.666666666666657</v>
      </c>
      <c r="L105" s="16">
        <f>IF(I105&lt;&gt;0,J105/I105*100,0)</f>
        <v>100</v>
      </c>
    </row>
    <row r="106" spans="1:12" x14ac:dyDescent="0.25">
      <c r="A106" s="14"/>
      <c r="B106" s="14"/>
      <c r="C106" s="14"/>
      <c r="D106" s="14"/>
      <c r="E106" s="15" t="s">
        <v>104</v>
      </c>
      <c r="F106" s="15" t="s">
        <v>105</v>
      </c>
      <c r="G106" s="16">
        <v>8478.67</v>
      </c>
      <c r="H106" s="16">
        <v>8050</v>
      </c>
      <c r="I106" s="16">
        <v>8050</v>
      </c>
      <c r="J106" s="16">
        <v>8050</v>
      </c>
      <c r="K106" s="16">
        <f>IF(H106&lt;&gt;0,I106/H106*100,0)</f>
        <v>100</v>
      </c>
      <c r="L106" s="16">
        <f>IF(I106&lt;&gt;0,J106/I106*100,0)</f>
        <v>100</v>
      </c>
    </row>
    <row r="107" spans="1:12" x14ac:dyDescent="0.25">
      <c r="A107" s="14"/>
      <c r="B107" s="14"/>
      <c r="C107" s="14"/>
      <c r="D107" s="14"/>
      <c r="E107" s="15" t="s">
        <v>106</v>
      </c>
      <c r="F107" s="15" t="s">
        <v>107</v>
      </c>
      <c r="G107" s="16">
        <v>4901.03</v>
      </c>
      <c r="H107" s="16">
        <v>791.06</v>
      </c>
      <c r="I107" s="16">
        <v>791.06</v>
      </c>
      <c r="J107" s="16">
        <v>791.06</v>
      </c>
      <c r="K107" s="16">
        <f>IF(H107&lt;&gt;0,I107/H107*100,0)</f>
        <v>100</v>
      </c>
      <c r="L107" s="16">
        <f>IF(I107&lt;&gt;0,J107/I107*100,0)</f>
        <v>100</v>
      </c>
    </row>
    <row r="108" spans="1:12" x14ac:dyDescent="0.25">
      <c r="A108" s="14"/>
      <c r="B108" s="14"/>
      <c r="C108" s="14"/>
      <c r="D108" s="14"/>
      <c r="E108" s="15" t="s">
        <v>51</v>
      </c>
      <c r="F108" s="15" t="s">
        <v>52</v>
      </c>
      <c r="G108" s="16">
        <v>57522.36</v>
      </c>
      <c r="H108" s="16">
        <v>71323.56</v>
      </c>
      <c r="I108" s="16">
        <v>71323.56</v>
      </c>
      <c r="J108" s="16">
        <v>71323.56</v>
      </c>
      <c r="K108" s="16">
        <f>IF(H108&lt;&gt;0,I108/H108*100,0)</f>
        <v>100</v>
      </c>
      <c r="L108" s="16">
        <f>IF(I108&lt;&gt;0,J108/I108*100,0)</f>
        <v>100</v>
      </c>
    </row>
    <row r="109" spans="1:12" x14ac:dyDescent="0.25">
      <c r="A109" s="14"/>
      <c r="B109" s="14"/>
      <c r="C109" s="14"/>
      <c r="D109" s="14"/>
      <c r="E109" s="15" t="s">
        <v>53</v>
      </c>
      <c r="F109" s="15" t="s">
        <v>54</v>
      </c>
      <c r="G109" s="16">
        <v>46077.79</v>
      </c>
      <c r="H109" s="16">
        <v>57139.13</v>
      </c>
      <c r="I109" s="16">
        <v>57139.13</v>
      </c>
      <c r="J109" s="16">
        <v>57139.13</v>
      </c>
      <c r="K109" s="16">
        <f>IF(H109&lt;&gt;0,I109/H109*100,0)</f>
        <v>100</v>
      </c>
      <c r="L109" s="16">
        <f>IF(I109&lt;&gt;0,J109/I109*100,0)</f>
        <v>100</v>
      </c>
    </row>
    <row r="110" spans="1:12" x14ac:dyDescent="0.25">
      <c r="A110" s="14"/>
      <c r="B110" s="14"/>
      <c r="C110" s="14"/>
      <c r="D110" s="14"/>
      <c r="E110" s="15" t="s">
        <v>55</v>
      </c>
      <c r="F110" s="15" t="s">
        <v>56</v>
      </c>
      <c r="G110" s="16">
        <v>373.41</v>
      </c>
      <c r="H110" s="16">
        <v>505.99</v>
      </c>
      <c r="I110" s="16">
        <v>505.99</v>
      </c>
      <c r="J110" s="16">
        <v>505.99</v>
      </c>
      <c r="K110" s="16">
        <f>IF(H110&lt;&gt;0,I110/H110*100,0)</f>
        <v>100</v>
      </c>
      <c r="L110" s="16">
        <f>IF(I110&lt;&gt;0,J110/I110*100,0)</f>
        <v>100</v>
      </c>
    </row>
    <row r="111" spans="1:12" x14ac:dyDescent="0.25">
      <c r="A111" s="14"/>
      <c r="B111" s="14"/>
      <c r="C111" s="14"/>
      <c r="D111" s="14"/>
      <c r="E111" s="15" t="s">
        <v>57</v>
      </c>
      <c r="F111" s="15" t="s">
        <v>58</v>
      </c>
      <c r="G111" s="16">
        <v>650.04</v>
      </c>
      <c r="H111" s="16">
        <v>804.96</v>
      </c>
      <c r="I111" s="16">
        <v>804.96</v>
      </c>
      <c r="J111" s="16">
        <v>804.96</v>
      </c>
      <c r="K111" s="16">
        <f>IF(H111&lt;&gt;0,I111/H111*100,0)</f>
        <v>100</v>
      </c>
      <c r="L111" s="16">
        <f>IF(I111&lt;&gt;0,J111/I111*100,0)</f>
        <v>100</v>
      </c>
    </row>
    <row r="112" spans="1:12" x14ac:dyDescent="0.25">
      <c r="A112" s="14"/>
      <c r="B112" s="14"/>
      <c r="C112" s="14"/>
      <c r="D112" s="14"/>
      <c r="E112" s="15" t="s">
        <v>59</v>
      </c>
      <c r="F112" s="15" t="s">
        <v>60</v>
      </c>
      <c r="G112" s="16">
        <v>1738.9</v>
      </c>
      <c r="H112" s="16">
        <v>3805.3</v>
      </c>
      <c r="I112" s="16">
        <v>3805.3</v>
      </c>
      <c r="J112" s="16">
        <v>3805.3</v>
      </c>
      <c r="K112" s="16">
        <f>IF(H112&lt;&gt;0,I112/H112*100,0)</f>
        <v>100</v>
      </c>
      <c r="L112" s="16">
        <f>IF(I112&lt;&gt;0,J112/I112*100,0)</f>
        <v>100</v>
      </c>
    </row>
    <row r="113" spans="1:12" x14ac:dyDescent="0.25">
      <c r="A113" s="14"/>
      <c r="B113" s="14"/>
      <c r="C113" s="14"/>
      <c r="D113" s="14"/>
      <c r="E113" s="15" t="s">
        <v>27</v>
      </c>
      <c r="F113" s="15" t="s">
        <v>28</v>
      </c>
      <c r="G113" s="16">
        <v>553.51</v>
      </c>
      <c r="H113" s="16">
        <v>2767.55</v>
      </c>
      <c r="I113" s="16">
        <v>2767.55</v>
      </c>
      <c r="J113" s="16">
        <v>2767.55</v>
      </c>
      <c r="K113" s="16">
        <f>IF(H113&lt;&gt;0,I113/H113*100,0)</f>
        <v>100</v>
      </c>
      <c r="L113" s="16">
        <f>IF(I113&lt;&gt;0,J113/I113*100,0)</f>
        <v>100</v>
      </c>
    </row>
    <row r="114" spans="1:12" x14ac:dyDescent="0.25">
      <c r="A114" s="8"/>
      <c r="B114" s="8"/>
      <c r="C114" s="9" t="s">
        <v>108</v>
      </c>
      <c r="D114" s="8"/>
      <c r="E114" s="8"/>
      <c r="F114" s="9" t="s">
        <v>109</v>
      </c>
      <c r="G114" s="10">
        <f>+G115</f>
        <v>168245.11</v>
      </c>
      <c r="H114" s="10">
        <f>+H115</f>
        <v>214287.86999999997</v>
      </c>
      <c r="I114" s="10">
        <f>+I115</f>
        <v>224287.86999999997</v>
      </c>
      <c r="J114" s="10">
        <f>+J115</f>
        <v>224287.86999999997</v>
      </c>
      <c r="K114" s="10">
        <f>IF(H114&lt;&gt;0,I114/H114*100,0)</f>
        <v>104.66661972047228</v>
      </c>
      <c r="L114" s="10">
        <f>IF(I114&lt;&gt;0,J114/I114*100,0)</f>
        <v>100</v>
      </c>
    </row>
    <row r="115" spans="1:12" x14ac:dyDescent="0.25">
      <c r="A115" s="11"/>
      <c r="B115" s="11"/>
      <c r="C115" s="11"/>
      <c r="D115" s="12" t="s">
        <v>18</v>
      </c>
      <c r="E115" s="11"/>
      <c r="F115" s="12"/>
      <c r="G115" s="13">
        <f>+G116+G117+G118+G119+G120+G121+G122+G123+G124+G125+G126+G127</f>
        <v>168245.11</v>
      </c>
      <c r="H115" s="13">
        <f>+H116+H117+H118+H119+H120+H121+H122+H123+H124+H125+H126+H127</f>
        <v>214287.86999999997</v>
      </c>
      <c r="I115" s="13">
        <f>+I116+I117+I118+I119+I120+I121+I122+I123+I124+I125+I126+I127</f>
        <v>224287.86999999997</v>
      </c>
      <c r="J115" s="13">
        <f>+J116+J117+J118+J119+J120+J121+J122+J123+J124+J125+J126+J127</f>
        <v>224287.86999999997</v>
      </c>
      <c r="K115" s="13">
        <f>IF(H115&lt;&gt;0,I115/H115*100,0)</f>
        <v>104.66661972047228</v>
      </c>
      <c r="L115" s="13">
        <f>IF(I115&lt;&gt;0,J115/I115*100,0)</f>
        <v>100</v>
      </c>
    </row>
    <row r="116" spans="1:12" x14ac:dyDescent="0.25">
      <c r="A116" s="14"/>
      <c r="B116" s="14"/>
      <c r="C116" s="14"/>
      <c r="D116" s="14"/>
      <c r="E116" s="15" t="s">
        <v>49</v>
      </c>
      <c r="F116" s="15" t="s">
        <v>50</v>
      </c>
      <c r="G116" s="16">
        <v>49641.09</v>
      </c>
      <c r="H116" s="16">
        <v>51716.71</v>
      </c>
      <c r="I116" s="16">
        <v>51716.71</v>
      </c>
      <c r="J116" s="16">
        <v>51716.71</v>
      </c>
      <c r="K116" s="16">
        <f>IF(H116&lt;&gt;0,I116/H116*100,0)</f>
        <v>100</v>
      </c>
      <c r="L116" s="16">
        <f>IF(I116&lt;&gt;0,J116/I116*100,0)</f>
        <v>100</v>
      </c>
    </row>
    <row r="117" spans="1:12" x14ac:dyDescent="0.25">
      <c r="A117" s="14"/>
      <c r="B117" s="14"/>
      <c r="C117" s="14"/>
      <c r="D117" s="14"/>
      <c r="E117" s="15" t="s">
        <v>19</v>
      </c>
      <c r="F117" s="15" t="s">
        <v>20</v>
      </c>
      <c r="G117" s="16">
        <v>25850.53</v>
      </c>
      <c r="H117" s="16">
        <v>49886.16</v>
      </c>
      <c r="I117" s="16">
        <v>59886.16</v>
      </c>
      <c r="J117" s="16">
        <v>59886.16</v>
      </c>
      <c r="K117" s="16">
        <f>IF(H117&lt;&gt;0,I117/H117*100,0)</f>
        <v>120.0456399129538</v>
      </c>
      <c r="L117" s="16">
        <f>IF(I117&lt;&gt;0,J117/I117*100,0)</f>
        <v>100</v>
      </c>
    </row>
    <row r="118" spans="1:12" x14ac:dyDescent="0.25">
      <c r="A118" s="14"/>
      <c r="B118" s="14"/>
      <c r="C118" s="14"/>
      <c r="D118" s="14"/>
      <c r="E118" s="15" t="s">
        <v>76</v>
      </c>
      <c r="F118" s="15" t="s">
        <v>77</v>
      </c>
      <c r="G118" s="16">
        <v>1096.04</v>
      </c>
      <c r="H118" s="16">
        <v>1312.54</v>
      </c>
      <c r="I118" s="16">
        <v>1312.54</v>
      </c>
      <c r="J118" s="16">
        <v>1312.54</v>
      </c>
      <c r="K118" s="16">
        <f>IF(H118&lt;&gt;0,I118/H118*100,0)</f>
        <v>100</v>
      </c>
      <c r="L118" s="16">
        <f>IF(I118&lt;&gt;0,J118/I118*100,0)</f>
        <v>100</v>
      </c>
    </row>
    <row r="119" spans="1:12" x14ac:dyDescent="0.25">
      <c r="A119" s="14"/>
      <c r="B119" s="14"/>
      <c r="C119" s="14"/>
      <c r="D119" s="14"/>
      <c r="E119" s="15" t="s">
        <v>21</v>
      </c>
      <c r="F119" s="15" t="s">
        <v>22</v>
      </c>
      <c r="G119" s="16">
        <v>17454.68</v>
      </c>
      <c r="H119" s="16">
        <v>28094.44</v>
      </c>
      <c r="I119" s="16">
        <v>28094.44</v>
      </c>
      <c r="J119" s="16">
        <v>28094.44</v>
      </c>
      <c r="K119" s="16">
        <f>IF(H119&lt;&gt;0,I119/H119*100,0)</f>
        <v>100</v>
      </c>
      <c r="L119" s="16">
        <f>IF(I119&lt;&gt;0,J119/I119*100,0)</f>
        <v>100</v>
      </c>
    </row>
    <row r="120" spans="1:12" x14ac:dyDescent="0.25">
      <c r="A120" s="14"/>
      <c r="B120" s="14"/>
      <c r="C120" s="14"/>
      <c r="D120" s="14"/>
      <c r="E120" s="15" t="s">
        <v>70</v>
      </c>
      <c r="F120" s="15" t="s">
        <v>71</v>
      </c>
      <c r="G120" s="16">
        <v>6238.22</v>
      </c>
      <c r="H120" s="16">
        <v>2993.38</v>
      </c>
      <c r="I120" s="16">
        <v>2993.38</v>
      </c>
      <c r="J120" s="16">
        <v>2993.38</v>
      </c>
      <c r="K120" s="16">
        <f>IF(H120&lt;&gt;0,I120/H120*100,0)</f>
        <v>100</v>
      </c>
      <c r="L120" s="16">
        <f>IF(I120&lt;&gt;0,J120/I120*100,0)</f>
        <v>100</v>
      </c>
    </row>
    <row r="121" spans="1:12" x14ac:dyDescent="0.25">
      <c r="A121" s="14"/>
      <c r="B121" s="14"/>
      <c r="C121" s="14"/>
      <c r="D121" s="14"/>
      <c r="E121" s="15" t="s">
        <v>61</v>
      </c>
      <c r="F121" s="15" t="s">
        <v>62</v>
      </c>
      <c r="G121" s="16">
        <v>983.23</v>
      </c>
      <c r="H121" s="16">
        <v>5150.87</v>
      </c>
      <c r="I121" s="16">
        <v>5150.87</v>
      </c>
      <c r="J121" s="16">
        <v>5150.87</v>
      </c>
      <c r="K121" s="16">
        <f>IF(H121&lt;&gt;0,I121/H121*100,0)</f>
        <v>100</v>
      </c>
      <c r="L121" s="16">
        <f>IF(I121&lt;&gt;0,J121/I121*100,0)</f>
        <v>100</v>
      </c>
    </row>
    <row r="122" spans="1:12" x14ac:dyDescent="0.25">
      <c r="A122" s="14"/>
      <c r="B122" s="14"/>
      <c r="C122" s="14"/>
      <c r="D122" s="14"/>
      <c r="E122" s="15" t="s">
        <v>23</v>
      </c>
      <c r="F122" s="15" t="s">
        <v>24</v>
      </c>
      <c r="G122" s="16">
        <v>24003.599999999999</v>
      </c>
      <c r="H122" s="16">
        <v>28748.06</v>
      </c>
      <c r="I122" s="16">
        <v>28748.06</v>
      </c>
      <c r="J122" s="16">
        <v>28748.06</v>
      </c>
      <c r="K122" s="16">
        <f>IF(H122&lt;&gt;0,I122/H122*100,0)</f>
        <v>100</v>
      </c>
      <c r="L122" s="16">
        <f>IF(I122&lt;&gt;0,J122/I122*100,0)</f>
        <v>100</v>
      </c>
    </row>
    <row r="123" spans="1:12" x14ac:dyDescent="0.25">
      <c r="A123" s="14"/>
      <c r="B123" s="14"/>
      <c r="C123" s="14"/>
      <c r="D123" s="14"/>
      <c r="E123" s="15" t="s">
        <v>25</v>
      </c>
      <c r="F123" s="15" t="s">
        <v>26</v>
      </c>
      <c r="G123" s="16">
        <v>1846.01</v>
      </c>
      <c r="H123" s="16">
        <v>1974.08</v>
      </c>
      <c r="I123" s="16">
        <v>1974.08</v>
      </c>
      <c r="J123" s="16">
        <v>1974.08</v>
      </c>
      <c r="K123" s="16">
        <f>IF(H123&lt;&gt;0,I123/H123*100,0)</f>
        <v>100</v>
      </c>
      <c r="L123" s="16">
        <f>IF(I123&lt;&gt;0,J123/I123*100,0)</f>
        <v>100</v>
      </c>
    </row>
    <row r="124" spans="1:12" x14ac:dyDescent="0.25">
      <c r="A124" s="14"/>
      <c r="B124" s="14"/>
      <c r="C124" s="14"/>
      <c r="D124" s="14"/>
      <c r="E124" s="15" t="s">
        <v>88</v>
      </c>
      <c r="F124" s="15" t="s">
        <v>89</v>
      </c>
      <c r="G124" s="16">
        <v>80</v>
      </c>
      <c r="H124" s="16">
        <v>80</v>
      </c>
      <c r="I124" s="16">
        <v>80</v>
      </c>
      <c r="J124" s="16">
        <v>80</v>
      </c>
      <c r="K124" s="16">
        <f>IF(H124&lt;&gt;0,I124/H124*100,0)</f>
        <v>100</v>
      </c>
      <c r="L124" s="16">
        <f>IF(I124&lt;&gt;0,J124/I124*100,0)</f>
        <v>100</v>
      </c>
    </row>
    <row r="125" spans="1:12" x14ac:dyDescent="0.25">
      <c r="A125" s="14"/>
      <c r="B125" s="14"/>
      <c r="C125" s="14"/>
      <c r="D125" s="14"/>
      <c r="E125" s="15" t="s">
        <v>27</v>
      </c>
      <c r="F125" s="15" t="s">
        <v>28</v>
      </c>
      <c r="G125" s="16">
        <v>32295.52</v>
      </c>
      <c r="H125" s="16">
        <v>35000</v>
      </c>
      <c r="I125" s="16">
        <v>35000</v>
      </c>
      <c r="J125" s="16">
        <v>35000</v>
      </c>
      <c r="K125" s="16">
        <f>IF(H125&lt;&gt;0,I125/H125*100,0)</f>
        <v>100</v>
      </c>
      <c r="L125" s="16">
        <f>IF(I125&lt;&gt;0,J125/I125*100,0)</f>
        <v>100</v>
      </c>
    </row>
    <row r="126" spans="1:12" x14ac:dyDescent="0.25">
      <c r="A126" s="14"/>
      <c r="B126" s="14"/>
      <c r="C126" s="14"/>
      <c r="D126" s="14"/>
      <c r="E126" s="15" t="s">
        <v>63</v>
      </c>
      <c r="F126" s="15" t="s">
        <v>64</v>
      </c>
      <c r="G126" s="16">
        <v>618.20000000000005</v>
      </c>
      <c r="H126" s="16">
        <v>412.84</v>
      </c>
      <c r="I126" s="16">
        <v>412.84</v>
      </c>
      <c r="J126" s="16">
        <v>412.84</v>
      </c>
      <c r="K126" s="16">
        <f>IF(H126&lt;&gt;0,I126/H126*100,0)</f>
        <v>100</v>
      </c>
      <c r="L126" s="16">
        <f>IF(I126&lt;&gt;0,J126/I126*100,0)</f>
        <v>100</v>
      </c>
    </row>
    <row r="127" spans="1:12" x14ac:dyDescent="0.25">
      <c r="A127" s="14"/>
      <c r="B127" s="14"/>
      <c r="C127" s="14"/>
      <c r="D127" s="14"/>
      <c r="E127" s="15" t="s">
        <v>110</v>
      </c>
      <c r="F127" s="15" t="s">
        <v>111</v>
      </c>
      <c r="G127" s="16">
        <v>8137.99</v>
      </c>
      <c r="H127" s="16">
        <v>8918.7900000000009</v>
      </c>
      <c r="I127" s="16">
        <v>8918.7900000000009</v>
      </c>
      <c r="J127" s="16">
        <v>8918.7900000000009</v>
      </c>
      <c r="K127" s="16">
        <f>IF(H127&lt;&gt;0,I127/H127*100,0)</f>
        <v>100</v>
      </c>
      <c r="L127" s="16">
        <f>IF(I127&lt;&gt;0,J127/I127*100,0)</f>
        <v>100</v>
      </c>
    </row>
    <row r="128" spans="1:12" x14ac:dyDescent="0.25">
      <c r="A128" s="8"/>
      <c r="B128" s="8"/>
      <c r="C128" s="9" t="s">
        <v>112</v>
      </c>
      <c r="D128" s="8"/>
      <c r="E128" s="8"/>
      <c r="F128" s="9" t="s">
        <v>113</v>
      </c>
      <c r="G128" s="10">
        <f>+G129</f>
        <v>30071.360000000001</v>
      </c>
      <c r="H128" s="10">
        <f>+H129</f>
        <v>50000</v>
      </c>
      <c r="I128" s="10">
        <f>+I129</f>
        <v>50000</v>
      </c>
      <c r="J128" s="10">
        <f>+J129</f>
        <v>50000</v>
      </c>
      <c r="K128" s="10">
        <f>IF(H128&lt;&gt;0,I128/H128*100,0)</f>
        <v>100</v>
      </c>
      <c r="L128" s="10">
        <f>IF(I128&lt;&gt;0,J128/I128*100,0)</f>
        <v>100</v>
      </c>
    </row>
    <row r="129" spans="1:12" x14ac:dyDescent="0.25">
      <c r="A129" s="11"/>
      <c r="B129" s="11"/>
      <c r="C129" s="11"/>
      <c r="D129" s="12" t="s">
        <v>18</v>
      </c>
      <c r="E129" s="11"/>
      <c r="F129" s="12"/>
      <c r="G129" s="13">
        <f>+G130+G131+G132+G133+G134+G135</f>
        <v>30071.360000000001</v>
      </c>
      <c r="H129" s="13">
        <f>+H130+H131+H132+H133+H134+H135</f>
        <v>50000</v>
      </c>
      <c r="I129" s="13">
        <f>+I130+I131+I132+I133+I134+I135</f>
        <v>50000</v>
      </c>
      <c r="J129" s="13">
        <f>+J130+J131+J132+J133+J134+J135</f>
        <v>50000</v>
      </c>
      <c r="K129" s="13">
        <f>IF(H129&lt;&gt;0,I129/H129*100,0)</f>
        <v>100</v>
      </c>
      <c r="L129" s="13">
        <f>IF(I129&lt;&gt;0,J129/I129*100,0)</f>
        <v>100</v>
      </c>
    </row>
    <row r="130" spans="1:12" x14ac:dyDescent="0.25">
      <c r="A130" s="14"/>
      <c r="B130" s="14"/>
      <c r="C130" s="14"/>
      <c r="D130" s="14"/>
      <c r="E130" s="15" t="s">
        <v>19</v>
      </c>
      <c r="F130" s="15" t="s">
        <v>20</v>
      </c>
      <c r="G130" s="16">
        <v>0</v>
      </c>
      <c r="H130" s="16">
        <v>46.13</v>
      </c>
      <c r="I130" s="16">
        <v>0</v>
      </c>
      <c r="J130" s="16">
        <v>0</v>
      </c>
      <c r="K130" s="16">
        <f>IF(H130&lt;&gt;0,I130/H130*100,0)</f>
        <v>0</v>
      </c>
      <c r="L130" s="16">
        <f>IF(I130&lt;&gt;0,J130/I130*100,0)</f>
        <v>0</v>
      </c>
    </row>
    <row r="131" spans="1:12" x14ac:dyDescent="0.25">
      <c r="A131" s="14"/>
      <c r="B131" s="14"/>
      <c r="C131" s="14"/>
      <c r="D131" s="14"/>
      <c r="E131" s="15" t="s">
        <v>76</v>
      </c>
      <c r="F131" s="15" t="s">
        <v>77</v>
      </c>
      <c r="G131" s="16">
        <v>48.15</v>
      </c>
      <c r="H131" s="16">
        <v>0</v>
      </c>
      <c r="I131" s="16">
        <v>0</v>
      </c>
      <c r="J131" s="16">
        <v>0</v>
      </c>
      <c r="K131" s="16">
        <f>IF(H131&lt;&gt;0,I131/H131*100,0)</f>
        <v>0</v>
      </c>
      <c r="L131" s="16">
        <f>IF(I131&lt;&gt;0,J131/I131*100,0)</f>
        <v>0</v>
      </c>
    </row>
    <row r="132" spans="1:12" x14ac:dyDescent="0.25">
      <c r="A132" s="14"/>
      <c r="B132" s="14"/>
      <c r="C132" s="14"/>
      <c r="D132" s="14"/>
      <c r="E132" s="15" t="s">
        <v>21</v>
      </c>
      <c r="F132" s="15" t="s">
        <v>22</v>
      </c>
      <c r="G132" s="16">
        <v>136.63999999999999</v>
      </c>
      <c r="H132" s="16">
        <v>0</v>
      </c>
      <c r="I132" s="16">
        <v>0</v>
      </c>
      <c r="J132" s="16">
        <v>0</v>
      </c>
      <c r="K132" s="16">
        <f>IF(H132&lt;&gt;0,I132/H132*100,0)</f>
        <v>0</v>
      </c>
      <c r="L132" s="16">
        <f>IF(I132&lt;&gt;0,J132/I132*100,0)</f>
        <v>0</v>
      </c>
    </row>
    <row r="133" spans="1:12" x14ac:dyDescent="0.25">
      <c r="A133" s="14"/>
      <c r="B133" s="14"/>
      <c r="C133" s="14"/>
      <c r="D133" s="14"/>
      <c r="E133" s="15" t="s">
        <v>23</v>
      </c>
      <c r="F133" s="15" t="s">
        <v>24</v>
      </c>
      <c r="G133" s="16">
        <v>4611.49</v>
      </c>
      <c r="H133" s="16">
        <v>0</v>
      </c>
      <c r="I133" s="16">
        <v>0</v>
      </c>
      <c r="J133" s="16">
        <v>0</v>
      </c>
      <c r="K133" s="16">
        <f>IF(H133&lt;&gt;0,I133/H133*100,0)</f>
        <v>0</v>
      </c>
      <c r="L133" s="16">
        <f>IF(I133&lt;&gt;0,J133/I133*100,0)</f>
        <v>0</v>
      </c>
    </row>
    <row r="134" spans="1:12" x14ac:dyDescent="0.25">
      <c r="A134" s="14"/>
      <c r="B134" s="14"/>
      <c r="C134" s="14"/>
      <c r="D134" s="14"/>
      <c r="E134" s="15" t="s">
        <v>114</v>
      </c>
      <c r="F134" s="15" t="s">
        <v>115</v>
      </c>
      <c r="G134" s="16">
        <v>9900</v>
      </c>
      <c r="H134" s="16">
        <v>0</v>
      </c>
      <c r="I134" s="16">
        <v>0</v>
      </c>
      <c r="J134" s="16">
        <v>0</v>
      </c>
      <c r="K134" s="16">
        <f>IF(H134&lt;&gt;0,I134/H134*100,0)</f>
        <v>0</v>
      </c>
      <c r="L134" s="16">
        <f>IF(I134&lt;&gt;0,J134/I134*100,0)</f>
        <v>0</v>
      </c>
    </row>
    <row r="135" spans="1:12" x14ac:dyDescent="0.25">
      <c r="A135" s="14"/>
      <c r="B135" s="14"/>
      <c r="C135" s="14"/>
      <c r="D135" s="14"/>
      <c r="E135" s="15" t="s">
        <v>63</v>
      </c>
      <c r="F135" s="15" t="s">
        <v>64</v>
      </c>
      <c r="G135" s="16">
        <v>15375.08</v>
      </c>
      <c r="H135" s="16">
        <v>49953.87</v>
      </c>
      <c r="I135" s="16">
        <v>50000</v>
      </c>
      <c r="J135" s="16">
        <v>50000</v>
      </c>
      <c r="K135" s="16">
        <f>IF(H135&lt;&gt;0,I135/H135*100,0)</f>
        <v>100.09234519767938</v>
      </c>
      <c r="L135" s="16">
        <f>IF(I135&lt;&gt;0,J135/I135*100,0)</f>
        <v>100</v>
      </c>
    </row>
    <row r="136" spans="1:12" x14ac:dyDescent="0.25">
      <c r="A136" s="8"/>
      <c r="B136" s="8"/>
      <c r="C136" s="9" t="s">
        <v>116</v>
      </c>
      <c r="D136" s="8"/>
      <c r="E136" s="8"/>
      <c r="F136" s="9" t="s">
        <v>117</v>
      </c>
      <c r="G136" s="10">
        <f>+G137</f>
        <v>0</v>
      </c>
      <c r="H136" s="10">
        <f>+H137</f>
        <v>0</v>
      </c>
      <c r="I136" s="10">
        <f>+I137</f>
        <v>34500</v>
      </c>
      <c r="J136" s="10">
        <f>+J137</f>
        <v>27300</v>
      </c>
      <c r="K136" s="10">
        <f>IF(H136&lt;&gt;0,I136/H136*100,0)</f>
        <v>0</v>
      </c>
      <c r="L136" s="10">
        <f>IF(I136&lt;&gt;0,J136/I136*100,0)</f>
        <v>79.130434782608688</v>
      </c>
    </row>
    <row r="137" spans="1:12" x14ac:dyDescent="0.25">
      <c r="A137" s="11"/>
      <c r="B137" s="11"/>
      <c r="C137" s="11"/>
      <c r="D137" s="12" t="s">
        <v>18</v>
      </c>
      <c r="E137" s="11"/>
      <c r="F137" s="12"/>
      <c r="G137" s="13">
        <f>+G138</f>
        <v>0</v>
      </c>
      <c r="H137" s="13">
        <f>+H138</f>
        <v>0</v>
      </c>
      <c r="I137" s="13">
        <f>+I138</f>
        <v>34500</v>
      </c>
      <c r="J137" s="13">
        <f>+J138</f>
        <v>27300</v>
      </c>
      <c r="K137" s="13">
        <f>IF(H137&lt;&gt;0,I137/H137*100,0)</f>
        <v>0</v>
      </c>
      <c r="L137" s="13">
        <f>IF(I137&lt;&gt;0,J137/I137*100,0)</f>
        <v>79.130434782608688</v>
      </c>
    </row>
    <row r="138" spans="1:12" x14ac:dyDescent="0.25">
      <c r="A138" s="14"/>
      <c r="B138" s="14"/>
      <c r="C138" s="14"/>
      <c r="D138" s="14"/>
      <c r="E138" s="15" t="s">
        <v>19</v>
      </c>
      <c r="F138" s="15" t="s">
        <v>20</v>
      </c>
      <c r="G138" s="16">
        <v>0</v>
      </c>
      <c r="H138" s="16">
        <v>0</v>
      </c>
      <c r="I138" s="16">
        <v>34500</v>
      </c>
      <c r="J138" s="16">
        <v>27300</v>
      </c>
      <c r="K138" s="16">
        <f>IF(H138&lt;&gt;0,I138/H138*100,0)</f>
        <v>0</v>
      </c>
      <c r="L138" s="16">
        <f>IF(I138&lt;&gt;0,J138/I138*100,0)</f>
        <v>79.130434782608688</v>
      </c>
    </row>
    <row r="139" spans="1:12" x14ac:dyDescent="0.25">
      <c r="A139" s="8"/>
      <c r="B139" s="8"/>
      <c r="C139" s="9" t="s">
        <v>118</v>
      </c>
      <c r="D139" s="8"/>
      <c r="E139" s="8"/>
      <c r="F139" s="9" t="s">
        <v>119</v>
      </c>
      <c r="G139" s="10">
        <f>+G140</f>
        <v>48323.92</v>
      </c>
      <c r="H139" s="10">
        <f>+H140</f>
        <v>77148.289999999994</v>
      </c>
      <c r="I139" s="10">
        <f>+I140</f>
        <v>74818</v>
      </c>
      <c r="J139" s="10">
        <f>+J140</f>
        <v>78653</v>
      </c>
      <c r="K139" s="10">
        <f>IF(H139&lt;&gt;0,I139/H139*100,0)</f>
        <v>96.97946642757735</v>
      </c>
      <c r="L139" s="10">
        <f>IF(I139&lt;&gt;0,J139/I139*100,0)</f>
        <v>105.12577187307868</v>
      </c>
    </row>
    <row r="140" spans="1:12" x14ac:dyDescent="0.25">
      <c r="A140" s="11"/>
      <c r="B140" s="11"/>
      <c r="C140" s="11"/>
      <c r="D140" s="12" t="s">
        <v>18</v>
      </c>
      <c r="E140" s="11"/>
      <c r="F140" s="12"/>
      <c r="G140" s="13">
        <f>+G141+G142</f>
        <v>48323.92</v>
      </c>
      <c r="H140" s="13">
        <f>+H141+H142</f>
        <v>77148.289999999994</v>
      </c>
      <c r="I140" s="13">
        <f>+I141+I142</f>
        <v>74818</v>
      </c>
      <c r="J140" s="13">
        <f>+J141+J142</f>
        <v>78653</v>
      </c>
      <c r="K140" s="13">
        <f>IF(H140&lt;&gt;0,I140/H140*100,0)</f>
        <v>96.97946642757735</v>
      </c>
      <c r="L140" s="13">
        <f>IF(I140&lt;&gt;0,J140/I140*100,0)</f>
        <v>105.12577187307868</v>
      </c>
    </row>
    <row r="141" spans="1:12" x14ac:dyDescent="0.25">
      <c r="A141" s="14"/>
      <c r="B141" s="14"/>
      <c r="C141" s="14"/>
      <c r="D141" s="14"/>
      <c r="E141" s="15" t="s">
        <v>120</v>
      </c>
      <c r="F141" s="15" t="s">
        <v>121</v>
      </c>
      <c r="G141" s="16">
        <v>47723.24</v>
      </c>
      <c r="H141" s="16">
        <v>75730.98</v>
      </c>
      <c r="I141" s="16">
        <v>74818</v>
      </c>
      <c r="J141" s="16">
        <v>78653</v>
      </c>
      <c r="K141" s="16">
        <f>IF(H141&lt;&gt;0,I141/H141*100,0)</f>
        <v>98.794443172397877</v>
      </c>
      <c r="L141" s="16">
        <f>IF(I141&lt;&gt;0,J141/I141*100,0)</f>
        <v>105.12577187307868</v>
      </c>
    </row>
    <row r="142" spans="1:12" x14ac:dyDescent="0.25">
      <c r="A142" s="14"/>
      <c r="B142" s="14"/>
      <c r="C142" s="14"/>
      <c r="D142" s="14"/>
      <c r="E142" s="15" t="s">
        <v>122</v>
      </c>
      <c r="F142" s="15" t="s">
        <v>123</v>
      </c>
      <c r="G142" s="16">
        <v>600.67999999999995</v>
      </c>
      <c r="H142" s="16">
        <v>1417.31</v>
      </c>
      <c r="I142" s="16">
        <v>0</v>
      </c>
      <c r="J142" s="16">
        <v>0</v>
      </c>
      <c r="K142" s="16">
        <f>IF(H142&lt;&gt;0,I142/H142*100,0)</f>
        <v>0</v>
      </c>
      <c r="L142" s="16">
        <f>IF(I142&lt;&gt;0,J142/I142*100,0)</f>
        <v>0</v>
      </c>
    </row>
    <row r="143" spans="1:12" x14ac:dyDescent="0.25">
      <c r="A143" s="8"/>
      <c r="B143" s="8"/>
      <c r="C143" s="9" t="s">
        <v>124</v>
      </c>
      <c r="D143" s="8"/>
      <c r="E143" s="8"/>
      <c r="F143" s="9" t="s">
        <v>125</v>
      </c>
      <c r="G143" s="10">
        <f>+G144</f>
        <v>28667.879999999997</v>
      </c>
      <c r="H143" s="10">
        <f>+H144</f>
        <v>41106.29</v>
      </c>
      <c r="I143" s="10">
        <f>+I144</f>
        <v>37664.93</v>
      </c>
      <c r="J143" s="10">
        <f>+J144</f>
        <v>40131.870000000003</v>
      </c>
      <c r="K143" s="10">
        <f>IF(H143&lt;&gt;0,I143/H143*100,0)</f>
        <v>91.628142554339007</v>
      </c>
      <c r="L143" s="10">
        <f>IF(I143&lt;&gt;0,J143/I143*100,0)</f>
        <v>106.54970021184162</v>
      </c>
    </row>
    <row r="144" spans="1:12" x14ac:dyDescent="0.25">
      <c r="A144" s="11"/>
      <c r="B144" s="11"/>
      <c r="C144" s="11"/>
      <c r="D144" s="12" t="s">
        <v>18</v>
      </c>
      <c r="E144" s="11"/>
      <c r="F144" s="12"/>
      <c r="G144" s="13">
        <f>+G145+G146</f>
        <v>28667.879999999997</v>
      </c>
      <c r="H144" s="13">
        <f>+H145+H146</f>
        <v>41106.29</v>
      </c>
      <c r="I144" s="13">
        <f>+I145+I146</f>
        <v>37664.93</v>
      </c>
      <c r="J144" s="13">
        <f>+J145+J146</f>
        <v>40131.870000000003</v>
      </c>
      <c r="K144" s="13">
        <f>IF(H144&lt;&gt;0,I144/H144*100,0)</f>
        <v>91.628142554339007</v>
      </c>
      <c r="L144" s="13">
        <f>IF(I144&lt;&gt;0,J144/I144*100,0)</f>
        <v>106.54970021184162</v>
      </c>
    </row>
    <row r="145" spans="1:12" x14ac:dyDescent="0.25">
      <c r="A145" s="14"/>
      <c r="B145" s="14"/>
      <c r="C145" s="14"/>
      <c r="D145" s="14"/>
      <c r="E145" s="15" t="s">
        <v>120</v>
      </c>
      <c r="F145" s="15" t="s">
        <v>121</v>
      </c>
      <c r="G145" s="16">
        <v>28275.96</v>
      </c>
      <c r="H145" s="16">
        <v>40965.35</v>
      </c>
      <c r="I145" s="16">
        <v>37664.93</v>
      </c>
      <c r="J145" s="16">
        <v>40131.870000000003</v>
      </c>
      <c r="K145" s="16">
        <f>IF(H145&lt;&gt;0,I145/H145*100,0)</f>
        <v>91.94338630086159</v>
      </c>
      <c r="L145" s="16">
        <f>IF(I145&lt;&gt;0,J145/I145*100,0)</f>
        <v>106.54970021184162</v>
      </c>
    </row>
    <row r="146" spans="1:12" x14ac:dyDescent="0.25">
      <c r="A146" s="14"/>
      <c r="B146" s="14"/>
      <c r="C146" s="14"/>
      <c r="D146" s="14"/>
      <c r="E146" s="15" t="s">
        <v>122</v>
      </c>
      <c r="F146" s="15" t="s">
        <v>123</v>
      </c>
      <c r="G146" s="16">
        <v>391.92</v>
      </c>
      <c r="H146" s="16">
        <v>140.94</v>
      </c>
      <c r="I146" s="16">
        <v>0</v>
      </c>
      <c r="J146" s="16">
        <v>0</v>
      </c>
      <c r="K146" s="16">
        <f>IF(H146&lt;&gt;0,I146/H146*100,0)</f>
        <v>0</v>
      </c>
      <c r="L146" s="16">
        <f>IF(I146&lt;&gt;0,J146/I146*100,0)</f>
        <v>0</v>
      </c>
    </row>
    <row r="147" spans="1:12" x14ac:dyDescent="0.25">
      <c r="A147" s="8"/>
      <c r="B147" s="8"/>
      <c r="C147" s="9" t="s">
        <v>126</v>
      </c>
      <c r="D147" s="8"/>
      <c r="E147" s="8"/>
      <c r="F147" s="9" t="s">
        <v>127</v>
      </c>
      <c r="G147" s="10">
        <f>+G148</f>
        <v>21088.17</v>
      </c>
      <c r="H147" s="10">
        <f>+H148</f>
        <v>30000</v>
      </c>
      <c r="I147" s="10">
        <f>+I148</f>
        <v>25000</v>
      </c>
      <c r="J147" s="10">
        <f>+J148</f>
        <v>25000</v>
      </c>
      <c r="K147" s="10">
        <f>IF(H147&lt;&gt;0,I147/H147*100,0)</f>
        <v>83.333333333333343</v>
      </c>
      <c r="L147" s="10">
        <f>IF(I147&lt;&gt;0,J147/I147*100,0)</f>
        <v>100</v>
      </c>
    </row>
    <row r="148" spans="1:12" x14ac:dyDescent="0.25">
      <c r="A148" s="11"/>
      <c r="B148" s="11"/>
      <c r="C148" s="11"/>
      <c r="D148" s="12" t="s">
        <v>18</v>
      </c>
      <c r="E148" s="11"/>
      <c r="F148" s="12"/>
      <c r="G148" s="13">
        <f>+G149+G150</f>
        <v>21088.17</v>
      </c>
      <c r="H148" s="13">
        <f>+H149+H150</f>
        <v>30000</v>
      </c>
      <c r="I148" s="13">
        <f>+I149+I150</f>
        <v>25000</v>
      </c>
      <c r="J148" s="13">
        <f>+J149+J150</f>
        <v>25000</v>
      </c>
      <c r="K148" s="13">
        <f>IF(H148&lt;&gt;0,I148/H148*100,0)</f>
        <v>83.333333333333343</v>
      </c>
      <c r="L148" s="13">
        <f>IF(I148&lt;&gt;0,J148/I148*100,0)</f>
        <v>100</v>
      </c>
    </row>
    <row r="149" spans="1:12" x14ac:dyDescent="0.25">
      <c r="A149" s="14"/>
      <c r="B149" s="14"/>
      <c r="C149" s="14"/>
      <c r="D149" s="14"/>
      <c r="E149" s="15" t="s">
        <v>19</v>
      </c>
      <c r="F149" s="15" t="s">
        <v>20</v>
      </c>
      <c r="G149" s="16">
        <v>21088.17</v>
      </c>
      <c r="H149" s="16">
        <v>10000</v>
      </c>
      <c r="I149" s="16">
        <v>0</v>
      </c>
      <c r="J149" s="16">
        <v>0</v>
      </c>
      <c r="K149" s="16">
        <f>IF(H149&lt;&gt;0,I149/H149*100,0)</f>
        <v>0</v>
      </c>
      <c r="L149" s="16">
        <f>IF(I149&lt;&gt;0,J149/I149*100,0)</f>
        <v>0</v>
      </c>
    </row>
    <row r="150" spans="1:12" x14ac:dyDescent="0.25">
      <c r="A150" s="14"/>
      <c r="B150" s="14"/>
      <c r="C150" s="14"/>
      <c r="D150" s="14"/>
      <c r="E150" s="15" t="s">
        <v>128</v>
      </c>
      <c r="F150" s="15" t="s">
        <v>129</v>
      </c>
      <c r="G150" s="16">
        <v>0</v>
      </c>
      <c r="H150" s="16">
        <v>20000</v>
      </c>
      <c r="I150" s="16">
        <v>25000</v>
      </c>
      <c r="J150" s="16">
        <v>25000</v>
      </c>
      <c r="K150" s="16">
        <f>IF(H150&lt;&gt;0,I150/H150*100,0)</f>
        <v>125</v>
      </c>
      <c r="L150" s="16">
        <f>IF(I150&lt;&gt;0,J150/I150*100,0)</f>
        <v>100</v>
      </c>
    </row>
    <row r="151" spans="1:12" x14ac:dyDescent="0.25">
      <c r="A151" s="8"/>
      <c r="B151" s="8"/>
      <c r="C151" s="9" t="s">
        <v>130</v>
      </c>
      <c r="D151" s="8"/>
      <c r="E151" s="8"/>
      <c r="F151" s="9" t="s">
        <v>131</v>
      </c>
      <c r="G151" s="10">
        <f>+G152+G156+G159</f>
        <v>20008</v>
      </c>
      <c r="H151" s="10">
        <f>+H152+H156+H159</f>
        <v>91000</v>
      </c>
      <c r="I151" s="10">
        <f>+I152+I156+I159</f>
        <v>150500</v>
      </c>
      <c r="J151" s="10">
        <f>+J152+J156+J159</f>
        <v>110000</v>
      </c>
      <c r="K151" s="10">
        <f>IF(H151&lt;&gt;0,I151/H151*100,0)</f>
        <v>165.38461538461539</v>
      </c>
      <c r="L151" s="10">
        <f>IF(I151&lt;&gt;0,J151/I151*100,0)</f>
        <v>73.089700996677749</v>
      </c>
    </row>
    <row r="152" spans="1:12" x14ac:dyDescent="0.25">
      <c r="A152" s="11"/>
      <c r="B152" s="11"/>
      <c r="C152" s="11"/>
      <c r="D152" s="12" t="s">
        <v>18</v>
      </c>
      <c r="E152" s="11"/>
      <c r="F152" s="12"/>
      <c r="G152" s="13">
        <f>+G153+G154+G155</f>
        <v>20008</v>
      </c>
      <c r="H152" s="13">
        <f>+H153+H154+H155</f>
        <v>30000</v>
      </c>
      <c r="I152" s="13">
        <f>+I153+I154+I155</f>
        <v>120000</v>
      </c>
      <c r="J152" s="13">
        <f>+J153+J154+J155</f>
        <v>110000</v>
      </c>
      <c r="K152" s="13">
        <f>IF(H152&lt;&gt;0,I152/H152*100,0)</f>
        <v>400</v>
      </c>
      <c r="L152" s="13">
        <f>IF(I152&lt;&gt;0,J152/I152*100,0)</f>
        <v>91.666666666666657</v>
      </c>
    </row>
    <row r="153" spans="1:12" x14ac:dyDescent="0.25">
      <c r="A153" s="14"/>
      <c r="B153" s="14"/>
      <c r="C153" s="14"/>
      <c r="D153" s="14"/>
      <c r="E153" s="15" t="s">
        <v>19</v>
      </c>
      <c r="F153" s="15" t="s">
        <v>20</v>
      </c>
      <c r="G153" s="16">
        <v>1830</v>
      </c>
      <c r="H153" s="16">
        <v>14776.01</v>
      </c>
      <c r="I153" s="16">
        <v>0</v>
      </c>
      <c r="J153" s="16">
        <v>0</v>
      </c>
      <c r="K153" s="16">
        <f>IF(H153&lt;&gt;0,I153/H153*100,0)</f>
        <v>0</v>
      </c>
      <c r="L153" s="16">
        <f>IF(I153&lt;&gt;0,J153/I153*100,0)</f>
        <v>0</v>
      </c>
    </row>
    <row r="154" spans="1:12" x14ac:dyDescent="0.25">
      <c r="A154" s="14"/>
      <c r="B154" s="14"/>
      <c r="C154" s="14"/>
      <c r="D154" s="14"/>
      <c r="E154" s="15" t="s">
        <v>27</v>
      </c>
      <c r="F154" s="15" t="s">
        <v>28</v>
      </c>
      <c r="G154" s="16">
        <v>6344</v>
      </c>
      <c r="H154" s="16">
        <v>223.99</v>
      </c>
      <c r="I154" s="16">
        <v>0</v>
      </c>
      <c r="J154" s="16">
        <v>0</v>
      </c>
      <c r="K154" s="16">
        <f>IF(H154&lt;&gt;0,I154/H154*100,0)</f>
        <v>0</v>
      </c>
      <c r="L154" s="16">
        <f>IF(I154&lt;&gt;0,J154/I154*100,0)</f>
        <v>0</v>
      </c>
    </row>
    <row r="155" spans="1:12" x14ac:dyDescent="0.25">
      <c r="A155" s="14"/>
      <c r="B155" s="14"/>
      <c r="C155" s="14"/>
      <c r="D155" s="14"/>
      <c r="E155" s="15" t="s">
        <v>132</v>
      </c>
      <c r="F155" s="15" t="s">
        <v>133</v>
      </c>
      <c r="G155" s="16">
        <v>11834</v>
      </c>
      <c r="H155" s="16">
        <v>15000</v>
      </c>
      <c r="I155" s="16">
        <v>120000</v>
      </c>
      <c r="J155" s="16">
        <v>110000</v>
      </c>
      <c r="K155" s="16">
        <f>IF(H155&lt;&gt;0,I155/H155*100,0)</f>
        <v>800</v>
      </c>
      <c r="L155" s="16">
        <f>IF(I155&lt;&gt;0,J155/I155*100,0)</f>
        <v>91.666666666666657</v>
      </c>
    </row>
    <row r="156" spans="1:12" x14ac:dyDescent="0.25">
      <c r="A156" s="11"/>
      <c r="B156" s="11"/>
      <c r="C156" s="11"/>
      <c r="D156" s="12" t="s">
        <v>134</v>
      </c>
      <c r="E156" s="11"/>
      <c r="F156" s="12" t="s">
        <v>135</v>
      </c>
      <c r="G156" s="13">
        <f>+G157+G158</f>
        <v>0</v>
      </c>
      <c r="H156" s="13">
        <f>+H157+H158</f>
        <v>30500</v>
      </c>
      <c r="I156" s="13">
        <f>+I157+I158</f>
        <v>30500</v>
      </c>
      <c r="J156" s="13">
        <f>+J157+J158</f>
        <v>0</v>
      </c>
      <c r="K156" s="13">
        <f>IF(H156&lt;&gt;0,I156/H156*100,0)</f>
        <v>100</v>
      </c>
      <c r="L156" s="13">
        <f>IF(I156&lt;&gt;0,J156/I156*100,0)</f>
        <v>0</v>
      </c>
    </row>
    <row r="157" spans="1:12" x14ac:dyDescent="0.25">
      <c r="A157" s="14"/>
      <c r="B157" s="14"/>
      <c r="C157" s="14"/>
      <c r="D157" s="14"/>
      <c r="E157" s="15" t="s">
        <v>19</v>
      </c>
      <c r="F157" s="15" t="s">
        <v>20</v>
      </c>
      <c r="G157" s="16">
        <v>0</v>
      </c>
      <c r="H157" s="16">
        <v>10000</v>
      </c>
      <c r="I157" s="16">
        <v>10000</v>
      </c>
      <c r="J157" s="16">
        <v>0</v>
      </c>
      <c r="K157" s="16">
        <f>IF(H157&lt;&gt;0,I157/H157*100,0)</f>
        <v>100</v>
      </c>
      <c r="L157" s="16">
        <f>IF(I157&lt;&gt;0,J157/I157*100,0)</f>
        <v>0</v>
      </c>
    </row>
    <row r="158" spans="1:12" x14ac:dyDescent="0.25">
      <c r="A158" s="14"/>
      <c r="B158" s="14"/>
      <c r="C158" s="14"/>
      <c r="D158" s="14"/>
      <c r="E158" s="15" t="s">
        <v>132</v>
      </c>
      <c r="F158" s="15" t="s">
        <v>133</v>
      </c>
      <c r="G158" s="16">
        <v>0</v>
      </c>
      <c r="H158" s="16">
        <v>20500</v>
      </c>
      <c r="I158" s="16">
        <v>20500</v>
      </c>
      <c r="J158" s="16">
        <v>0</v>
      </c>
      <c r="K158" s="16">
        <f>IF(H158&lt;&gt;0,I158/H158*100,0)</f>
        <v>100</v>
      </c>
      <c r="L158" s="16">
        <f>IF(I158&lt;&gt;0,J158/I158*100,0)</f>
        <v>0</v>
      </c>
    </row>
    <row r="159" spans="1:12" x14ac:dyDescent="0.25">
      <c r="A159" s="11"/>
      <c r="B159" s="11"/>
      <c r="C159" s="11"/>
      <c r="D159" s="12" t="s">
        <v>136</v>
      </c>
      <c r="E159" s="11"/>
      <c r="F159" s="12" t="s">
        <v>137</v>
      </c>
      <c r="G159" s="13">
        <f>+G160</f>
        <v>0</v>
      </c>
      <c r="H159" s="13">
        <f>+H160</f>
        <v>30500</v>
      </c>
      <c r="I159" s="13">
        <f>+I160</f>
        <v>0</v>
      </c>
      <c r="J159" s="13">
        <f>+J160</f>
        <v>0</v>
      </c>
      <c r="K159" s="13">
        <f>IF(H159&lt;&gt;0,I159/H159*100,0)</f>
        <v>0</v>
      </c>
      <c r="L159" s="13">
        <f>IF(I159&lt;&gt;0,J159/I159*100,0)</f>
        <v>0</v>
      </c>
    </row>
    <row r="160" spans="1:12" x14ac:dyDescent="0.25">
      <c r="A160" s="14"/>
      <c r="B160" s="14"/>
      <c r="C160" s="14"/>
      <c r="D160" s="14"/>
      <c r="E160" s="15" t="s">
        <v>132</v>
      </c>
      <c r="F160" s="15" t="s">
        <v>133</v>
      </c>
      <c r="G160" s="16">
        <v>0</v>
      </c>
      <c r="H160" s="16">
        <v>30500</v>
      </c>
      <c r="I160" s="16">
        <v>0</v>
      </c>
      <c r="J160" s="16">
        <v>0</v>
      </c>
      <c r="K160" s="16">
        <f>IF(H160&lt;&gt;0,I160/H160*100,0)</f>
        <v>0</v>
      </c>
      <c r="L160" s="16">
        <f>IF(I160&lt;&gt;0,J160/I160*100,0)</f>
        <v>0</v>
      </c>
    </row>
    <row r="161" spans="1:12" x14ac:dyDescent="0.25">
      <c r="A161" s="8"/>
      <c r="B161" s="8"/>
      <c r="C161" s="9" t="s">
        <v>138</v>
      </c>
      <c r="D161" s="8"/>
      <c r="E161" s="8"/>
      <c r="F161" s="9" t="s">
        <v>139</v>
      </c>
      <c r="G161" s="10">
        <f>+G162+G166+G174+G178</f>
        <v>453132.84</v>
      </c>
      <c r="H161" s="10">
        <f>+H162+H166+H174+H178</f>
        <v>232300</v>
      </c>
      <c r="I161" s="10">
        <f>+I162+I166+I174+I178</f>
        <v>57000</v>
      </c>
      <c r="J161" s="10">
        <f>+J162+J166+J174+J178</f>
        <v>70000</v>
      </c>
      <c r="K161" s="10">
        <f>IF(H161&lt;&gt;0,I161/H161*100,0)</f>
        <v>24.537236332328884</v>
      </c>
      <c r="L161" s="10">
        <f>IF(I161&lt;&gt;0,J161/I161*100,0)</f>
        <v>122.80701754385966</v>
      </c>
    </row>
    <row r="162" spans="1:12" x14ac:dyDescent="0.25">
      <c r="A162" s="11"/>
      <c r="B162" s="11"/>
      <c r="C162" s="11"/>
      <c r="D162" s="12" t="s">
        <v>18</v>
      </c>
      <c r="E162" s="11"/>
      <c r="F162" s="12"/>
      <c r="G162" s="13">
        <f>+G163+G164+G165</f>
        <v>0</v>
      </c>
      <c r="H162" s="13">
        <f>+H163+H164+H165</f>
        <v>14300.000000000002</v>
      </c>
      <c r="I162" s="13">
        <f>+I163+I164+I165</f>
        <v>37000</v>
      </c>
      <c r="J162" s="13">
        <f>+J163+J164+J165</f>
        <v>50000</v>
      </c>
      <c r="K162" s="13">
        <f>IF(H162&lt;&gt;0,I162/H162*100,0)</f>
        <v>258.74125874125872</v>
      </c>
      <c r="L162" s="13">
        <f>IF(I162&lt;&gt;0,J162/I162*100,0)</f>
        <v>135.13513513513513</v>
      </c>
    </row>
    <row r="163" spans="1:12" x14ac:dyDescent="0.25">
      <c r="A163" s="14"/>
      <c r="B163" s="14"/>
      <c r="C163" s="14"/>
      <c r="D163" s="14"/>
      <c r="E163" s="15" t="s">
        <v>19</v>
      </c>
      <c r="F163" s="15" t="s">
        <v>20</v>
      </c>
      <c r="G163" s="16">
        <v>0</v>
      </c>
      <c r="H163" s="16">
        <v>13774.59</v>
      </c>
      <c r="I163" s="16">
        <v>0</v>
      </c>
      <c r="J163" s="16">
        <v>0</v>
      </c>
      <c r="K163" s="16">
        <f>IF(H163&lt;&gt;0,I163/H163*100,0)</f>
        <v>0</v>
      </c>
      <c r="L163" s="16">
        <f>IF(I163&lt;&gt;0,J163/I163*100,0)</f>
        <v>0</v>
      </c>
    </row>
    <row r="164" spans="1:12" x14ac:dyDescent="0.25">
      <c r="A164" s="14"/>
      <c r="B164" s="14"/>
      <c r="C164" s="14"/>
      <c r="D164" s="14"/>
      <c r="E164" s="15" t="s">
        <v>140</v>
      </c>
      <c r="F164" s="15" t="s">
        <v>141</v>
      </c>
      <c r="G164" s="16">
        <v>0</v>
      </c>
      <c r="H164" s="16">
        <v>524.62</v>
      </c>
      <c r="I164" s="16">
        <v>37000</v>
      </c>
      <c r="J164" s="16">
        <v>50000</v>
      </c>
      <c r="K164" s="16">
        <f>IF(H164&lt;&gt;0,I164/H164*100,0)</f>
        <v>7052.7238763295345</v>
      </c>
      <c r="L164" s="16">
        <f>IF(I164&lt;&gt;0,J164/I164*100,0)</f>
        <v>135.13513513513513</v>
      </c>
    </row>
    <row r="165" spans="1:12" x14ac:dyDescent="0.25">
      <c r="A165" s="14"/>
      <c r="B165" s="14"/>
      <c r="C165" s="14"/>
      <c r="D165" s="14"/>
      <c r="E165" s="15" t="s">
        <v>132</v>
      </c>
      <c r="F165" s="15" t="s">
        <v>133</v>
      </c>
      <c r="G165" s="16">
        <v>0</v>
      </c>
      <c r="H165" s="16">
        <v>0.79</v>
      </c>
      <c r="I165" s="16">
        <v>0</v>
      </c>
      <c r="J165" s="16">
        <v>0</v>
      </c>
      <c r="K165" s="16">
        <f>IF(H165&lt;&gt;0,I165/H165*100,0)</f>
        <v>0</v>
      </c>
      <c r="L165" s="16">
        <f>IF(I165&lt;&gt;0,J165/I165*100,0)</f>
        <v>0</v>
      </c>
    </row>
    <row r="166" spans="1:12" x14ac:dyDescent="0.25">
      <c r="A166" s="11"/>
      <c r="B166" s="11"/>
      <c r="C166" s="11"/>
      <c r="D166" s="12" t="s">
        <v>142</v>
      </c>
      <c r="E166" s="11"/>
      <c r="F166" s="12" t="s">
        <v>143</v>
      </c>
      <c r="G166" s="13">
        <f>+G167+G168+G169+G170+G171+G172+G173</f>
        <v>453132.84</v>
      </c>
      <c r="H166" s="13">
        <f>+H167+H168+H169+H170+H171+H172+H173</f>
        <v>155000</v>
      </c>
      <c r="I166" s="13">
        <f>+I167+I168+I169+I170+I171+I172+I173</f>
        <v>0</v>
      </c>
      <c r="J166" s="13">
        <f>+J167+J168+J169+J170+J171+J172+J173</f>
        <v>0</v>
      </c>
      <c r="K166" s="13">
        <f>IF(H166&lt;&gt;0,I166/H166*100,0)</f>
        <v>0</v>
      </c>
      <c r="L166" s="13">
        <f>IF(I166&lt;&gt;0,J166/I166*100,0)</f>
        <v>0</v>
      </c>
    </row>
    <row r="167" spans="1:12" x14ac:dyDescent="0.25">
      <c r="A167" s="14"/>
      <c r="B167" s="14"/>
      <c r="C167" s="14"/>
      <c r="D167" s="14"/>
      <c r="E167" s="15" t="s">
        <v>19</v>
      </c>
      <c r="F167" s="15" t="s">
        <v>20</v>
      </c>
      <c r="G167" s="16">
        <v>27323.439999999999</v>
      </c>
      <c r="H167" s="16">
        <v>3169.41</v>
      </c>
      <c r="I167" s="16">
        <v>0</v>
      </c>
      <c r="J167" s="16">
        <v>0</v>
      </c>
      <c r="K167" s="16">
        <f>IF(H167&lt;&gt;0,I167/H167*100,0)</f>
        <v>0</v>
      </c>
      <c r="L167" s="16">
        <f>IF(I167&lt;&gt;0,J167/I167*100,0)</f>
        <v>0</v>
      </c>
    </row>
    <row r="168" spans="1:12" x14ac:dyDescent="0.25">
      <c r="A168" s="14"/>
      <c r="B168" s="14"/>
      <c r="C168" s="14"/>
      <c r="D168" s="14"/>
      <c r="E168" s="15" t="s">
        <v>76</v>
      </c>
      <c r="F168" s="15" t="s">
        <v>77</v>
      </c>
      <c r="G168" s="16">
        <v>549</v>
      </c>
      <c r="H168" s="16">
        <v>0</v>
      </c>
      <c r="I168" s="16">
        <v>0</v>
      </c>
      <c r="J168" s="16">
        <v>0</v>
      </c>
      <c r="K168" s="16">
        <f>IF(H168&lt;&gt;0,I168/H168*100,0)</f>
        <v>0</v>
      </c>
      <c r="L168" s="16">
        <f>IF(I168&lt;&gt;0,J168/I168*100,0)</f>
        <v>0</v>
      </c>
    </row>
    <row r="169" spans="1:12" x14ac:dyDescent="0.25">
      <c r="A169" s="14"/>
      <c r="B169" s="14"/>
      <c r="C169" s="14"/>
      <c r="D169" s="14"/>
      <c r="E169" s="15" t="s">
        <v>21</v>
      </c>
      <c r="F169" s="15" t="s">
        <v>22</v>
      </c>
      <c r="G169" s="16">
        <v>682.53</v>
      </c>
      <c r="H169" s="16">
        <v>0</v>
      </c>
      <c r="I169" s="16">
        <v>0</v>
      </c>
      <c r="J169" s="16">
        <v>0</v>
      </c>
      <c r="K169" s="16">
        <f>IF(H169&lt;&gt;0,I169/H169*100,0)</f>
        <v>0</v>
      </c>
      <c r="L169" s="16">
        <f>IF(I169&lt;&gt;0,J169/I169*100,0)</f>
        <v>0</v>
      </c>
    </row>
    <row r="170" spans="1:12" x14ac:dyDescent="0.25">
      <c r="A170" s="14"/>
      <c r="B170" s="14"/>
      <c r="C170" s="14"/>
      <c r="D170" s="14"/>
      <c r="E170" s="15" t="s">
        <v>27</v>
      </c>
      <c r="F170" s="15" t="s">
        <v>28</v>
      </c>
      <c r="G170" s="16">
        <v>336.33</v>
      </c>
      <c r="H170" s="16">
        <v>0</v>
      </c>
      <c r="I170" s="16">
        <v>0</v>
      </c>
      <c r="J170" s="16">
        <v>0</v>
      </c>
      <c r="K170" s="16">
        <f>IF(H170&lt;&gt;0,I170/H170*100,0)</f>
        <v>0</v>
      </c>
      <c r="L170" s="16">
        <f>IF(I170&lt;&gt;0,J170/I170*100,0)</f>
        <v>0</v>
      </c>
    </row>
    <row r="171" spans="1:12" x14ac:dyDescent="0.25">
      <c r="A171" s="14"/>
      <c r="B171" s="14"/>
      <c r="C171" s="14"/>
      <c r="D171" s="14"/>
      <c r="E171" s="15" t="s">
        <v>63</v>
      </c>
      <c r="F171" s="15" t="s">
        <v>64</v>
      </c>
      <c r="G171" s="16">
        <v>331.84</v>
      </c>
      <c r="H171" s="16">
        <v>30000</v>
      </c>
      <c r="I171" s="16">
        <v>0</v>
      </c>
      <c r="J171" s="16">
        <v>0</v>
      </c>
      <c r="K171" s="16">
        <f>IF(H171&lt;&gt;0,I171/H171*100,0)</f>
        <v>0</v>
      </c>
      <c r="L171" s="16">
        <f>IF(I171&lt;&gt;0,J171/I171*100,0)</f>
        <v>0</v>
      </c>
    </row>
    <row r="172" spans="1:12" x14ac:dyDescent="0.25">
      <c r="A172" s="14"/>
      <c r="B172" s="14"/>
      <c r="C172" s="14"/>
      <c r="D172" s="14"/>
      <c r="E172" s="15" t="s">
        <v>140</v>
      </c>
      <c r="F172" s="15" t="s">
        <v>141</v>
      </c>
      <c r="G172" s="16">
        <v>417582.88</v>
      </c>
      <c r="H172" s="16">
        <v>111830.59</v>
      </c>
      <c r="I172" s="16">
        <v>0</v>
      </c>
      <c r="J172" s="16">
        <v>0</v>
      </c>
      <c r="K172" s="16">
        <f>IF(H172&lt;&gt;0,I172/H172*100,0)</f>
        <v>0</v>
      </c>
      <c r="L172" s="16">
        <f>IF(I172&lt;&gt;0,J172/I172*100,0)</f>
        <v>0</v>
      </c>
    </row>
    <row r="173" spans="1:12" x14ac:dyDescent="0.25">
      <c r="A173" s="14"/>
      <c r="B173" s="14"/>
      <c r="C173" s="14"/>
      <c r="D173" s="14"/>
      <c r="E173" s="15" t="s">
        <v>132</v>
      </c>
      <c r="F173" s="15" t="s">
        <v>133</v>
      </c>
      <c r="G173" s="16">
        <v>6326.82</v>
      </c>
      <c r="H173" s="16">
        <v>10000</v>
      </c>
      <c r="I173" s="16">
        <v>0</v>
      </c>
      <c r="J173" s="16">
        <v>0</v>
      </c>
      <c r="K173" s="16">
        <f>IF(H173&lt;&gt;0,I173/H173*100,0)</f>
        <v>0</v>
      </c>
      <c r="L173" s="16">
        <f>IF(I173&lt;&gt;0,J173/I173*100,0)</f>
        <v>0</v>
      </c>
    </row>
    <row r="174" spans="1:12" x14ac:dyDescent="0.25">
      <c r="A174" s="11"/>
      <c r="B174" s="11"/>
      <c r="C174" s="11"/>
      <c r="D174" s="12" t="s">
        <v>144</v>
      </c>
      <c r="E174" s="11"/>
      <c r="F174" s="12" t="s">
        <v>145</v>
      </c>
      <c r="G174" s="13">
        <f>+G175+G176+G177</f>
        <v>0</v>
      </c>
      <c r="H174" s="13">
        <f>+H175+H176+H177</f>
        <v>48000</v>
      </c>
      <c r="I174" s="13">
        <f>+I175+I176+I177</f>
        <v>0</v>
      </c>
      <c r="J174" s="13">
        <f>+J175+J176+J177</f>
        <v>0</v>
      </c>
      <c r="K174" s="13">
        <f>IF(H174&lt;&gt;0,I174/H174*100,0)</f>
        <v>0</v>
      </c>
      <c r="L174" s="13">
        <f>IF(I174&lt;&gt;0,J174/I174*100,0)</f>
        <v>0</v>
      </c>
    </row>
    <row r="175" spans="1:12" x14ac:dyDescent="0.25">
      <c r="A175" s="14"/>
      <c r="B175" s="14"/>
      <c r="C175" s="14"/>
      <c r="D175" s="14"/>
      <c r="E175" s="15" t="s">
        <v>63</v>
      </c>
      <c r="F175" s="15" t="s">
        <v>64</v>
      </c>
      <c r="G175" s="16">
        <v>0</v>
      </c>
      <c r="H175" s="16">
        <v>10000</v>
      </c>
      <c r="I175" s="16">
        <v>0</v>
      </c>
      <c r="J175" s="16">
        <v>0</v>
      </c>
      <c r="K175" s="16">
        <f>IF(H175&lt;&gt;0,I175/H175*100,0)</f>
        <v>0</v>
      </c>
      <c r="L175" s="16">
        <f>IF(I175&lt;&gt;0,J175/I175*100,0)</f>
        <v>0</v>
      </c>
    </row>
    <row r="176" spans="1:12" x14ac:dyDescent="0.25">
      <c r="A176" s="14"/>
      <c r="B176" s="14"/>
      <c r="C176" s="14"/>
      <c r="D176" s="14"/>
      <c r="E176" s="15" t="s">
        <v>146</v>
      </c>
      <c r="F176" s="15" t="s">
        <v>147</v>
      </c>
      <c r="G176" s="16">
        <v>0</v>
      </c>
      <c r="H176" s="16">
        <v>36000</v>
      </c>
      <c r="I176" s="16">
        <v>0</v>
      </c>
      <c r="J176" s="16">
        <v>0</v>
      </c>
      <c r="K176" s="16">
        <f>IF(H176&lt;&gt;0,I176/H176*100,0)</f>
        <v>0</v>
      </c>
      <c r="L176" s="16">
        <f>IF(I176&lt;&gt;0,J176/I176*100,0)</f>
        <v>0</v>
      </c>
    </row>
    <row r="177" spans="1:12" x14ac:dyDescent="0.25">
      <c r="A177" s="14"/>
      <c r="B177" s="14"/>
      <c r="C177" s="14"/>
      <c r="D177" s="14"/>
      <c r="E177" s="15" t="s">
        <v>132</v>
      </c>
      <c r="F177" s="15" t="s">
        <v>133</v>
      </c>
      <c r="G177" s="16">
        <v>0</v>
      </c>
      <c r="H177" s="16">
        <v>2000</v>
      </c>
      <c r="I177" s="16">
        <v>0</v>
      </c>
      <c r="J177" s="16">
        <v>0</v>
      </c>
      <c r="K177" s="16">
        <f>IF(H177&lt;&gt;0,I177/H177*100,0)</f>
        <v>0</v>
      </c>
      <c r="L177" s="16">
        <f>IF(I177&lt;&gt;0,J177/I177*100,0)</f>
        <v>0</v>
      </c>
    </row>
    <row r="178" spans="1:12" x14ac:dyDescent="0.25">
      <c r="A178" s="11"/>
      <c r="B178" s="11"/>
      <c r="C178" s="11"/>
      <c r="D178" s="12" t="s">
        <v>148</v>
      </c>
      <c r="E178" s="11"/>
      <c r="F178" s="12" t="s">
        <v>149</v>
      </c>
      <c r="G178" s="13">
        <f>+G179</f>
        <v>0</v>
      </c>
      <c r="H178" s="13">
        <f>+H179</f>
        <v>15000</v>
      </c>
      <c r="I178" s="13">
        <f>+I179</f>
        <v>20000</v>
      </c>
      <c r="J178" s="13">
        <f>+J179</f>
        <v>20000</v>
      </c>
      <c r="K178" s="13">
        <f>IF(H178&lt;&gt;0,I178/H178*100,0)</f>
        <v>133.33333333333331</v>
      </c>
      <c r="L178" s="13">
        <f>IF(I178&lt;&gt;0,J178/I178*100,0)</f>
        <v>100</v>
      </c>
    </row>
    <row r="179" spans="1:12" x14ac:dyDescent="0.25">
      <c r="A179" s="14"/>
      <c r="B179" s="14"/>
      <c r="C179" s="14"/>
      <c r="D179" s="14"/>
      <c r="E179" s="15" t="s">
        <v>132</v>
      </c>
      <c r="F179" s="15" t="s">
        <v>133</v>
      </c>
      <c r="G179" s="16">
        <v>0</v>
      </c>
      <c r="H179" s="16">
        <v>15000</v>
      </c>
      <c r="I179" s="16">
        <v>20000</v>
      </c>
      <c r="J179" s="16">
        <v>20000</v>
      </c>
      <c r="K179" s="16">
        <f>IF(H179&lt;&gt;0,I179/H179*100,0)</f>
        <v>133.33333333333331</v>
      </c>
      <c r="L179" s="16">
        <f>IF(I179&lt;&gt;0,J179/I179*100,0)</f>
        <v>100</v>
      </c>
    </row>
    <row r="180" spans="1:12" x14ac:dyDescent="0.25">
      <c r="A180" s="5"/>
      <c r="B180" s="6" t="s">
        <v>150</v>
      </c>
      <c r="C180" s="5"/>
      <c r="D180" s="5"/>
      <c r="E180" s="5"/>
      <c r="F180" s="6" t="s">
        <v>151</v>
      </c>
      <c r="G180" s="7">
        <f>+G181+G190</f>
        <v>152371.75</v>
      </c>
      <c r="H180" s="7">
        <f>+H181+H190</f>
        <v>251500</v>
      </c>
      <c r="I180" s="7">
        <f>+I181+I190</f>
        <v>325000</v>
      </c>
      <c r="J180" s="7">
        <f>+J181+J190</f>
        <v>205000</v>
      </c>
      <c r="K180" s="7">
        <f>IF(H180&lt;&gt;0,I180/H180*100,0)</f>
        <v>129.22465208747516</v>
      </c>
      <c r="L180" s="7">
        <f>IF(I180&lt;&gt;0,J180/I180*100,0)</f>
        <v>63.076923076923073</v>
      </c>
    </row>
    <row r="181" spans="1:12" x14ac:dyDescent="0.25">
      <c r="A181" s="8"/>
      <c r="B181" s="8"/>
      <c r="C181" s="9" t="s">
        <v>152</v>
      </c>
      <c r="D181" s="8"/>
      <c r="E181" s="8"/>
      <c r="F181" s="9" t="s">
        <v>153</v>
      </c>
      <c r="G181" s="10">
        <f>+G182</f>
        <v>30876.79</v>
      </c>
      <c r="H181" s="10">
        <f>+H182</f>
        <v>51500</v>
      </c>
      <c r="I181" s="10">
        <f>+I182</f>
        <v>30000</v>
      </c>
      <c r="J181" s="10">
        <f>+J182</f>
        <v>30000</v>
      </c>
      <c r="K181" s="10">
        <f>IF(H181&lt;&gt;0,I181/H181*100,0)</f>
        <v>58.252427184466015</v>
      </c>
      <c r="L181" s="10">
        <f>IF(I181&lt;&gt;0,J181/I181*100,0)</f>
        <v>100</v>
      </c>
    </row>
    <row r="182" spans="1:12" x14ac:dyDescent="0.25">
      <c r="A182" s="11"/>
      <c r="B182" s="11"/>
      <c r="C182" s="11"/>
      <c r="D182" s="12" t="s">
        <v>18</v>
      </c>
      <c r="E182" s="11"/>
      <c r="F182" s="12"/>
      <c r="G182" s="13">
        <f>+G183+G184+G185+G186+G187+G188+G189</f>
        <v>30876.79</v>
      </c>
      <c r="H182" s="13">
        <f>+H183+H184+H185+H186+H187+H188+H189</f>
        <v>51500</v>
      </c>
      <c r="I182" s="13">
        <f>+I183+I184+I185+I186+I187+I188+I189</f>
        <v>30000</v>
      </c>
      <c r="J182" s="13">
        <f>+J183+J184+J185+J186+J187+J188+J189</f>
        <v>30000</v>
      </c>
      <c r="K182" s="13">
        <f>IF(H182&lt;&gt;0,I182/H182*100,0)</f>
        <v>58.252427184466015</v>
      </c>
      <c r="L182" s="13">
        <f>IF(I182&lt;&gt;0,J182/I182*100,0)</f>
        <v>100</v>
      </c>
    </row>
    <row r="183" spans="1:12" x14ac:dyDescent="0.25">
      <c r="A183" s="14"/>
      <c r="B183" s="14"/>
      <c r="C183" s="14"/>
      <c r="D183" s="14"/>
      <c r="E183" s="15" t="s">
        <v>19</v>
      </c>
      <c r="F183" s="15" t="s">
        <v>20</v>
      </c>
      <c r="G183" s="16">
        <v>1171.6099999999999</v>
      </c>
      <c r="H183" s="16">
        <v>21755.599999999999</v>
      </c>
      <c r="I183" s="16">
        <v>15000</v>
      </c>
      <c r="J183" s="16">
        <v>11755.6</v>
      </c>
      <c r="K183" s="16">
        <f>IF(H183&lt;&gt;0,I183/H183*100,0)</f>
        <v>68.947765173104855</v>
      </c>
      <c r="L183" s="16">
        <f>IF(I183&lt;&gt;0,J183/I183*100,0)</f>
        <v>78.370666666666665</v>
      </c>
    </row>
    <row r="184" spans="1:12" x14ac:dyDescent="0.25">
      <c r="A184" s="14"/>
      <c r="B184" s="14"/>
      <c r="C184" s="14"/>
      <c r="D184" s="14"/>
      <c r="E184" s="15" t="s">
        <v>76</v>
      </c>
      <c r="F184" s="15" t="s">
        <v>77</v>
      </c>
      <c r="G184" s="16">
        <v>4789.18</v>
      </c>
      <c r="H184" s="16">
        <v>3008.73</v>
      </c>
      <c r="I184" s="16">
        <v>0</v>
      </c>
      <c r="J184" s="16">
        <v>3008.73</v>
      </c>
      <c r="K184" s="16">
        <f>IF(H184&lt;&gt;0,I184/H184*100,0)</f>
        <v>0</v>
      </c>
      <c r="L184" s="16">
        <f>IF(I184&lt;&gt;0,J184/I184*100,0)</f>
        <v>0</v>
      </c>
    </row>
    <row r="185" spans="1:12" x14ac:dyDescent="0.25">
      <c r="A185" s="14"/>
      <c r="B185" s="14"/>
      <c r="C185" s="14"/>
      <c r="D185" s="14"/>
      <c r="E185" s="15" t="s">
        <v>70</v>
      </c>
      <c r="F185" s="15" t="s">
        <v>71</v>
      </c>
      <c r="G185" s="16">
        <v>653.75</v>
      </c>
      <c r="H185" s="16">
        <v>209.2</v>
      </c>
      <c r="I185" s="16">
        <v>0</v>
      </c>
      <c r="J185" s="16">
        <v>209.2</v>
      </c>
      <c r="K185" s="16">
        <f>IF(H185&lt;&gt;0,I185/H185*100,0)</f>
        <v>0</v>
      </c>
      <c r="L185" s="16">
        <f>IF(I185&lt;&gt;0,J185/I185*100,0)</f>
        <v>0</v>
      </c>
    </row>
    <row r="186" spans="1:12" x14ac:dyDescent="0.25">
      <c r="A186" s="14"/>
      <c r="B186" s="14"/>
      <c r="C186" s="14"/>
      <c r="D186" s="14"/>
      <c r="E186" s="15" t="s">
        <v>27</v>
      </c>
      <c r="F186" s="15" t="s">
        <v>28</v>
      </c>
      <c r="G186" s="16">
        <v>1036.42</v>
      </c>
      <c r="H186" s="16">
        <v>2000</v>
      </c>
      <c r="I186" s="16">
        <v>0</v>
      </c>
      <c r="J186" s="16">
        <v>2000</v>
      </c>
      <c r="K186" s="16">
        <f>IF(H186&lt;&gt;0,I186/H186*100,0)</f>
        <v>0</v>
      </c>
      <c r="L186" s="16">
        <f>IF(I186&lt;&gt;0,J186/I186*100,0)</f>
        <v>0</v>
      </c>
    </row>
    <row r="187" spans="1:12" x14ac:dyDescent="0.25">
      <c r="A187" s="14"/>
      <c r="B187" s="14"/>
      <c r="C187" s="14"/>
      <c r="D187" s="14"/>
      <c r="E187" s="15" t="s">
        <v>154</v>
      </c>
      <c r="F187" s="15" t="s">
        <v>155</v>
      </c>
      <c r="G187" s="16">
        <v>0</v>
      </c>
      <c r="H187" s="16">
        <v>249.32</v>
      </c>
      <c r="I187" s="16">
        <v>0</v>
      </c>
      <c r="J187" s="16">
        <v>249.32</v>
      </c>
      <c r="K187" s="16">
        <f>IF(H187&lt;&gt;0,I187/H187*100,0)</f>
        <v>0</v>
      </c>
      <c r="L187" s="16">
        <f>IF(I187&lt;&gt;0,J187/I187*100,0)</f>
        <v>0</v>
      </c>
    </row>
    <row r="188" spans="1:12" x14ac:dyDescent="0.25">
      <c r="A188" s="14"/>
      <c r="B188" s="14"/>
      <c r="C188" s="14"/>
      <c r="D188" s="14"/>
      <c r="E188" s="15" t="s">
        <v>31</v>
      </c>
      <c r="F188" s="15" t="s">
        <v>32</v>
      </c>
      <c r="G188" s="16">
        <v>13799.67</v>
      </c>
      <c r="H188" s="16">
        <v>20655</v>
      </c>
      <c r="I188" s="16">
        <v>0</v>
      </c>
      <c r="J188" s="16">
        <v>9155</v>
      </c>
      <c r="K188" s="16">
        <f>IF(H188&lt;&gt;0,I188/H188*100,0)</f>
        <v>0</v>
      </c>
      <c r="L188" s="16">
        <f>IF(I188&lt;&gt;0,J188/I188*100,0)</f>
        <v>0</v>
      </c>
    </row>
    <row r="189" spans="1:12" x14ac:dyDescent="0.25">
      <c r="A189" s="14"/>
      <c r="B189" s="14"/>
      <c r="C189" s="14"/>
      <c r="D189" s="14"/>
      <c r="E189" s="15" t="s">
        <v>63</v>
      </c>
      <c r="F189" s="15" t="s">
        <v>64</v>
      </c>
      <c r="G189" s="16">
        <v>9426.16</v>
      </c>
      <c r="H189" s="16">
        <v>3622.15</v>
      </c>
      <c r="I189" s="16">
        <v>15000</v>
      </c>
      <c r="J189" s="16">
        <v>3622.15</v>
      </c>
      <c r="K189" s="16">
        <f>IF(H189&lt;&gt;0,I189/H189*100,0)</f>
        <v>414.11868641552667</v>
      </c>
      <c r="L189" s="16">
        <f>IF(I189&lt;&gt;0,J189/I189*100,0)</f>
        <v>24.147666666666666</v>
      </c>
    </row>
    <row r="190" spans="1:12" x14ac:dyDescent="0.25">
      <c r="A190" s="8"/>
      <c r="B190" s="8"/>
      <c r="C190" s="9" t="s">
        <v>156</v>
      </c>
      <c r="D190" s="8"/>
      <c r="E190" s="8"/>
      <c r="F190" s="9" t="s">
        <v>157</v>
      </c>
      <c r="G190" s="10">
        <f>+G191+G194</f>
        <v>121494.96</v>
      </c>
      <c r="H190" s="10">
        <f>+H191+H194</f>
        <v>200000</v>
      </c>
      <c r="I190" s="10">
        <f>+I191+I194</f>
        <v>295000</v>
      </c>
      <c r="J190" s="10">
        <f>+J191+J194</f>
        <v>175000</v>
      </c>
      <c r="K190" s="10">
        <f>IF(H190&lt;&gt;0,I190/H190*100,0)</f>
        <v>147.5</v>
      </c>
      <c r="L190" s="10">
        <f>IF(I190&lt;&gt;0,J190/I190*100,0)</f>
        <v>59.322033898305079</v>
      </c>
    </row>
    <row r="191" spans="1:12" x14ac:dyDescent="0.25">
      <c r="A191" s="11"/>
      <c r="B191" s="11"/>
      <c r="C191" s="11"/>
      <c r="D191" s="12" t="s">
        <v>18</v>
      </c>
      <c r="E191" s="11"/>
      <c r="F191" s="12"/>
      <c r="G191" s="13">
        <f>+G192+G193</f>
        <v>91494.96</v>
      </c>
      <c r="H191" s="13">
        <f>+H192+H193</f>
        <v>100000</v>
      </c>
      <c r="I191" s="13">
        <f>+I192+I193</f>
        <v>100000</v>
      </c>
      <c r="J191" s="13">
        <f>+J192+J193</f>
        <v>100000</v>
      </c>
      <c r="K191" s="13">
        <f>IF(H191&lt;&gt;0,I191/H191*100,0)</f>
        <v>100</v>
      </c>
      <c r="L191" s="13">
        <f>IF(I191&lt;&gt;0,J191/I191*100,0)</f>
        <v>100</v>
      </c>
    </row>
    <row r="192" spans="1:12" x14ac:dyDescent="0.25">
      <c r="A192" s="14"/>
      <c r="B192" s="14"/>
      <c r="C192" s="14"/>
      <c r="D192" s="14"/>
      <c r="E192" s="15" t="s">
        <v>19</v>
      </c>
      <c r="F192" s="15" t="s">
        <v>20</v>
      </c>
      <c r="G192" s="16">
        <v>793</v>
      </c>
      <c r="H192" s="16">
        <v>0</v>
      </c>
      <c r="I192" s="16">
        <v>0</v>
      </c>
      <c r="J192" s="16">
        <v>0</v>
      </c>
      <c r="K192" s="16">
        <f>IF(H192&lt;&gt;0,I192/H192*100,0)</f>
        <v>0</v>
      </c>
      <c r="L192" s="16">
        <f>IF(I192&lt;&gt;0,J192/I192*100,0)</f>
        <v>0</v>
      </c>
    </row>
    <row r="193" spans="1:12" x14ac:dyDescent="0.25">
      <c r="A193" s="14"/>
      <c r="B193" s="14"/>
      <c r="C193" s="14"/>
      <c r="D193" s="14"/>
      <c r="E193" s="15" t="s">
        <v>31</v>
      </c>
      <c r="F193" s="15" t="s">
        <v>32</v>
      </c>
      <c r="G193" s="16">
        <v>90701.96</v>
      </c>
      <c r="H193" s="16">
        <v>100000</v>
      </c>
      <c r="I193" s="16">
        <v>100000</v>
      </c>
      <c r="J193" s="16">
        <v>100000</v>
      </c>
      <c r="K193" s="16">
        <f>IF(H193&lt;&gt;0,I193/H193*100,0)</f>
        <v>100</v>
      </c>
      <c r="L193" s="16">
        <f>IF(I193&lt;&gt;0,J193/I193*100,0)</f>
        <v>100</v>
      </c>
    </row>
    <row r="194" spans="1:12" x14ac:dyDescent="0.25">
      <c r="A194" s="11"/>
      <c r="B194" s="11"/>
      <c r="C194" s="11"/>
      <c r="D194" s="12" t="s">
        <v>158</v>
      </c>
      <c r="E194" s="11"/>
      <c r="F194" s="12" t="s">
        <v>159</v>
      </c>
      <c r="G194" s="13">
        <f>+G195+G196</f>
        <v>30000</v>
      </c>
      <c r="H194" s="13">
        <f>+H195+H196</f>
        <v>100000</v>
      </c>
      <c r="I194" s="13">
        <f>+I195+I196</f>
        <v>195000</v>
      </c>
      <c r="J194" s="13">
        <f>+J195+J196</f>
        <v>75000</v>
      </c>
      <c r="K194" s="13">
        <f>IF(H194&lt;&gt;0,I194/H194*100,0)</f>
        <v>195</v>
      </c>
      <c r="L194" s="13">
        <f>IF(I194&lt;&gt;0,J194/I194*100,0)</f>
        <v>38.461538461538467</v>
      </c>
    </row>
    <row r="195" spans="1:12" x14ac:dyDescent="0.25">
      <c r="A195" s="14"/>
      <c r="B195" s="14"/>
      <c r="C195" s="14"/>
      <c r="D195" s="14"/>
      <c r="E195" s="15" t="s">
        <v>31</v>
      </c>
      <c r="F195" s="15" t="s">
        <v>32</v>
      </c>
      <c r="G195" s="16">
        <v>30000</v>
      </c>
      <c r="H195" s="16">
        <v>0</v>
      </c>
      <c r="I195" s="16">
        <v>0</v>
      </c>
      <c r="J195" s="16">
        <v>0</v>
      </c>
      <c r="K195" s="16">
        <f>IF(H195&lt;&gt;0,I195/H195*100,0)</f>
        <v>0</v>
      </c>
      <c r="L195" s="16">
        <f>IF(I195&lt;&gt;0,J195/I195*100,0)</f>
        <v>0</v>
      </c>
    </row>
    <row r="196" spans="1:12" x14ac:dyDescent="0.25">
      <c r="A196" s="14"/>
      <c r="B196" s="14"/>
      <c r="C196" s="14"/>
      <c r="D196" s="14"/>
      <c r="E196" s="15" t="s">
        <v>160</v>
      </c>
      <c r="F196" s="15" t="s">
        <v>161</v>
      </c>
      <c r="G196" s="16">
        <v>0</v>
      </c>
      <c r="H196" s="16">
        <v>100000</v>
      </c>
      <c r="I196" s="16">
        <v>195000</v>
      </c>
      <c r="J196" s="16">
        <v>75000</v>
      </c>
      <c r="K196" s="16">
        <f>IF(H196&lt;&gt;0,I196/H196*100,0)</f>
        <v>195</v>
      </c>
      <c r="L196" s="16">
        <f>IF(I196&lt;&gt;0,J196/I196*100,0)</f>
        <v>38.461538461538467</v>
      </c>
    </row>
    <row r="197" spans="1:12" x14ac:dyDescent="0.25">
      <c r="A197" s="5"/>
      <c r="B197" s="6" t="s">
        <v>162</v>
      </c>
      <c r="C197" s="5"/>
      <c r="D197" s="5"/>
      <c r="E197" s="5"/>
      <c r="F197" s="6" t="s">
        <v>163</v>
      </c>
      <c r="G197" s="7">
        <f>+G198</f>
        <v>5636.52</v>
      </c>
      <c r="H197" s="7">
        <f>+H198</f>
        <v>7900</v>
      </c>
      <c r="I197" s="7">
        <f>+I198</f>
        <v>7900</v>
      </c>
      <c r="J197" s="7">
        <f>+J198</f>
        <v>7900</v>
      </c>
      <c r="K197" s="7">
        <f>IF(H197&lt;&gt;0,I197/H197*100,0)</f>
        <v>100</v>
      </c>
      <c r="L197" s="7">
        <f>IF(I197&lt;&gt;0,J197/I197*100,0)</f>
        <v>100</v>
      </c>
    </row>
    <row r="198" spans="1:12" x14ac:dyDescent="0.25">
      <c r="A198" s="8"/>
      <c r="B198" s="8"/>
      <c r="C198" s="9" t="s">
        <v>164</v>
      </c>
      <c r="D198" s="8"/>
      <c r="E198" s="8"/>
      <c r="F198" s="9" t="s">
        <v>165</v>
      </c>
      <c r="G198" s="10">
        <f>+G199</f>
        <v>5636.52</v>
      </c>
      <c r="H198" s="10">
        <f>+H199</f>
        <v>7900</v>
      </c>
      <c r="I198" s="10">
        <f>+I199</f>
        <v>7900</v>
      </c>
      <c r="J198" s="10">
        <f>+J199</f>
        <v>7900</v>
      </c>
      <c r="K198" s="10">
        <f>IF(H198&lt;&gt;0,I198/H198*100,0)</f>
        <v>100</v>
      </c>
      <c r="L198" s="10">
        <f>IF(I198&lt;&gt;0,J198/I198*100,0)</f>
        <v>100</v>
      </c>
    </row>
    <row r="199" spans="1:12" x14ac:dyDescent="0.25">
      <c r="A199" s="11"/>
      <c r="B199" s="11"/>
      <c r="C199" s="11"/>
      <c r="D199" s="12" t="s">
        <v>18</v>
      </c>
      <c r="E199" s="11"/>
      <c r="F199" s="12"/>
      <c r="G199" s="13">
        <f>+G200+G201+G202</f>
        <v>5636.52</v>
      </c>
      <c r="H199" s="13">
        <f>+H200+H201+H202</f>
        <v>7900</v>
      </c>
      <c r="I199" s="13">
        <f>+I200+I201+I202</f>
        <v>7900</v>
      </c>
      <c r="J199" s="13">
        <f>+J200+J201+J202</f>
        <v>7900</v>
      </c>
      <c r="K199" s="13">
        <f>IF(H199&lt;&gt;0,I199/H199*100,0)</f>
        <v>100</v>
      </c>
      <c r="L199" s="13">
        <f>IF(I199&lt;&gt;0,J199/I199*100,0)</f>
        <v>100</v>
      </c>
    </row>
    <row r="200" spans="1:12" x14ac:dyDescent="0.25">
      <c r="A200" s="14"/>
      <c r="B200" s="14"/>
      <c r="C200" s="14"/>
      <c r="D200" s="14"/>
      <c r="E200" s="15" t="s">
        <v>19</v>
      </c>
      <c r="F200" s="15" t="s">
        <v>20</v>
      </c>
      <c r="G200" s="16">
        <v>2401.69</v>
      </c>
      <c r="H200" s="16">
        <v>7286.6</v>
      </c>
      <c r="I200" s="16">
        <v>7286.6</v>
      </c>
      <c r="J200" s="16">
        <v>7286.6</v>
      </c>
      <c r="K200" s="16">
        <f>IF(H200&lt;&gt;0,I200/H200*100,0)</f>
        <v>100</v>
      </c>
      <c r="L200" s="16">
        <f>IF(I200&lt;&gt;0,J200/I200*100,0)</f>
        <v>100</v>
      </c>
    </row>
    <row r="201" spans="1:12" x14ac:dyDescent="0.25">
      <c r="A201" s="14"/>
      <c r="B201" s="14"/>
      <c r="C201" s="14"/>
      <c r="D201" s="14"/>
      <c r="E201" s="15" t="s">
        <v>27</v>
      </c>
      <c r="F201" s="15" t="s">
        <v>28</v>
      </c>
      <c r="G201" s="16">
        <v>559.98</v>
      </c>
      <c r="H201" s="16">
        <v>613.4</v>
      </c>
      <c r="I201" s="16">
        <v>613.4</v>
      </c>
      <c r="J201" s="16">
        <v>613.4</v>
      </c>
      <c r="K201" s="16">
        <f>IF(H201&lt;&gt;0,I201/H201*100,0)</f>
        <v>100</v>
      </c>
      <c r="L201" s="16">
        <f>IF(I201&lt;&gt;0,J201/I201*100,0)</f>
        <v>100</v>
      </c>
    </row>
    <row r="202" spans="1:12" x14ac:dyDescent="0.25">
      <c r="A202" s="14"/>
      <c r="B202" s="14"/>
      <c r="C202" s="14"/>
      <c r="D202" s="14"/>
      <c r="E202" s="15" t="s">
        <v>63</v>
      </c>
      <c r="F202" s="15" t="s">
        <v>64</v>
      </c>
      <c r="G202" s="16">
        <v>2674.85</v>
      </c>
      <c r="H202" s="16">
        <v>0</v>
      </c>
      <c r="I202" s="16">
        <v>0</v>
      </c>
      <c r="J202" s="16">
        <v>0</v>
      </c>
      <c r="K202" s="16">
        <f>IF(H202&lt;&gt;0,I202/H202*100,0)</f>
        <v>0</v>
      </c>
      <c r="L202" s="16">
        <f>IF(I202&lt;&gt;0,J202/I202*100,0)</f>
        <v>0</v>
      </c>
    </row>
    <row r="203" spans="1:12" x14ac:dyDescent="0.25">
      <c r="A203" s="5"/>
      <c r="B203" s="6" t="s">
        <v>166</v>
      </c>
      <c r="C203" s="5"/>
      <c r="D203" s="5"/>
      <c r="E203" s="5"/>
      <c r="F203" s="6" t="s">
        <v>167</v>
      </c>
      <c r="G203" s="7">
        <f>+G204</f>
        <v>60888.74</v>
      </c>
      <c r="H203" s="7">
        <f>+H204</f>
        <v>69499.990000000005</v>
      </c>
      <c r="I203" s="7">
        <f>+I204</f>
        <v>69058.73000000001</v>
      </c>
      <c r="J203" s="7">
        <f>+J204</f>
        <v>69403.7</v>
      </c>
      <c r="K203" s="7">
        <f>IF(H203&lt;&gt;0,I203/H203*100,0)</f>
        <v>99.365093433826402</v>
      </c>
      <c r="L203" s="7">
        <f>IF(I203&lt;&gt;0,J203/I203*100,0)</f>
        <v>100.49953134093255</v>
      </c>
    </row>
    <row r="204" spans="1:12" x14ac:dyDescent="0.25">
      <c r="A204" s="8"/>
      <c r="B204" s="8"/>
      <c r="C204" s="9" t="s">
        <v>168</v>
      </c>
      <c r="D204" s="8"/>
      <c r="E204" s="8"/>
      <c r="F204" s="9" t="s">
        <v>169</v>
      </c>
      <c r="G204" s="10">
        <f>+G205</f>
        <v>60888.74</v>
      </c>
      <c r="H204" s="10">
        <f>+H205</f>
        <v>69499.990000000005</v>
      </c>
      <c r="I204" s="10">
        <f>+I205</f>
        <v>69058.73000000001</v>
      </c>
      <c r="J204" s="10">
        <f>+J205</f>
        <v>69403.7</v>
      </c>
      <c r="K204" s="10">
        <f>IF(H204&lt;&gt;0,I204/H204*100,0)</f>
        <v>99.365093433826402</v>
      </c>
      <c r="L204" s="10">
        <f>IF(I204&lt;&gt;0,J204/I204*100,0)</f>
        <v>100.49953134093255</v>
      </c>
    </row>
    <row r="205" spans="1:12" x14ac:dyDescent="0.25">
      <c r="A205" s="11"/>
      <c r="B205" s="11"/>
      <c r="C205" s="11"/>
      <c r="D205" s="12" t="s">
        <v>18</v>
      </c>
      <c r="E205" s="11"/>
      <c r="F205" s="12"/>
      <c r="G205" s="13">
        <f>+G206+G207+G208+G209+G210+G211+G212+G213+G214+G215+G216+G217+G218+G219</f>
        <v>60888.74</v>
      </c>
      <c r="H205" s="13">
        <f>+H206+H207+H208+H209+H210+H211+H212+H213+H214+H215+H216+H217+H218+H219</f>
        <v>69499.990000000005</v>
      </c>
      <c r="I205" s="13">
        <f>+I206+I207+I208+I209+I210+I211+I212+I213+I214+I215+I216+I217+I218+I219</f>
        <v>69058.73000000001</v>
      </c>
      <c r="J205" s="13">
        <f>+J206+J207+J208+J209+J210+J211+J212+J213+J214+J215+J216+J217+J218+J219</f>
        <v>69403.7</v>
      </c>
      <c r="K205" s="13">
        <f>IF(H205&lt;&gt;0,I205/H205*100,0)</f>
        <v>99.365093433826402</v>
      </c>
      <c r="L205" s="13">
        <f>IF(I205&lt;&gt;0,J205/I205*100,0)</f>
        <v>100.49953134093255</v>
      </c>
    </row>
    <row r="206" spans="1:12" x14ac:dyDescent="0.25">
      <c r="A206" s="14"/>
      <c r="B206" s="14"/>
      <c r="C206" s="14"/>
      <c r="D206" s="14"/>
      <c r="E206" s="15" t="s">
        <v>45</v>
      </c>
      <c r="F206" s="15" t="s">
        <v>46</v>
      </c>
      <c r="G206" s="16">
        <v>19058.73</v>
      </c>
      <c r="H206" s="16">
        <v>34213.75</v>
      </c>
      <c r="I206" s="16">
        <v>38117.46</v>
      </c>
      <c r="J206" s="16">
        <v>34117.46</v>
      </c>
      <c r="K206" s="16">
        <f>IF(H206&lt;&gt;0,I206/H206*100,0)</f>
        <v>111.40976946403127</v>
      </c>
      <c r="L206" s="16">
        <f>IF(I206&lt;&gt;0,J206/I206*100,0)</f>
        <v>89.506121341768306</v>
      </c>
    </row>
    <row r="207" spans="1:12" x14ac:dyDescent="0.25">
      <c r="A207" s="14"/>
      <c r="B207" s="14"/>
      <c r="C207" s="14"/>
      <c r="D207" s="14"/>
      <c r="E207" s="15" t="s">
        <v>47</v>
      </c>
      <c r="F207" s="15" t="s">
        <v>48</v>
      </c>
      <c r="G207" s="16">
        <v>1251.99</v>
      </c>
      <c r="H207" s="16">
        <v>869.28</v>
      </c>
      <c r="I207" s="16">
        <v>1251.99</v>
      </c>
      <c r="J207" s="16">
        <v>869.28</v>
      </c>
      <c r="K207" s="16">
        <f>IF(H207&lt;&gt;0,I207/H207*100,0)</f>
        <v>144.02609055770293</v>
      </c>
      <c r="L207" s="16">
        <f>IF(I207&lt;&gt;0,J207/I207*100,0)</f>
        <v>69.431864471760946</v>
      </c>
    </row>
    <row r="208" spans="1:12" x14ac:dyDescent="0.25">
      <c r="A208" s="14"/>
      <c r="B208" s="14"/>
      <c r="C208" s="14"/>
      <c r="D208" s="14"/>
      <c r="E208" s="15" t="s">
        <v>49</v>
      </c>
      <c r="F208" s="15" t="s">
        <v>50</v>
      </c>
      <c r="G208" s="16">
        <v>2030.85</v>
      </c>
      <c r="H208" s="16">
        <v>1316.81</v>
      </c>
      <c r="I208" s="16">
        <v>2030.85</v>
      </c>
      <c r="J208" s="16">
        <v>1316.81</v>
      </c>
      <c r="K208" s="16">
        <f>IF(H208&lt;&gt;0,I208/H208*100,0)</f>
        <v>154.22498310310525</v>
      </c>
      <c r="L208" s="16">
        <f>IF(I208&lt;&gt;0,J208/I208*100,0)</f>
        <v>64.840337789595495</v>
      </c>
    </row>
    <row r="209" spans="1:12" x14ac:dyDescent="0.25">
      <c r="A209" s="14"/>
      <c r="B209" s="14"/>
      <c r="C209" s="14"/>
      <c r="D209" s="14"/>
      <c r="E209" s="15" t="s">
        <v>51</v>
      </c>
      <c r="F209" s="15" t="s">
        <v>52</v>
      </c>
      <c r="G209" s="16">
        <v>1694.21</v>
      </c>
      <c r="H209" s="16">
        <v>858.12</v>
      </c>
      <c r="I209" s="16">
        <v>1694.21</v>
      </c>
      <c r="J209" s="16">
        <v>858.12</v>
      </c>
      <c r="K209" s="16">
        <f>IF(H209&lt;&gt;0,I209/H209*100,0)</f>
        <v>197.43275998694821</v>
      </c>
      <c r="L209" s="16">
        <f>IF(I209&lt;&gt;0,J209/I209*100,0)</f>
        <v>50.65015552971591</v>
      </c>
    </row>
    <row r="210" spans="1:12" x14ac:dyDescent="0.25">
      <c r="A210" s="14"/>
      <c r="B210" s="14"/>
      <c r="C210" s="14"/>
      <c r="D210" s="14"/>
      <c r="E210" s="15" t="s">
        <v>53</v>
      </c>
      <c r="F210" s="15" t="s">
        <v>54</v>
      </c>
      <c r="G210" s="16">
        <v>1355.38</v>
      </c>
      <c r="H210" s="16">
        <v>671.77</v>
      </c>
      <c r="I210" s="16">
        <v>1355.38</v>
      </c>
      <c r="J210" s="16">
        <v>671.77</v>
      </c>
      <c r="K210" s="16">
        <f>IF(H210&lt;&gt;0,I210/H210*100,0)</f>
        <v>201.76250800125044</v>
      </c>
      <c r="L210" s="16">
        <f>IF(I210&lt;&gt;0,J210/I210*100,0)</f>
        <v>49.563222122209268</v>
      </c>
    </row>
    <row r="211" spans="1:12" x14ac:dyDescent="0.25">
      <c r="A211" s="14"/>
      <c r="B211" s="14"/>
      <c r="C211" s="14"/>
      <c r="D211" s="14"/>
      <c r="E211" s="15" t="s">
        <v>55</v>
      </c>
      <c r="F211" s="15" t="s">
        <v>56</v>
      </c>
      <c r="G211" s="16">
        <v>11.39</v>
      </c>
      <c r="H211" s="16">
        <v>5.55</v>
      </c>
      <c r="I211" s="16">
        <v>11.39</v>
      </c>
      <c r="J211" s="16">
        <v>5.55</v>
      </c>
      <c r="K211" s="16">
        <f>IF(H211&lt;&gt;0,I211/H211*100,0)</f>
        <v>205.22522522522527</v>
      </c>
      <c r="L211" s="16">
        <f>IF(I211&lt;&gt;0,J211/I211*100,0)</f>
        <v>48.726953467954345</v>
      </c>
    </row>
    <row r="212" spans="1:12" x14ac:dyDescent="0.25">
      <c r="A212" s="14"/>
      <c r="B212" s="14"/>
      <c r="C212" s="14"/>
      <c r="D212" s="14"/>
      <c r="E212" s="15" t="s">
        <v>57</v>
      </c>
      <c r="F212" s="15" t="s">
        <v>58</v>
      </c>
      <c r="G212" s="16">
        <v>19.079999999999998</v>
      </c>
      <c r="H212" s="16">
        <v>9.26</v>
      </c>
      <c r="I212" s="16">
        <v>19.079999999999998</v>
      </c>
      <c r="J212" s="16">
        <v>9.26</v>
      </c>
      <c r="K212" s="16">
        <f>IF(H212&lt;&gt;0,I212/H212*100,0)</f>
        <v>206.0475161987041</v>
      </c>
      <c r="L212" s="16">
        <f>IF(I212&lt;&gt;0,J212/I212*100,0)</f>
        <v>48.532494758909856</v>
      </c>
    </row>
    <row r="213" spans="1:12" x14ac:dyDescent="0.25">
      <c r="A213" s="14"/>
      <c r="B213" s="14"/>
      <c r="C213" s="14"/>
      <c r="D213" s="14"/>
      <c r="E213" s="15" t="s">
        <v>19</v>
      </c>
      <c r="F213" s="15" t="s">
        <v>20</v>
      </c>
      <c r="G213" s="16">
        <v>25.62</v>
      </c>
      <c r="H213" s="16">
        <v>3643.94</v>
      </c>
      <c r="I213" s="16">
        <v>25.62</v>
      </c>
      <c r="J213" s="16">
        <v>3643.94</v>
      </c>
      <c r="K213" s="16">
        <f>IF(H213&lt;&gt;0,I213/H213*100,0)</f>
        <v>0.70308512214800467</v>
      </c>
      <c r="L213" s="16">
        <f>IF(I213&lt;&gt;0,J213/I213*100,0)</f>
        <v>14223.028883684619</v>
      </c>
    </row>
    <row r="214" spans="1:12" x14ac:dyDescent="0.25">
      <c r="A214" s="14"/>
      <c r="B214" s="14"/>
      <c r="C214" s="14"/>
      <c r="D214" s="14"/>
      <c r="E214" s="15" t="s">
        <v>76</v>
      </c>
      <c r="F214" s="15" t="s">
        <v>77</v>
      </c>
      <c r="G214" s="16">
        <v>356.76</v>
      </c>
      <c r="H214" s="16">
        <v>619.29</v>
      </c>
      <c r="I214" s="16">
        <v>356.76</v>
      </c>
      <c r="J214" s="16">
        <v>619.29</v>
      </c>
      <c r="K214" s="16">
        <f>IF(H214&lt;&gt;0,I214/H214*100,0)</f>
        <v>57.607905827641339</v>
      </c>
      <c r="L214" s="16">
        <f>IF(I214&lt;&gt;0,J214/I214*100,0)</f>
        <v>173.58728557013117</v>
      </c>
    </row>
    <row r="215" spans="1:12" x14ac:dyDescent="0.25">
      <c r="A215" s="14"/>
      <c r="B215" s="14"/>
      <c r="C215" s="14"/>
      <c r="D215" s="14"/>
      <c r="E215" s="15" t="s">
        <v>70</v>
      </c>
      <c r="F215" s="15" t="s">
        <v>71</v>
      </c>
      <c r="G215" s="16">
        <v>0</v>
      </c>
      <c r="H215" s="16">
        <v>208.63</v>
      </c>
      <c r="I215" s="16">
        <v>0</v>
      </c>
      <c r="J215" s="16">
        <v>208.63</v>
      </c>
      <c r="K215" s="16">
        <f>IF(H215&lt;&gt;0,I215/H215*100,0)</f>
        <v>0</v>
      </c>
      <c r="L215" s="16">
        <f>IF(I215&lt;&gt;0,J215/I215*100,0)</f>
        <v>0</v>
      </c>
    </row>
    <row r="216" spans="1:12" x14ac:dyDescent="0.25">
      <c r="A216" s="14"/>
      <c r="B216" s="14"/>
      <c r="C216" s="14"/>
      <c r="D216" s="14"/>
      <c r="E216" s="15" t="s">
        <v>61</v>
      </c>
      <c r="F216" s="15" t="s">
        <v>62</v>
      </c>
      <c r="G216" s="16">
        <v>54.9</v>
      </c>
      <c r="H216" s="16">
        <v>72.88</v>
      </c>
      <c r="I216" s="16">
        <v>54.9</v>
      </c>
      <c r="J216" s="16">
        <v>72.88</v>
      </c>
      <c r="K216" s="16">
        <f>IF(H216&lt;&gt;0,I216/H216*100,0)</f>
        <v>75.329308452250274</v>
      </c>
      <c r="L216" s="16">
        <f>IF(I216&lt;&gt;0,J216/I216*100,0)</f>
        <v>132.7504553734062</v>
      </c>
    </row>
    <row r="217" spans="1:12" x14ac:dyDescent="0.25">
      <c r="A217" s="14"/>
      <c r="B217" s="14"/>
      <c r="C217" s="14"/>
      <c r="D217" s="14"/>
      <c r="E217" s="15" t="s">
        <v>27</v>
      </c>
      <c r="F217" s="15" t="s">
        <v>28</v>
      </c>
      <c r="G217" s="16">
        <v>117.58</v>
      </c>
      <c r="H217" s="16">
        <v>2186.36</v>
      </c>
      <c r="I217" s="16">
        <v>117.58</v>
      </c>
      <c r="J217" s="16">
        <v>2186.36</v>
      </c>
      <c r="K217" s="16">
        <f>IF(H217&lt;&gt;0,I217/H217*100,0)</f>
        <v>5.3778883623922864</v>
      </c>
      <c r="L217" s="16">
        <f>IF(I217&lt;&gt;0,J217/I217*100,0)</f>
        <v>1859.4658955604696</v>
      </c>
    </row>
    <row r="218" spans="1:12" x14ac:dyDescent="0.25">
      <c r="A218" s="14"/>
      <c r="B218" s="14"/>
      <c r="C218" s="14"/>
      <c r="D218" s="14"/>
      <c r="E218" s="15" t="s">
        <v>31</v>
      </c>
      <c r="F218" s="15" t="s">
        <v>32</v>
      </c>
      <c r="G218" s="16">
        <v>994.98</v>
      </c>
      <c r="H218" s="16">
        <v>737.94</v>
      </c>
      <c r="I218" s="16">
        <v>994.98</v>
      </c>
      <c r="J218" s="16">
        <v>737.94</v>
      </c>
      <c r="K218" s="16">
        <f>IF(H218&lt;&gt;0,I218/H218*100,0)</f>
        <v>134.83210017074558</v>
      </c>
      <c r="L218" s="16">
        <f>IF(I218&lt;&gt;0,J218/I218*100,0)</f>
        <v>74.166314900802035</v>
      </c>
    </row>
    <row r="219" spans="1:12" x14ac:dyDescent="0.25">
      <c r="A219" s="14"/>
      <c r="B219" s="14"/>
      <c r="C219" s="14"/>
      <c r="D219" s="14"/>
      <c r="E219" s="15" t="s">
        <v>170</v>
      </c>
      <c r="F219" s="15" t="s">
        <v>171</v>
      </c>
      <c r="G219" s="16">
        <v>33917.269999999997</v>
      </c>
      <c r="H219" s="16">
        <v>24086.41</v>
      </c>
      <c r="I219" s="16">
        <v>23028.53</v>
      </c>
      <c r="J219" s="16">
        <v>24086.41</v>
      </c>
      <c r="K219" s="16">
        <f>IF(H219&lt;&gt;0,I219/H219*100,0)</f>
        <v>95.607979769504865</v>
      </c>
      <c r="L219" s="16">
        <f>IF(I219&lt;&gt;0,J219/I219*100,0)</f>
        <v>104.59377997640318</v>
      </c>
    </row>
    <row r="220" spans="1:12" x14ac:dyDescent="0.25">
      <c r="A220" s="5"/>
      <c r="B220" s="6" t="s">
        <v>172</v>
      </c>
      <c r="C220" s="5"/>
      <c r="D220" s="5"/>
      <c r="E220" s="5"/>
      <c r="F220" s="6" t="s">
        <v>173</v>
      </c>
      <c r="G220" s="7">
        <f>+G221+G229+G232+G236+G239+G245+G248+G251+G258</f>
        <v>392128.14</v>
      </c>
      <c r="H220" s="7">
        <f>+H221+H229+H232+H236+H239+H245+H248+H251+H258</f>
        <v>191700</v>
      </c>
      <c r="I220" s="7">
        <f>+I221+I229+I232+I236+I239+I245+I248+I251+I258</f>
        <v>231700</v>
      </c>
      <c r="J220" s="7">
        <f>+J221+J229+J232+J236+J239+J245+J248+J251+J258</f>
        <v>306700</v>
      </c>
      <c r="K220" s="7">
        <f>IF(H220&lt;&gt;0,I220/H220*100,0)</f>
        <v>120.86593635889412</v>
      </c>
      <c r="L220" s="7">
        <f>IF(I220&lt;&gt;0,J220/I220*100,0)</f>
        <v>132.36944324557618</v>
      </c>
    </row>
    <row r="221" spans="1:12" x14ac:dyDescent="0.25">
      <c r="A221" s="8"/>
      <c r="B221" s="8"/>
      <c r="C221" s="9" t="s">
        <v>174</v>
      </c>
      <c r="D221" s="8"/>
      <c r="E221" s="8"/>
      <c r="F221" s="9" t="s">
        <v>175</v>
      </c>
      <c r="G221" s="10">
        <f>+G222+G225</f>
        <v>72.39</v>
      </c>
      <c r="H221" s="10">
        <f>+H222+H225</f>
        <v>46000</v>
      </c>
      <c r="I221" s="10">
        <f>+I222+I225</f>
        <v>46000</v>
      </c>
      <c r="J221" s="10">
        <f>+J222+J225</f>
        <v>46000</v>
      </c>
      <c r="K221" s="10">
        <f>IF(H221&lt;&gt;0,I221/H221*100,0)</f>
        <v>100</v>
      </c>
      <c r="L221" s="10">
        <f>IF(I221&lt;&gt;0,J221/I221*100,0)</f>
        <v>100</v>
      </c>
    </row>
    <row r="222" spans="1:12" x14ac:dyDescent="0.25">
      <c r="A222" s="11"/>
      <c r="B222" s="11"/>
      <c r="C222" s="11"/>
      <c r="D222" s="12" t="s">
        <v>18</v>
      </c>
      <c r="E222" s="11"/>
      <c r="F222" s="12"/>
      <c r="G222" s="13">
        <f>+G223+G224</f>
        <v>7.39</v>
      </c>
      <c r="H222" s="13">
        <f>+H223+H224</f>
        <v>3000</v>
      </c>
      <c r="I222" s="13">
        <f>+I223+I224</f>
        <v>2000</v>
      </c>
      <c r="J222" s="13">
        <f>+J223+J224</f>
        <v>2000</v>
      </c>
      <c r="K222" s="13">
        <f>IF(H222&lt;&gt;0,I222/H222*100,0)</f>
        <v>66.666666666666657</v>
      </c>
      <c r="L222" s="13">
        <f>IF(I222&lt;&gt;0,J222/I222*100,0)</f>
        <v>100</v>
      </c>
    </row>
    <row r="223" spans="1:12" x14ac:dyDescent="0.25">
      <c r="A223" s="14"/>
      <c r="B223" s="14"/>
      <c r="C223" s="14"/>
      <c r="D223" s="14"/>
      <c r="E223" s="15" t="s">
        <v>21</v>
      </c>
      <c r="F223" s="15" t="s">
        <v>22</v>
      </c>
      <c r="G223" s="16">
        <v>7.39</v>
      </c>
      <c r="H223" s="16">
        <v>0</v>
      </c>
      <c r="I223" s="16">
        <v>0</v>
      </c>
      <c r="J223" s="16">
        <v>0</v>
      </c>
      <c r="K223" s="16">
        <f>IF(H223&lt;&gt;0,I223/H223*100,0)</f>
        <v>0</v>
      </c>
      <c r="L223" s="16">
        <f>IF(I223&lt;&gt;0,J223/I223*100,0)</f>
        <v>0</v>
      </c>
    </row>
    <row r="224" spans="1:12" x14ac:dyDescent="0.25">
      <c r="A224" s="14"/>
      <c r="B224" s="14"/>
      <c r="C224" s="14"/>
      <c r="D224" s="14"/>
      <c r="E224" s="15" t="s">
        <v>27</v>
      </c>
      <c r="F224" s="15" t="s">
        <v>28</v>
      </c>
      <c r="G224" s="16">
        <v>0</v>
      </c>
      <c r="H224" s="16">
        <v>3000</v>
      </c>
      <c r="I224" s="16">
        <v>2000</v>
      </c>
      <c r="J224" s="16">
        <v>2000</v>
      </c>
      <c r="K224" s="16">
        <f>IF(H224&lt;&gt;0,I224/H224*100,0)</f>
        <v>66.666666666666657</v>
      </c>
      <c r="L224" s="16">
        <f>IF(I224&lt;&gt;0,J224/I224*100,0)</f>
        <v>100</v>
      </c>
    </row>
    <row r="225" spans="1:12" x14ac:dyDescent="0.25">
      <c r="A225" s="11"/>
      <c r="B225" s="11"/>
      <c r="C225" s="11"/>
      <c r="D225" s="12" t="s">
        <v>176</v>
      </c>
      <c r="E225" s="11"/>
      <c r="F225" s="12" t="s">
        <v>175</v>
      </c>
      <c r="G225" s="13">
        <f>+G226+G227+G228</f>
        <v>65</v>
      </c>
      <c r="H225" s="13">
        <f>+H226+H227+H228</f>
        <v>43000</v>
      </c>
      <c r="I225" s="13">
        <f>+I226+I227+I228</f>
        <v>44000</v>
      </c>
      <c r="J225" s="13">
        <f>+J226+J227+J228</f>
        <v>44000</v>
      </c>
      <c r="K225" s="13">
        <f>IF(H225&lt;&gt;0,I225/H225*100,0)</f>
        <v>102.32558139534885</v>
      </c>
      <c r="L225" s="13">
        <f>IF(I225&lt;&gt;0,J225/I225*100,0)</f>
        <v>100</v>
      </c>
    </row>
    <row r="226" spans="1:12" x14ac:dyDescent="0.25">
      <c r="A226" s="14"/>
      <c r="B226" s="14"/>
      <c r="C226" s="14"/>
      <c r="D226" s="14"/>
      <c r="E226" s="15" t="s">
        <v>25</v>
      </c>
      <c r="F226" s="15" t="s">
        <v>26</v>
      </c>
      <c r="G226" s="16">
        <v>65</v>
      </c>
      <c r="H226" s="16">
        <v>0</v>
      </c>
      <c r="I226" s="16">
        <v>0</v>
      </c>
      <c r="J226" s="16">
        <v>0</v>
      </c>
      <c r="K226" s="16">
        <f>IF(H226&lt;&gt;0,I226/H226*100,0)</f>
        <v>0</v>
      </c>
      <c r="L226" s="16">
        <f>IF(I226&lt;&gt;0,J226/I226*100,0)</f>
        <v>0</v>
      </c>
    </row>
    <row r="227" spans="1:12" x14ac:dyDescent="0.25">
      <c r="A227" s="14"/>
      <c r="B227" s="14"/>
      <c r="C227" s="14"/>
      <c r="D227" s="14"/>
      <c r="E227" s="15" t="s">
        <v>27</v>
      </c>
      <c r="F227" s="15" t="s">
        <v>28</v>
      </c>
      <c r="G227" s="16">
        <v>0</v>
      </c>
      <c r="H227" s="16">
        <v>1000</v>
      </c>
      <c r="I227" s="16">
        <v>1000</v>
      </c>
      <c r="J227" s="16">
        <v>1000</v>
      </c>
      <c r="K227" s="16">
        <f>IF(H227&lt;&gt;0,I227/H227*100,0)</f>
        <v>100</v>
      </c>
      <c r="L227" s="16">
        <f>IF(I227&lt;&gt;0,J227/I227*100,0)</f>
        <v>100</v>
      </c>
    </row>
    <row r="228" spans="1:12" x14ac:dyDescent="0.25">
      <c r="A228" s="14"/>
      <c r="B228" s="14"/>
      <c r="C228" s="14"/>
      <c r="D228" s="14"/>
      <c r="E228" s="15" t="s">
        <v>177</v>
      </c>
      <c r="F228" s="15" t="s">
        <v>178</v>
      </c>
      <c r="G228" s="16">
        <v>0</v>
      </c>
      <c r="H228" s="16">
        <v>42000</v>
      </c>
      <c r="I228" s="16">
        <v>43000</v>
      </c>
      <c r="J228" s="16">
        <v>43000</v>
      </c>
      <c r="K228" s="16">
        <f>IF(H228&lt;&gt;0,I228/H228*100,0)</f>
        <v>102.38095238095238</v>
      </c>
      <c r="L228" s="16">
        <f>IF(I228&lt;&gt;0,J228/I228*100,0)</f>
        <v>100</v>
      </c>
    </row>
    <row r="229" spans="1:12" x14ac:dyDescent="0.25">
      <c r="A229" s="8"/>
      <c r="B229" s="8"/>
      <c r="C229" s="9" t="s">
        <v>179</v>
      </c>
      <c r="D229" s="8"/>
      <c r="E229" s="8"/>
      <c r="F229" s="9" t="s">
        <v>180</v>
      </c>
      <c r="G229" s="10">
        <f>+G230</f>
        <v>0</v>
      </c>
      <c r="H229" s="10">
        <f>+H230</f>
        <v>20000</v>
      </c>
      <c r="I229" s="10">
        <f>+I230</f>
        <v>55000</v>
      </c>
      <c r="J229" s="10">
        <f>+J230</f>
        <v>130000</v>
      </c>
      <c r="K229" s="10">
        <f>IF(H229&lt;&gt;0,I229/H229*100,0)</f>
        <v>275</v>
      </c>
      <c r="L229" s="10">
        <f>IF(I229&lt;&gt;0,J229/I229*100,0)</f>
        <v>236.36363636363637</v>
      </c>
    </row>
    <row r="230" spans="1:12" x14ac:dyDescent="0.25">
      <c r="A230" s="11"/>
      <c r="B230" s="11"/>
      <c r="C230" s="11"/>
      <c r="D230" s="12" t="s">
        <v>18</v>
      </c>
      <c r="E230" s="11"/>
      <c r="F230" s="12"/>
      <c r="G230" s="13">
        <f>+G231</f>
        <v>0</v>
      </c>
      <c r="H230" s="13">
        <f>+H231</f>
        <v>20000</v>
      </c>
      <c r="I230" s="13">
        <f>+I231</f>
        <v>55000</v>
      </c>
      <c r="J230" s="13">
        <f>+J231</f>
        <v>130000</v>
      </c>
      <c r="K230" s="13">
        <f>IF(H230&lt;&gt;0,I230/H230*100,0)</f>
        <v>275</v>
      </c>
      <c r="L230" s="13">
        <f>IF(I230&lt;&gt;0,J230/I230*100,0)</f>
        <v>236.36363636363637</v>
      </c>
    </row>
    <row r="231" spans="1:12" x14ac:dyDescent="0.25">
      <c r="A231" s="14"/>
      <c r="B231" s="14"/>
      <c r="C231" s="14"/>
      <c r="D231" s="14"/>
      <c r="E231" s="15" t="s">
        <v>19</v>
      </c>
      <c r="F231" s="15" t="s">
        <v>20</v>
      </c>
      <c r="G231" s="16">
        <v>0</v>
      </c>
      <c r="H231" s="16">
        <v>20000</v>
      </c>
      <c r="I231" s="16">
        <v>55000</v>
      </c>
      <c r="J231" s="16">
        <v>130000</v>
      </c>
      <c r="K231" s="16">
        <f>IF(H231&lt;&gt;0,I231/H231*100,0)</f>
        <v>275</v>
      </c>
      <c r="L231" s="16">
        <f>IF(I231&lt;&gt;0,J231/I231*100,0)</f>
        <v>236.36363636363637</v>
      </c>
    </row>
    <row r="232" spans="1:12" x14ac:dyDescent="0.25">
      <c r="A232" s="8"/>
      <c r="B232" s="8"/>
      <c r="C232" s="9" t="s">
        <v>181</v>
      </c>
      <c r="D232" s="8"/>
      <c r="E232" s="8"/>
      <c r="F232" s="9" t="s">
        <v>182</v>
      </c>
      <c r="G232" s="10">
        <f>+G233</f>
        <v>18159.62</v>
      </c>
      <c r="H232" s="10">
        <f>+H233</f>
        <v>0</v>
      </c>
      <c r="I232" s="10">
        <f>+I233</f>
        <v>0</v>
      </c>
      <c r="J232" s="10">
        <f>+J233</f>
        <v>0</v>
      </c>
      <c r="K232" s="10">
        <f>IF(H232&lt;&gt;0,I232/H232*100,0)</f>
        <v>0</v>
      </c>
      <c r="L232" s="10">
        <f>IF(I232&lt;&gt;0,J232/I232*100,0)</f>
        <v>0</v>
      </c>
    </row>
    <row r="233" spans="1:12" x14ac:dyDescent="0.25">
      <c r="A233" s="11"/>
      <c r="B233" s="11"/>
      <c r="C233" s="11"/>
      <c r="D233" s="12" t="s">
        <v>183</v>
      </c>
      <c r="E233" s="11"/>
      <c r="F233" s="12" t="s">
        <v>182</v>
      </c>
      <c r="G233" s="13">
        <f>+G234+G235</f>
        <v>18159.62</v>
      </c>
      <c r="H233" s="13">
        <f>+H234+H235</f>
        <v>0</v>
      </c>
      <c r="I233" s="13">
        <f>+I234+I235</f>
        <v>0</v>
      </c>
      <c r="J233" s="13">
        <f>+J234+J235</f>
        <v>0</v>
      </c>
      <c r="K233" s="13">
        <f>IF(H233&lt;&gt;0,I233/H233*100,0)</f>
        <v>0</v>
      </c>
      <c r="L233" s="13">
        <f>IF(I233&lt;&gt;0,J233/I233*100,0)</f>
        <v>0</v>
      </c>
    </row>
    <row r="234" spans="1:12" x14ac:dyDescent="0.25">
      <c r="A234" s="14"/>
      <c r="B234" s="14"/>
      <c r="C234" s="14"/>
      <c r="D234" s="14"/>
      <c r="E234" s="15" t="s">
        <v>19</v>
      </c>
      <c r="F234" s="15" t="s">
        <v>20</v>
      </c>
      <c r="G234" s="16">
        <v>944.18</v>
      </c>
      <c r="H234" s="16">
        <v>0</v>
      </c>
      <c r="I234" s="16">
        <v>0</v>
      </c>
      <c r="J234" s="16">
        <v>0</v>
      </c>
      <c r="K234" s="16">
        <f>IF(H234&lt;&gt;0,I234/H234*100,0)</f>
        <v>0</v>
      </c>
      <c r="L234" s="16">
        <f>IF(I234&lt;&gt;0,J234/I234*100,0)</f>
        <v>0</v>
      </c>
    </row>
    <row r="235" spans="1:12" x14ac:dyDescent="0.25">
      <c r="A235" s="14"/>
      <c r="B235" s="14"/>
      <c r="C235" s="14"/>
      <c r="D235" s="14"/>
      <c r="E235" s="15" t="s">
        <v>140</v>
      </c>
      <c r="F235" s="15" t="s">
        <v>141</v>
      </c>
      <c r="G235" s="16">
        <v>17215.439999999999</v>
      </c>
      <c r="H235" s="16">
        <v>0</v>
      </c>
      <c r="I235" s="16">
        <v>0</v>
      </c>
      <c r="J235" s="16">
        <v>0</v>
      </c>
      <c r="K235" s="16">
        <f>IF(H235&lt;&gt;0,I235/H235*100,0)</f>
        <v>0</v>
      </c>
      <c r="L235" s="16">
        <f>IF(I235&lt;&gt;0,J235/I235*100,0)</f>
        <v>0</v>
      </c>
    </row>
    <row r="236" spans="1:12" x14ac:dyDescent="0.25">
      <c r="A236" s="8"/>
      <c r="B236" s="8"/>
      <c r="C236" s="9" t="s">
        <v>184</v>
      </c>
      <c r="D236" s="8"/>
      <c r="E236" s="8"/>
      <c r="F236" s="9" t="s">
        <v>185</v>
      </c>
      <c r="G236" s="10">
        <f>+G237</f>
        <v>4979.3599999999997</v>
      </c>
      <c r="H236" s="10">
        <f>+H237</f>
        <v>0</v>
      </c>
      <c r="I236" s="10">
        <f>+I237</f>
        <v>0</v>
      </c>
      <c r="J236" s="10">
        <f>+J237</f>
        <v>0</v>
      </c>
      <c r="K236" s="10">
        <f>IF(H236&lt;&gt;0,I236/H236*100,0)</f>
        <v>0</v>
      </c>
      <c r="L236" s="10">
        <f>IF(I236&lt;&gt;0,J236/I236*100,0)</f>
        <v>0</v>
      </c>
    </row>
    <row r="237" spans="1:12" x14ac:dyDescent="0.25">
      <c r="A237" s="11"/>
      <c r="B237" s="11"/>
      <c r="C237" s="11"/>
      <c r="D237" s="12" t="s">
        <v>18</v>
      </c>
      <c r="E237" s="11"/>
      <c r="F237" s="12"/>
      <c r="G237" s="13">
        <f>+G238</f>
        <v>4979.3599999999997</v>
      </c>
      <c r="H237" s="13">
        <f>+H238</f>
        <v>0</v>
      </c>
      <c r="I237" s="13">
        <f>+I238</f>
        <v>0</v>
      </c>
      <c r="J237" s="13">
        <f>+J238</f>
        <v>0</v>
      </c>
      <c r="K237" s="13">
        <f>IF(H237&lt;&gt;0,I237/H237*100,0)</f>
        <v>0</v>
      </c>
      <c r="L237" s="13">
        <f>IF(I237&lt;&gt;0,J237/I237*100,0)</f>
        <v>0</v>
      </c>
    </row>
    <row r="238" spans="1:12" x14ac:dyDescent="0.25">
      <c r="A238" s="14"/>
      <c r="B238" s="14"/>
      <c r="C238" s="14"/>
      <c r="D238" s="14"/>
      <c r="E238" s="15" t="s">
        <v>31</v>
      </c>
      <c r="F238" s="15" t="s">
        <v>32</v>
      </c>
      <c r="G238" s="16">
        <v>4979.3599999999997</v>
      </c>
      <c r="H238" s="16">
        <v>0</v>
      </c>
      <c r="I238" s="16">
        <v>0</v>
      </c>
      <c r="J238" s="16">
        <v>0</v>
      </c>
      <c r="K238" s="16">
        <f>IF(H238&lt;&gt;0,I238/H238*100,0)</f>
        <v>0</v>
      </c>
      <c r="L238" s="16">
        <f>IF(I238&lt;&gt;0,J238/I238*100,0)</f>
        <v>0</v>
      </c>
    </row>
    <row r="239" spans="1:12" x14ac:dyDescent="0.25">
      <c r="A239" s="8"/>
      <c r="B239" s="8"/>
      <c r="C239" s="9" t="s">
        <v>186</v>
      </c>
      <c r="D239" s="8"/>
      <c r="E239" s="8"/>
      <c r="F239" s="9" t="s">
        <v>187</v>
      </c>
      <c r="G239" s="10">
        <f>+G240</f>
        <v>26693.06</v>
      </c>
      <c r="H239" s="10">
        <f>+H240</f>
        <v>45000</v>
      </c>
      <c r="I239" s="10">
        <f>+I240</f>
        <v>45000</v>
      </c>
      <c r="J239" s="10">
        <f>+J240</f>
        <v>45000</v>
      </c>
      <c r="K239" s="10">
        <f>IF(H239&lt;&gt;0,I239/H239*100,0)</f>
        <v>100</v>
      </c>
      <c r="L239" s="10">
        <f>IF(I239&lt;&gt;0,J239/I239*100,0)</f>
        <v>100</v>
      </c>
    </row>
    <row r="240" spans="1:12" x14ac:dyDescent="0.25">
      <c r="A240" s="11"/>
      <c r="B240" s="11"/>
      <c r="C240" s="11"/>
      <c r="D240" s="12" t="s">
        <v>18</v>
      </c>
      <c r="E240" s="11"/>
      <c r="F240" s="12"/>
      <c r="G240" s="13">
        <f>+G241+G242+G243+G244</f>
        <v>26693.06</v>
      </c>
      <c r="H240" s="13">
        <f>+H241+H242+H243+H244</f>
        <v>45000</v>
      </c>
      <c r="I240" s="13">
        <f>+I241+I242+I243+I244</f>
        <v>45000</v>
      </c>
      <c r="J240" s="13">
        <f>+J241+J242+J243+J244</f>
        <v>45000</v>
      </c>
      <c r="K240" s="13">
        <f>IF(H240&lt;&gt;0,I240/H240*100,0)</f>
        <v>100</v>
      </c>
      <c r="L240" s="13">
        <f>IF(I240&lt;&gt;0,J240/I240*100,0)</f>
        <v>100</v>
      </c>
    </row>
    <row r="241" spans="1:12" x14ac:dyDescent="0.25">
      <c r="A241" s="14"/>
      <c r="B241" s="14"/>
      <c r="C241" s="14"/>
      <c r="D241" s="14"/>
      <c r="E241" s="15" t="s">
        <v>19</v>
      </c>
      <c r="F241" s="15" t="s">
        <v>20</v>
      </c>
      <c r="G241" s="16">
        <v>22255.66</v>
      </c>
      <c r="H241" s="16">
        <v>27900</v>
      </c>
      <c r="I241" s="16">
        <v>27900</v>
      </c>
      <c r="J241" s="16">
        <v>27900</v>
      </c>
      <c r="K241" s="16">
        <f>IF(H241&lt;&gt;0,I241/H241*100,0)</f>
        <v>100</v>
      </c>
      <c r="L241" s="16">
        <f>IF(I241&lt;&gt;0,J241/I241*100,0)</f>
        <v>100</v>
      </c>
    </row>
    <row r="242" spans="1:12" x14ac:dyDescent="0.25">
      <c r="A242" s="14"/>
      <c r="B242" s="14"/>
      <c r="C242" s="14"/>
      <c r="D242" s="14"/>
      <c r="E242" s="15" t="s">
        <v>76</v>
      </c>
      <c r="F242" s="15" t="s">
        <v>77</v>
      </c>
      <c r="G242" s="16">
        <v>2013</v>
      </c>
      <c r="H242" s="16">
        <v>0</v>
      </c>
      <c r="I242" s="16">
        <v>0</v>
      </c>
      <c r="J242" s="16">
        <v>0</v>
      </c>
      <c r="K242" s="16">
        <f>IF(H242&lt;&gt;0,I242/H242*100,0)</f>
        <v>0</v>
      </c>
      <c r="L242" s="16">
        <f>IF(I242&lt;&gt;0,J242/I242*100,0)</f>
        <v>0</v>
      </c>
    </row>
    <row r="243" spans="1:12" x14ac:dyDescent="0.25">
      <c r="A243" s="14"/>
      <c r="B243" s="14"/>
      <c r="C243" s="14"/>
      <c r="D243" s="14"/>
      <c r="E243" s="15" t="s">
        <v>23</v>
      </c>
      <c r="F243" s="15" t="s">
        <v>24</v>
      </c>
      <c r="G243" s="16">
        <v>488</v>
      </c>
      <c r="H243" s="16">
        <v>15000</v>
      </c>
      <c r="I243" s="16">
        <v>15000</v>
      </c>
      <c r="J243" s="16">
        <v>15000</v>
      </c>
      <c r="K243" s="16">
        <f>IF(H243&lt;&gt;0,I243/H243*100,0)</f>
        <v>100</v>
      </c>
      <c r="L243" s="16">
        <f>IF(I243&lt;&gt;0,J243/I243*100,0)</f>
        <v>100</v>
      </c>
    </row>
    <row r="244" spans="1:12" x14ac:dyDescent="0.25">
      <c r="A244" s="14"/>
      <c r="B244" s="14"/>
      <c r="C244" s="14"/>
      <c r="D244" s="14"/>
      <c r="E244" s="15" t="s">
        <v>27</v>
      </c>
      <c r="F244" s="15" t="s">
        <v>28</v>
      </c>
      <c r="G244" s="16">
        <v>1936.4</v>
      </c>
      <c r="H244" s="16">
        <v>2100</v>
      </c>
      <c r="I244" s="16">
        <v>2100</v>
      </c>
      <c r="J244" s="16">
        <v>2100</v>
      </c>
      <c r="K244" s="16">
        <f>IF(H244&lt;&gt;0,I244/H244*100,0)</f>
        <v>100</v>
      </c>
      <c r="L244" s="16">
        <f>IF(I244&lt;&gt;0,J244/I244*100,0)</f>
        <v>100</v>
      </c>
    </row>
    <row r="245" spans="1:12" x14ac:dyDescent="0.25">
      <c r="A245" s="8"/>
      <c r="B245" s="8"/>
      <c r="C245" s="9" t="s">
        <v>188</v>
      </c>
      <c r="D245" s="8"/>
      <c r="E245" s="8"/>
      <c r="F245" s="9" t="s">
        <v>189</v>
      </c>
      <c r="G245" s="10">
        <f>+G246</f>
        <v>439.44</v>
      </c>
      <c r="H245" s="10">
        <f>+H246</f>
        <v>700</v>
      </c>
      <c r="I245" s="10">
        <f>+I246</f>
        <v>700</v>
      </c>
      <c r="J245" s="10">
        <f>+J246</f>
        <v>700</v>
      </c>
      <c r="K245" s="10">
        <f>IF(H245&lt;&gt;0,I245/H245*100,0)</f>
        <v>100</v>
      </c>
      <c r="L245" s="10">
        <f>IF(I245&lt;&gt;0,J245/I245*100,0)</f>
        <v>100</v>
      </c>
    </row>
    <row r="246" spans="1:12" x14ac:dyDescent="0.25">
      <c r="A246" s="11"/>
      <c r="B246" s="11"/>
      <c r="C246" s="11"/>
      <c r="D246" s="12" t="s">
        <v>18</v>
      </c>
      <c r="E246" s="11"/>
      <c r="F246" s="12"/>
      <c r="G246" s="13">
        <f>+G247</f>
        <v>439.44</v>
      </c>
      <c r="H246" s="13">
        <f>+H247</f>
        <v>700</v>
      </c>
      <c r="I246" s="13">
        <f>+I247</f>
        <v>700</v>
      </c>
      <c r="J246" s="13">
        <f>+J247</f>
        <v>700</v>
      </c>
      <c r="K246" s="13">
        <f>IF(H246&lt;&gt;0,I246/H246*100,0)</f>
        <v>100</v>
      </c>
      <c r="L246" s="13">
        <f>IF(I246&lt;&gt;0,J246/I246*100,0)</f>
        <v>100</v>
      </c>
    </row>
    <row r="247" spans="1:12" x14ac:dyDescent="0.25">
      <c r="A247" s="14"/>
      <c r="B247" s="14"/>
      <c r="C247" s="14"/>
      <c r="D247" s="14"/>
      <c r="E247" s="15" t="s">
        <v>31</v>
      </c>
      <c r="F247" s="15" t="s">
        <v>32</v>
      </c>
      <c r="G247" s="16">
        <v>439.44</v>
      </c>
      <c r="H247" s="16">
        <v>700</v>
      </c>
      <c r="I247" s="16">
        <v>700</v>
      </c>
      <c r="J247" s="16">
        <v>700</v>
      </c>
      <c r="K247" s="16">
        <f>IF(H247&lt;&gt;0,I247/H247*100,0)</f>
        <v>100</v>
      </c>
      <c r="L247" s="16">
        <f>IF(I247&lt;&gt;0,J247/I247*100,0)</f>
        <v>100</v>
      </c>
    </row>
    <row r="248" spans="1:12" x14ac:dyDescent="0.25">
      <c r="A248" s="8"/>
      <c r="B248" s="8"/>
      <c r="C248" s="9" t="s">
        <v>190</v>
      </c>
      <c r="D248" s="8"/>
      <c r="E248" s="8"/>
      <c r="F248" s="9" t="s">
        <v>191</v>
      </c>
      <c r="G248" s="10">
        <f>+G249</f>
        <v>3154.58</v>
      </c>
      <c r="H248" s="10">
        <f>+H249</f>
        <v>5000</v>
      </c>
      <c r="I248" s="10">
        <f>+I249</f>
        <v>5000</v>
      </c>
      <c r="J248" s="10">
        <f>+J249</f>
        <v>5000</v>
      </c>
      <c r="K248" s="10">
        <f>IF(H248&lt;&gt;0,I248/H248*100,0)</f>
        <v>100</v>
      </c>
      <c r="L248" s="10">
        <f>IF(I248&lt;&gt;0,J248/I248*100,0)</f>
        <v>100</v>
      </c>
    </row>
    <row r="249" spans="1:12" x14ac:dyDescent="0.25">
      <c r="A249" s="11"/>
      <c r="B249" s="11"/>
      <c r="C249" s="11"/>
      <c r="D249" s="12" t="s">
        <v>18</v>
      </c>
      <c r="E249" s="11"/>
      <c r="F249" s="12"/>
      <c r="G249" s="13">
        <f>+G250</f>
        <v>3154.58</v>
      </c>
      <c r="H249" s="13">
        <f>+H250</f>
        <v>5000</v>
      </c>
      <c r="I249" s="13">
        <f>+I250</f>
        <v>5000</v>
      </c>
      <c r="J249" s="13">
        <f>+J250</f>
        <v>5000</v>
      </c>
      <c r="K249" s="13">
        <f>IF(H249&lt;&gt;0,I249/H249*100,0)</f>
        <v>100</v>
      </c>
      <c r="L249" s="13">
        <f>IF(I249&lt;&gt;0,J249/I249*100,0)</f>
        <v>100</v>
      </c>
    </row>
    <row r="250" spans="1:12" x14ac:dyDescent="0.25">
      <c r="A250" s="14"/>
      <c r="B250" s="14"/>
      <c r="C250" s="14"/>
      <c r="D250" s="14"/>
      <c r="E250" s="15" t="s">
        <v>19</v>
      </c>
      <c r="F250" s="15" t="s">
        <v>20</v>
      </c>
      <c r="G250" s="16">
        <v>3154.58</v>
      </c>
      <c r="H250" s="16">
        <v>5000</v>
      </c>
      <c r="I250" s="16">
        <v>5000</v>
      </c>
      <c r="J250" s="16">
        <v>5000</v>
      </c>
      <c r="K250" s="16">
        <f>IF(H250&lt;&gt;0,I250/H250*100,0)</f>
        <v>100</v>
      </c>
      <c r="L250" s="16">
        <f>IF(I250&lt;&gt;0,J250/I250*100,0)</f>
        <v>100</v>
      </c>
    </row>
    <row r="251" spans="1:12" x14ac:dyDescent="0.25">
      <c r="A251" s="8"/>
      <c r="B251" s="8"/>
      <c r="C251" s="9" t="s">
        <v>192</v>
      </c>
      <c r="D251" s="8"/>
      <c r="E251" s="8"/>
      <c r="F251" s="9" t="s">
        <v>193</v>
      </c>
      <c r="G251" s="10">
        <f>+G252</f>
        <v>234190.82</v>
      </c>
      <c r="H251" s="10">
        <f>+H252</f>
        <v>0</v>
      </c>
      <c r="I251" s="10">
        <f>+I252</f>
        <v>0</v>
      </c>
      <c r="J251" s="10">
        <f>+J252</f>
        <v>0</v>
      </c>
      <c r="K251" s="10">
        <f>IF(H251&lt;&gt;0,I251/H251*100,0)</f>
        <v>0</v>
      </c>
      <c r="L251" s="10">
        <f>IF(I251&lt;&gt;0,J251/I251*100,0)</f>
        <v>0</v>
      </c>
    </row>
    <row r="252" spans="1:12" x14ac:dyDescent="0.25">
      <c r="A252" s="11"/>
      <c r="B252" s="11"/>
      <c r="C252" s="11"/>
      <c r="D252" s="12" t="s">
        <v>194</v>
      </c>
      <c r="E252" s="11"/>
      <c r="F252" s="12" t="s">
        <v>193</v>
      </c>
      <c r="G252" s="13">
        <f>+G253+G254+G255+G256+G257</f>
        <v>234190.82</v>
      </c>
      <c r="H252" s="13">
        <f>+H253+H254+H255+H256+H257</f>
        <v>0</v>
      </c>
      <c r="I252" s="13">
        <f>+I253+I254+I255+I256+I257</f>
        <v>0</v>
      </c>
      <c r="J252" s="13">
        <f>+J253+J254+J255+J256+J257</f>
        <v>0</v>
      </c>
      <c r="K252" s="13">
        <f>IF(H252&lt;&gt;0,I252/H252*100,0)</f>
        <v>0</v>
      </c>
      <c r="L252" s="13">
        <f>IF(I252&lt;&gt;0,J252/I252*100,0)</f>
        <v>0</v>
      </c>
    </row>
    <row r="253" spans="1:12" x14ac:dyDescent="0.25">
      <c r="A253" s="14"/>
      <c r="B253" s="14"/>
      <c r="C253" s="14"/>
      <c r="D253" s="14"/>
      <c r="E253" s="15" t="s">
        <v>19</v>
      </c>
      <c r="F253" s="15" t="s">
        <v>20</v>
      </c>
      <c r="G253" s="16">
        <v>79.3</v>
      </c>
      <c r="H253" s="16">
        <v>0</v>
      </c>
      <c r="I253" s="16">
        <v>0</v>
      </c>
      <c r="J253" s="16">
        <v>0</v>
      </c>
      <c r="K253" s="16">
        <f>IF(H253&lt;&gt;0,I253/H253*100,0)</f>
        <v>0</v>
      </c>
      <c r="L253" s="16">
        <f>IF(I253&lt;&gt;0,J253/I253*100,0)</f>
        <v>0</v>
      </c>
    </row>
    <row r="254" spans="1:12" x14ac:dyDescent="0.25">
      <c r="A254" s="14"/>
      <c r="B254" s="14"/>
      <c r="C254" s="14"/>
      <c r="D254" s="14"/>
      <c r="E254" s="15" t="s">
        <v>76</v>
      </c>
      <c r="F254" s="15" t="s">
        <v>77</v>
      </c>
      <c r="G254" s="16">
        <v>610</v>
      </c>
      <c r="H254" s="16">
        <v>0</v>
      </c>
      <c r="I254" s="16">
        <v>0</v>
      </c>
      <c r="J254" s="16">
        <v>0</v>
      </c>
      <c r="K254" s="16">
        <f>IF(H254&lt;&gt;0,I254/H254*100,0)</f>
        <v>0</v>
      </c>
      <c r="L254" s="16">
        <f>IF(I254&lt;&gt;0,J254/I254*100,0)</f>
        <v>0</v>
      </c>
    </row>
    <row r="255" spans="1:12" x14ac:dyDescent="0.25">
      <c r="A255" s="14"/>
      <c r="B255" s="14"/>
      <c r="C255" s="14"/>
      <c r="D255" s="14"/>
      <c r="E255" s="15" t="s">
        <v>27</v>
      </c>
      <c r="F255" s="15" t="s">
        <v>28</v>
      </c>
      <c r="G255" s="16">
        <v>1934.98</v>
      </c>
      <c r="H255" s="16">
        <v>0</v>
      </c>
      <c r="I255" s="16">
        <v>0</v>
      </c>
      <c r="J255" s="16">
        <v>0</v>
      </c>
      <c r="K255" s="16">
        <f>IF(H255&lt;&gt;0,I255/H255*100,0)</f>
        <v>0</v>
      </c>
      <c r="L255" s="16">
        <f>IF(I255&lt;&gt;0,J255/I255*100,0)</f>
        <v>0</v>
      </c>
    </row>
    <row r="256" spans="1:12" x14ac:dyDescent="0.25">
      <c r="A256" s="14"/>
      <c r="B256" s="14"/>
      <c r="C256" s="14"/>
      <c r="D256" s="14"/>
      <c r="E256" s="15" t="s">
        <v>140</v>
      </c>
      <c r="F256" s="15" t="s">
        <v>141</v>
      </c>
      <c r="G256" s="16">
        <v>225073.41</v>
      </c>
      <c r="H256" s="16">
        <v>0</v>
      </c>
      <c r="I256" s="16">
        <v>0</v>
      </c>
      <c r="J256" s="16">
        <v>0</v>
      </c>
      <c r="K256" s="16">
        <f>IF(H256&lt;&gt;0,I256/H256*100,0)</f>
        <v>0</v>
      </c>
      <c r="L256" s="16">
        <f>IF(I256&lt;&gt;0,J256/I256*100,0)</f>
        <v>0</v>
      </c>
    </row>
    <row r="257" spans="1:12" x14ac:dyDescent="0.25">
      <c r="A257" s="14"/>
      <c r="B257" s="14"/>
      <c r="C257" s="14"/>
      <c r="D257" s="14"/>
      <c r="E257" s="15" t="s">
        <v>132</v>
      </c>
      <c r="F257" s="15" t="s">
        <v>133</v>
      </c>
      <c r="G257" s="16">
        <v>6493.13</v>
      </c>
      <c r="H257" s="16">
        <v>0</v>
      </c>
      <c r="I257" s="16">
        <v>0</v>
      </c>
      <c r="J257" s="16">
        <v>0</v>
      </c>
      <c r="K257" s="16">
        <f>IF(H257&lt;&gt;0,I257/H257*100,0)</f>
        <v>0</v>
      </c>
      <c r="L257" s="16">
        <f>IF(I257&lt;&gt;0,J257/I257*100,0)</f>
        <v>0</v>
      </c>
    </row>
    <row r="258" spans="1:12" x14ac:dyDescent="0.25">
      <c r="A258" s="8"/>
      <c r="B258" s="8"/>
      <c r="C258" s="9" t="s">
        <v>195</v>
      </c>
      <c r="D258" s="8"/>
      <c r="E258" s="8"/>
      <c r="F258" s="9" t="s">
        <v>196</v>
      </c>
      <c r="G258" s="10">
        <f>+G259</f>
        <v>104438.87</v>
      </c>
      <c r="H258" s="10">
        <f>+H259</f>
        <v>75000</v>
      </c>
      <c r="I258" s="10">
        <f>+I259</f>
        <v>80000</v>
      </c>
      <c r="J258" s="10">
        <f>+J259</f>
        <v>80000</v>
      </c>
      <c r="K258" s="10">
        <f>IF(H258&lt;&gt;0,I258/H258*100,0)</f>
        <v>106.66666666666667</v>
      </c>
      <c r="L258" s="10">
        <f>IF(I258&lt;&gt;0,J258/I258*100,0)</f>
        <v>100</v>
      </c>
    </row>
    <row r="259" spans="1:12" x14ac:dyDescent="0.25">
      <c r="A259" s="11"/>
      <c r="B259" s="11"/>
      <c r="C259" s="11"/>
      <c r="D259" s="12" t="s">
        <v>18</v>
      </c>
      <c r="E259" s="11"/>
      <c r="F259" s="12"/>
      <c r="G259" s="13">
        <f>+G260+G261+G262</f>
        <v>104438.87</v>
      </c>
      <c r="H259" s="13">
        <f>+H260+H261+H262</f>
        <v>75000</v>
      </c>
      <c r="I259" s="13">
        <f>+I260+I261+I262</f>
        <v>80000</v>
      </c>
      <c r="J259" s="13">
        <f>+J260+J261+J262</f>
        <v>80000</v>
      </c>
      <c r="K259" s="13">
        <f>IF(H259&lt;&gt;0,I259/H259*100,0)</f>
        <v>106.66666666666667</v>
      </c>
      <c r="L259" s="13">
        <f>IF(I259&lt;&gt;0,J259/I259*100,0)</f>
        <v>100</v>
      </c>
    </row>
    <row r="260" spans="1:12" x14ac:dyDescent="0.25">
      <c r="A260" s="14"/>
      <c r="B260" s="14"/>
      <c r="C260" s="14"/>
      <c r="D260" s="14"/>
      <c r="E260" s="15" t="s">
        <v>19</v>
      </c>
      <c r="F260" s="15" t="s">
        <v>20</v>
      </c>
      <c r="G260" s="16">
        <v>488</v>
      </c>
      <c r="H260" s="16">
        <v>0</v>
      </c>
      <c r="I260" s="16">
        <v>0</v>
      </c>
      <c r="J260" s="16">
        <v>0</v>
      </c>
      <c r="K260" s="16">
        <f>IF(H260&lt;&gt;0,I260/H260*100,0)</f>
        <v>0</v>
      </c>
      <c r="L260" s="16">
        <f>IF(I260&lt;&gt;0,J260/I260*100,0)</f>
        <v>0</v>
      </c>
    </row>
    <row r="261" spans="1:12" x14ac:dyDescent="0.25">
      <c r="A261" s="14"/>
      <c r="B261" s="14"/>
      <c r="C261" s="14"/>
      <c r="D261" s="14"/>
      <c r="E261" s="15" t="s">
        <v>23</v>
      </c>
      <c r="F261" s="15" t="s">
        <v>24</v>
      </c>
      <c r="G261" s="16">
        <v>102800.87</v>
      </c>
      <c r="H261" s="16">
        <v>75000</v>
      </c>
      <c r="I261" s="16">
        <v>80000</v>
      </c>
      <c r="J261" s="16">
        <v>80000</v>
      </c>
      <c r="K261" s="16">
        <f>IF(H261&lt;&gt;0,I261/H261*100,0)</f>
        <v>106.66666666666667</v>
      </c>
      <c r="L261" s="16">
        <f>IF(I261&lt;&gt;0,J261/I261*100,0)</f>
        <v>100</v>
      </c>
    </row>
    <row r="262" spans="1:12" x14ac:dyDescent="0.25">
      <c r="A262" s="14"/>
      <c r="B262" s="14"/>
      <c r="C262" s="14"/>
      <c r="D262" s="14"/>
      <c r="E262" s="15" t="s">
        <v>132</v>
      </c>
      <c r="F262" s="15" t="s">
        <v>133</v>
      </c>
      <c r="G262" s="16">
        <v>1150</v>
      </c>
      <c r="H262" s="16">
        <v>0</v>
      </c>
      <c r="I262" s="16">
        <v>0</v>
      </c>
      <c r="J262" s="16">
        <v>0</v>
      </c>
      <c r="K262" s="16">
        <f>IF(H262&lt;&gt;0,I262/H262*100,0)</f>
        <v>0</v>
      </c>
      <c r="L262" s="16">
        <f>IF(I262&lt;&gt;0,J262/I262*100,0)</f>
        <v>0</v>
      </c>
    </row>
    <row r="263" spans="1:12" x14ac:dyDescent="0.25">
      <c r="A263" s="5"/>
      <c r="B263" s="6" t="s">
        <v>197</v>
      </c>
      <c r="C263" s="5"/>
      <c r="D263" s="5"/>
      <c r="E263" s="5"/>
      <c r="F263" s="6" t="s">
        <v>198</v>
      </c>
      <c r="G263" s="7">
        <f>+G264</f>
        <v>20975.54</v>
      </c>
      <c r="H263" s="7">
        <f>+H264</f>
        <v>124000</v>
      </c>
      <c r="I263" s="7">
        <f>+I264</f>
        <v>55000</v>
      </c>
      <c r="J263" s="7">
        <f>+J264</f>
        <v>40000</v>
      </c>
      <c r="K263" s="7">
        <f>IF(H263&lt;&gt;0,I263/H263*100,0)</f>
        <v>44.354838709677416</v>
      </c>
      <c r="L263" s="7">
        <f>IF(I263&lt;&gt;0,J263/I263*100,0)</f>
        <v>72.727272727272734</v>
      </c>
    </row>
    <row r="264" spans="1:12" x14ac:dyDescent="0.25">
      <c r="A264" s="8"/>
      <c r="B264" s="8"/>
      <c r="C264" s="9" t="s">
        <v>199</v>
      </c>
      <c r="D264" s="8"/>
      <c r="E264" s="8"/>
      <c r="F264" s="9" t="s">
        <v>200</v>
      </c>
      <c r="G264" s="10">
        <f>+G265+G268+G271</f>
        <v>20975.54</v>
      </c>
      <c r="H264" s="10">
        <f>+H265+H268+H271</f>
        <v>124000</v>
      </c>
      <c r="I264" s="10">
        <f>+I265+I268+I271</f>
        <v>55000</v>
      </c>
      <c r="J264" s="10">
        <f>+J265+J268+J271</f>
        <v>40000</v>
      </c>
      <c r="K264" s="10">
        <f>IF(H264&lt;&gt;0,I264/H264*100,0)</f>
        <v>44.354838709677416</v>
      </c>
      <c r="L264" s="10">
        <f>IF(I264&lt;&gt;0,J264/I264*100,0)</f>
        <v>72.727272727272734</v>
      </c>
    </row>
    <row r="265" spans="1:12" x14ac:dyDescent="0.25">
      <c r="A265" s="11"/>
      <c r="B265" s="11"/>
      <c r="C265" s="11"/>
      <c r="D265" s="12" t="s">
        <v>18</v>
      </c>
      <c r="E265" s="11"/>
      <c r="F265" s="12"/>
      <c r="G265" s="13">
        <f>+G266+G267</f>
        <v>16576.86</v>
      </c>
      <c r="H265" s="13">
        <f>+H266+H267</f>
        <v>16000</v>
      </c>
      <c r="I265" s="13">
        <f>+I266+I267</f>
        <v>10000</v>
      </c>
      <c r="J265" s="13">
        <f>+J266+J267</f>
        <v>10000</v>
      </c>
      <c r="K265" s="13">
        <f>IF(H265&lt;&gt;0,I265/H265*100,0)</f>
        <v>62.5</v>
      </c>
      <c r="L265" s="13">
        <f>IF(I265&lt;&gt;0,J265/I265*100,0)</f>
        <v>100</v>
      </c>
    </row>
    <row r="266" spans="1:12" x14ac:dyDescent="0.25">
      <c r="A266" s="14"/>
      <c r="B266" s="14"/>
      <c r="C266" s="14"/>
      <c r="D266" s="14"/>
      <c r="E266" s="15" t="s">
        <v>19</v>
      </c>
      <c r="F266" s="15" t="s">
        <v>20</v>
      </c>
      <c r="G266" s="16">
        <v>12489.86</v>
      </c>
      <c r="H266" s="16">
        <v>16000</v>
      </c>
      <c r="I266" s="16">
        <v>10000</v>
      </c>
      <c r="J266" s="16">
        <v>10000</v>
      </c>
      <c r="K266" s="16">
        <f>IF(H266&lt;&gt;0,I266/H266*100,0)</f>
        <v>62.5</v>
      </c>
      <c r="L266" s="16">
        <f>IF(I266&lt;&gt;0,J266/I266*100,0)</f>
        <v>100</v>
      </c>
    </row>
    <row r="267" spans="1:12" x14ac:dyDescent="0.25">
      <c r="A267" s="14"/>
      <c r="B267" s="14"/>
      <c r="C267" s="14"/>
      <c r="D267" s="14"/>
      <c r="E267" s="15" t="s">
        <v>132</v>
      </c>
      <c r="F267" s="15" t="s">
        <v>133</v>
      </c>
      <c r="G267" s="16">
        <v>4087</v>
      </c>
      <c r="H267" s="16">
        <v>0</v>
      </c>
      <c r="I267" s="16">
        <v>0</v>
      </c>
      <c r="J267" s="16">
        <v>0</v>
      </c>
      <c r="K267" s="16">
        <f>IF(H267&lt;&gt;0,I267/H267*100,0)</f>
        <v>0</v>
      </c>
      <c r="L267" s="16">
        <f>IF(I267&lt;&gt;0,J267/I267*100,0)</f>
        <v>0</v>
      </c>
    </row>
    <row r="268" spans="1:12" x14ac:dyDescent="0.25">
      <c r="A268" s="11"/>
      <c r="B268" s="11"/>
      <c r="C268" s="11"/>
      <c r="D268" s="12" t="s">
        <v>201</v>
      </c>
      <c r="E268" s="11"/>
      <c r="F268" s="12" t="s">
        <v>200</v>
      </c>
      <c r="G268" s="13">
        <f>+G269+G270</f>
        <v>0</v>
      </c>
      <c r="H268" s="13">
        <f>+H269+H270</f>
        <v>20000</v>
      </c>
      <c r="I268" s="13">
        <f>+I269+I270</f>
        <v>45000</v>
      </c>
      <c r="J268" s="13">
        <f>+J269+J270</f>
        <v>30000</v>
      </c>
      <c r="K268" s="13">
        <f>IF(H268&lt;&gt;0,I268/H268*100,0)</f>
        <v>225</v>
      </c>
      <c r="L268" s="13">
        <f>IF(I268&lt;&gt;0,J268/I268*100,0)</f>
        <v>66.666666666666657</v>
      </c>
    </row>
    <row r="269" spans="1:12" x14ac:dyDescent="0.25">
      <c r="A269" s="14"/>
      <c r="B269" s="14"/>
      <c r="C269" s="14"/>
      <c r="D269" s="14"/>
      <c r="E269" s="15" t="s">
        <v>140</v>
      </c>
      <c r="F269" s="15" t="s">
        <v>141</v>
      </c>
      <c r="G269" s="16">
        <v>0</v>
      </c>
      <c r="H269" s="16">
        <v>10000</v>
      </c>
      <c r="I269" s="16">
        <v>42000</v>
      </c>
      <c r="J269" s="16">
        <v>30000</v>
      </c>
      <c r="K269" s="16">
        <f>IF(H269&lt;&gt;0,I269/H269*100,0)</f>
        <v>420</v>
      </c>
      <c r="L269" s="16">
        <f>IF(I269&lt;&gt;0,J269/I269*100,0)</f>
        <v>71.428571428571431</v>
      </c>
    </row>
    <row r="270" spans="1:12" x14ac:dyDescent="0.25">
      <c r="A270" s="14"/>
      <c r="B270" s="14"/>
      <c r="C270" s="14"/>
      <c r="D270" s="14"/>
      <c r="E270" s="15" t="s">
        <v>132</v>
      </c>
      <c r="F270" s="15" t="s">
        <v>133</v>
      </c>
      <c r="G270" s="16">
        <v>0</v>
      </c>
      <c r="H270" s="16">
        <v>10000</v>
      </c>
      <c r="I270" s="16">
        <v>3000</v>
      </c>
      <c r="J270" s="16">
        <v>0</v>
      </c>
      <c r="K270" s="16">
        <f>IF(H270&lt;&gt;0,I270/H270*100,0)</f>
        <v>30</v>
      </c>
      <c r="L270" s="16">
        <f>IF(I270&lt;&gt;0,J270/I270*100,0)</f>
        <v>0</v>
      </c>
    </row>
    <row r="271" spans="1:12" x14ac:dyDescent="0.25">
      <c r="A271" s="11"/>
      <c r="B271" s="11"/>
      <c r="C271" s="11"/>
      <c r="D271" s="12" t="s">
        <v>202</v>
      </c>
      <c r="E271" s="11"/>
      <c r="F271" s="12" t="s">
        <v>203</v>
      </c>
      <c r="G271" s="13">
        <f>+G272+G273</f>
        <v>4398.68</v>
      </c>
      <c r="H271" s="13">
        <f>+H272+H273</f>
        <v>88000</v>
      </c>
      <c r="I271" s="13">
        <f>+I272+I273</f>
        <v>0</v>
      </c>
      <c r="J271" s="13">
        <f>+J272+J273</f>
        <v>0</v>
      </c>
      <c r="K271" s="13">
        <f>IF(H271&lt;&gt;0,I271/H271*100,0)</f>
        <v>0</v>
      </c>
      <c r="L271" s="13">
        <f>IF(I271&lt;&gt;0,J271/I271*100,0)</f>
        <v>0</v>
      </c>
    </row>
    <row r="272" spans="1:12" x14ac:dyDescent="0.25">
      <c r="A272" s="14"/>
      <c r="B272" s="14"/>
      <c r="C272" s="14"/>
      <c r="D272" s="14"/>
      <c r="E272" s="15" t="s">
        <v>140</v>
      </c>
      <c r="F272" s="15" t="s">
        <v>141</v>
      </c>
      <c r="G272" s="16">
        <v>0</v>
      </c>
      <c r="H272" s="16">
        <v>88000</v>
      </c>
      <c r="I272" s="16">
        <v>0</v>
      </c>
      <c r="J272" s="16">
        <v>0</v>
      </c>
      <c r="K272" s="16">
        <f>IF(H272&lt;&gt;0,I272/H272*100,0)</f>
        <v>0</v>
      </c>
      <c r="L272" s="16">
        <f>IF(I272&lt;&gt;0,J272/I272*100,0)</f>
        <v>0</v>
      </c>
    </row>
    <row r="273" spans="1:12" x14ac:dyDescent="0.25">
      <c r="A273" s="14"/>
      <c r="B273" s="14"/>
      <c r="C273" s="14"/>
      <c r="D273" s="14"/>
      <c r="E273" s="15" t="s">
        <v>132</v>
      </c>
      <c r="F273" s="15" t="s">
        <v>133</v>
      </c>
      <c r="G273" s="16">
        <v>4398.68</v>
      </c>
      <c r="H273" s="16">
        <v>0</v>
      </c>
      <c r="I273" s="16">
        <v>0</v>
      </c>
      <c r="J273" s="16">
        <v>0</v>
      </c>
      <c r="K273" s="16">
        <f>IF(H273&lt;&gt;0,I273/H273*100,0)</f>
        <v>0</v>
      </c>
      <c r="L273" s="16">
        <f>IF(I273&lt;&gt;0,J273/I273*100,0)</f>
        <v>0</v>
      </c>
    </row>
    <row r="274" spans="1:12" x14ac:dyDescent="0.25">
      <c r="A274" s="5"/>
      <c r="B274" s="6" t="s">
        <v>204</v>
      </c>
      <c r="C274" s="5"/>
      <c r="D274" s="5"/>
      <c r="E274" s="5"/>
      <c r="F274" s="6" t="s">
        <v>205</v>
      </c>
      <c r="G274" s="7">
        <f>+G275+G278+G299+G304+G343+G347+G352+G355</f>
        <v>1530387.16</v>
      </c>
      <c r="H274" s="7">
        <f>+H275+H278+H299+H304+H343+H347+H352+H355</f>
        <v>2226000.0199999996</v>
      </c>
      <c r="I274" s="7">
        <f>+I275+I278+I299+I304+I343+I347+I352+I355</f>
        <v>1809000</v>
      </c>
      <c r="J274" s="7">
        <f>+J275+J278+J299+J304+J343+J347+J352+J355</f>
        <v>1987000</v>
      </c>
      <c r="K274" s="7">
        <f>IF(H274&lt;&gt;0,I274/H274*100,0)</f>
        <v>81.26684563102566</v>
      </c>
      <c r="L274" s="7">
        <f>IF(I274&lt;&gt;0,J274/I274*100,0)</f>
        <v>109.83969043670537</v>
      </c>
    </row>
    <row r="275" spans="1:12" x14ac:dyDescent="0.25">
      <c r="A275" s="8"/>
      <c r="B275" s="8"/>
      <c r="C275" s="9" t="s">
        <v>206</v>
      </c>
      <c r="D275" s="8"/>
      <c r="E275" s="8"/>
      <c r="F275" s="9" t="s">
        <v>207</v>
      </c>
      <c r="G275" s="10">
        <f>+G276</f>
        <v>1230.96</v>
      </c>
      <c r="H275" s="10">
        <f>+H276</f>
        <v>7000</v>
      </c>
      <c r="I275" s="10">
        <f>+I276</f>
        <v>15000</v>
      </c>
      <c r="J275" s="10">
        <f>+J276</f>
        <v>15000</v>
      </c>
      <c r="K275" s="10">
        <f>IF(H275&lt;&gt;0,I275/H275*100,0)</f>
        <v>214.28571428571428</v>
      </c>
      <c r="L275" s="10">
        <f>IF(I275&lt;&gt;0,J275/I275*100,0)</f>
        <v>100</v>
      </c>
    </row>
    <row r="276" spans="1:12" x14ac:dyDescent="0.25">
      <c r="A276" s="11"/>
      <c r="B276" s="11"/>
      <c r="C276" s="11"/>
      <c r="D276" s="12" t="s">
        <v>18</v>
      </c>
      <c r="E276" s="11"/>
      <c r="F276" s="12"/>
      <c r="G276" s="13">
        <f>+G277</f>
        <v>1230.96</v>
      </c>
      <c r="H276" s="13">
        <f>+H277</f>
        <v>7000</v>
      </c>
      <c r="I276" s="13">
        <f>+I277</f>
        <v>15000</v>
      </c>
      <c r="J276" s="13">
        <f>+J277</f>
        <v>15000</v>
      </c>
      <c r="K276" s="13">
        <f>IF(H276&lt;&gt;0,I276/H276*100,0)</f>
        <v>214.28571428571428</v>
      </c>
      <c r="L276" s="13">
        <f>IF(I276&lt;&gt;0,J276/I276*100,0)</f>
        <v>100</v>
      </c>
    </row>
    <row r="277" spans="1:12" x14ac:dyDescent="0.25">
      <c r="A277" s="14"/>
      <c r="B277" s="14"/>
      <c r="C277" s="14"/>
      <c r="D277" s="14"/>
      <c r="E277" s="15" t="s">
        <v>19</v>
      </c>
      <c r="F277" s="15" t="s">
        <v>20</v>
      </c>
      <c r="G277" s="16">
        <v>1230.96</v>
      </c>
      <c r="H277" s="16">
        <v>7000</v>
      </c>
      <c r="I277" s="16">
        <v>15000</v>
      </c>
      <c r="J277" s="16">
        <v>15000</v>
      </c>
      <c r="K277" s="16">
        <f>IF(H277&lt;&gt;0,I277/H277*100,0)</f>
        <v>214.28571428571428</v>
      </c>
      <c r="L277" s="16">
        <f>IF(I277&lt;&gt;0,J277/I277*100,0)</f>
        <v>100</v>
      </c>
    </row>
    <row r="278" spans="1:12" x14ac:dyDescent="0.25">
      <c r="A278" s="8"/>
      <c r="B278" s="8"/>
      <c r="C278" s="9" t="s">
        <v>208</v>
      </c>
      <c r="D278" s="8"/>
      <c r="E278" s="8"/>
      <c r="F278" s="9" t="s">
        <v>209</v>
      </c>
      <c r="G278" s="10">
        <f>+G279+G285+G288+G290+G292</f>
        <v>304404.57999999996</v>
      </c>
      <c r="H278" s="10">
        <f>+H279+H285+H288+H290+H292</f>
        <v>311000</v>
      </c>
      <c r="I278" s="10">
        <f>+I279+I285+I288+I290+I292</f>
        <v>250000</v>
      </c>
      <c r="J278" s="10">
        <f>+J279+J285+J288+J290+J292</f>
        <v>250000</v>
      </c>
      <c r="K278" s="10">
        <f>IF(H278&lt;&gt;0,I278/H278*100,0)</f>
        <v>80.385852090032145</v>
      </c>
      <c r="L278" s="10">
        <f>IF(I278&lt;&gt;0,J278/I278*100,0)</f>
        <v>100</v>
      </c>
    </row>
    <row r="279" spans="1:12" x14ac:dyDescent="0.25">
      <c r="A279" s="11"/>
      <c r="B279" s="11"/>
      <c r="C279" s="11"/>
      <c r="D279" s="12" t="s">
        <v>18</v>
      </c>
      <c r="E279" s="11"/>
      <c r="F279" s="12"/>
      <c r="G279" s="13">
        <f>+G280+G281+G282+G283+G284</f>
        <v>142196.15</v>
      </c>
      <c r="H279" s="13">
        <f>+H280+H281+H282+H283+H284</f>
        <v>150000</v>
      </c>
      <c r="I279" s="13">
        <f>+I280+I281+I282+I283+I284</f>
        <v>151000</v>
      </c>
      <c r="J279" s="13">
        <f>+J280+J281+J282+J283+J284</f>
        <v>151000</v>
      </c>
      <c r="K279" s="13">
        <f>IF(H279&lt;&gt;0,I279/H279*100,0)</f>
        <v>100.66666666666666</v>
      </c>
      <c r="L279" s="13">
        <f>IF(I279&lt;&gt;0,J279/I279*100,0)</f>
        <v>100</v>
      </c>
    </row>
    <row r="280" spans="1:12" x14ac:dyDescent="0.25">
      <c r="A280" s="14"/>
      <c r="B280" s="14"/>
      <c r="C280" s="14"/>
      <c r="D280" s="14"/>
      <c r="E280" s="15" t="s">
        <v>19</v>
      </c>
      <c r="F280" s="15" t="s">
        <v>20</v>
      </c>
      <c r="G280" s="16">
        <v>0</v>
      </c>
      <c r="H280" s="16">
        <v>10000</v>
      </c>
      <c r="I280" s="16">
        <v>0</v>
      </c>
      <c r="J280" s="16">
        <v>10000</v>
      </c>
      <c r="K280" s="16">
        <f>IF(H280&lt;&gt;0,I280/H280*100,0)</f>
        <v>0</v>
      </c>
      <c r="L280" s="16">
        <f>IF(I280&lt;&gt;0,J280/I280*100,0)</f>
        <v>0</v>
      </c>
    </row>
    <row r="281" spans="1:12" x14ac:dyDescent="0.25">
      <c r="A281" s="14"/>
      <c r="B281" s="14"/>
      <c r="C281" s="14"/>
      <c r="D281" s="14"/>
      <c r="E281" s="15" t="s">
        <v>21</v>
      </c>
      <c r="F281" s="15" t="s">
        <v>22</v>
      </c>
      <c r="G281" s="16">
        <v>105396.79</v>
      </c>
      <c r="H281" s="16">
        <v>100000</v>
      </c>
      <c r="I281" s="16">
        <v>116000</v>
      </c>
      <c r="J281" s="16">
        <v>100000</v>
      </c>
      <c r="K281" s="16">
        <f>IF(H281&lt;&gt;0,I281/H281*100,0)</f>
        <v>115.99999999999999</v>
      </c>
      <c r="L281" s="16">
        <f>IF(I281&lt;&gt;0,J281/I281*100,0)</f>
        <v>86.206896551724128</v>
      </c>
    </row>
    <row r="282" spans="1:12" x14ac:dyDescent="0.25">
      <c r="A282" s="14"/>
      <c r="B282" s="14"/>
      <c r="C282" s="14"/>
      <c r="D282" s="14"/>
      <c r="E282" s="15" t="s">
        <v>23</v>
      </c>
      <c r="F282" s="15" t="s">
        <v>24</v>
      </c>
      <c r="G282" s="16">
        <v>32746.54</v>
      </c>
      <c r="H282" s="16">
        <v>40000</v>
      </c>
      <c r="I282" s="16">
        <v>35000</v>
      </c>
      <c r="J282" s="16">
        <v>41000</v>
      </c>
      <c r="K282" s="16">
        <f>IF(H282&lt;&gt;0,I282/H282*100,0)</f>
        <v>87.5</v>
      </c>
      <c r="L282" s="16">
        <f>IF(I282&lt;&gt;0,J282/I282*100,0)</f>
        <v>117.14285714285715</v>
      </c>
    </row>
    <row r="283" spans="1:12" x14ac:dyDescent="0.25">
      <c r="A283" s="14"/>
      <c r="B283" s="14"/>
      <c r="C283" s="14"/>
      <c r="D283" s="14"/>
      <c r="E283" s="15" t="s">
        <v>146</v>
      </c>
      <c r="F283" s="15" t="s">
        <v>147</v>
      </c>
      <c r="G283" s="16">
        <v>1209.8499999999999</v>
      </c>
      <c r="H283" s="16">
        <v>0</v>
      </c>
      <c r="I283" s="16">
        <v>0</v>
      </c>
      <c r="J283" s="16">
        <v>0</v>
      </c>
      <c r="K283" s="16">
        <f>IF(H283&lt;&gt;0,I283/H283*100,0)</f>
        <v>0</v>
      </c>
      <c r="L283" s="16">
        <f>IF(I283&lt;&gt;0,J283/I283*100,0)</f>
        <v>0</v>
      </c>
    </row>
    <row r="284" spans="1:12" x14ac:dyDescent="0.25">
      <c r="A284" s="14"/>
      <c r="B284" s="14"/>
      <c r="C284" s="14"/>
      <c r="D284" s="14"/>
      <c r="E284" s="15" t="s">
        <v>132</v>
      </c>
      <c r="F284" s="15" t="s">
        <v>133</v>
      </c>
      <c r="G284" s="16">
        <v>2842.97</v>
      </c>
      <c r="H284" s="16">
        <v>0</v>
      </c>
      <c r="I284" s="16">
        <v>0</v>
      </c>
      <c r="J284" s="16">
        <v>0</v>
      </c>
      <c r="K284" s="16">
        <f>IF(H284&lt;&gt;0,I284/H284*100,0)</f>
        <v>0</v>
      </c>
      <c r="L284" s="16">
        <f>IF(I284&lt;&gt;0,J284/I284*100,0)</f>
        <v>0</v>
      </c>
    </row>
    <row r="285" spans="1:12" x14ac:dyDescent="0.25">
      <c r="A285" s="11"/>
      <c r="B285" s="11"/>
      <c r="C285" s="11"/>
      <c r="D285" s="12" t="s">
        <v>210</v>
      </c>
      <c r="E285" s="11"/>
      <c r="F285" s="12" t="s">
        <v>211</v>
      </c>
      <c r="G285" s="13">
        <f>+G286+G287</f>
        <v>3713.66</v>
      </c>
      <c r="H285" s="13">
        <f>+H286+H287</f>
        <v>0</v>
      </c>
      <c r="I285" s="13">
        <f>+I286+I287</f>
        <v>0</v>
      </c>
      <c r="J285" s="13">
        <f>+J286+J287</f>
        <v>0</v>
      </c>
      <c r="K285" s="13">
        <f>IF(H285&lt;&gt;0,I285/H285*100,0)</f>
        <v>0</v>
      </c>
      <c r="L285" s="13">
        <f>IF(I285&lt;&gt;0,J285/I285*100,0)</f>
        <v>0</v>
      </c>
    </row>
    <row r="286" spans="1:12" x14ac:dyDescent="0.25">
      <c r="A286" s="14"/>
      <c r="B286" s="14"/>
      <c r="C286" s="14"/>
      <c r="D286" s="14"/>
      <c r="E286" s="15" t="s">
        <v>19</v>
      </c>
      <c r="F286" s="15" t="s">
        <v>20</v>
      </c>
      <c r="G286" s="16">
        <v>2803.93</v>
      </c>
      <c r="H286" s="16">
        <v>0</v>
      </c>
      <c r="I286" s="16">
        <v>0</v>
      </c>
      <c r="J286" s="16">
        <v>0</v>
      </c>
      <c r="K286" s="16">
        <f>IF(H286&lt;&gt;0,I286/H286*100,0)</f>
        <v>0</v>
      </c>
      <c r="L286" s="16">
        <f>IF(I286&lt;&gt;0,J286/I286*100,0)</f>
        <v>0</v>
      </c>
    </row>
    <row r="287" spans="1:12" x14ac:dyDescent="0.25">
      <c r="A287" s="14"/>
      <c r="B287" s="14"/>
      <c r="C287" s="14"/>
      <c r="D287" s="14"/>
      <c r="E287" s="15" t="s">
        <v>23</v>
      </c>
      <c r="F287" s="15" t="s">
        <v>24</v>
      </c>
      <c r="G287" s="16">
        <v>909.73</v>
      </c>
      <c r="H287" s="16">
        <v>0</v>
      </c>
      <c r="I287" s="16">
        <v>0</v>
      </c>
      <c r="J287" s="16">
        <v>0</v>
      </c>
      <c r="K287" s="16">
        <f>IF(H287&lt;&gt;0,I287/H287*100,0)</f>
        <v>0</v>
      </c>
      <c r="L287" s="16">
        <f>IF(I287&lt;&gt;0,J287/I287*100,0)</f>
        <v>0</v>
      </c>
    </row>
    <row r="288" spans="1:12" x14ac:dyDescent="0.25">
      <c r="A288" s="11"/>
      <c r="B288" s="11"/>
      <c r="C288" s="11"/>
      <c r="D288" s="12" t="s">
        <v>212</v>
      </c>
      <c r="E288" s="11"/>
      <c r="F288" s="12" t="s">
        <v>213</v>
      </c>
      <c r="G288" s="13">
        <f>+G289</f>
        <v>0</v>
      </c>
      <c r="H288" s="13">
        <f>+H289</f>
        <v>11000</v>
      </c>
      <c r="I288" s="13">
        <f>+I289</f>
        <v>0</v>
      </c>
      <c r="J288" s="13">
        <f>+J289</f>
        <v>0</v>
      </c>
      <c r="K288" s="13">
        <f>IF(H288&lt;&gt;0,I288/H288*100,0)</f>
        <v>0</v>
      </c>
      <c r="L288" s="13">
        <f>IF(I288&lt;&gt;0,J288/I288*100,0)</f>
        <v>0</v>
      </c>
    </row>
    <row r="289" spans="1:12" x14ac:dyDescent="0.25">
      <c r="A289" s="14"/>
      <c r="B289" s="14"/>
      <c r="C289" s="14"/>
      <c r="D289" s="14"/>
      <c r="E289" s="15" t="s">
        <v>146</v>
      </c>
      <c r="F289" s="15" t="s">
        <v>147</v>
      </c>
      <c r="G289" s="16">
        <v>0</v>
      </c>
      <c r="H289" s="16">
        <v>11000</v>
      </c>
      <c r="I289" s="16">
        <v>0</v>
      </c>
      <c r="J289" s="16">
        <v>0</v>
      </c>
      <c r="K289" s="16">
        <f>IF(H289&lt;&gt;0,I289/H289*100,0)</f>
        <v>0</v>
      </c>
      <c r="L289" s="16">
        <f>IF(I289&lt;&gt;0,J289/I289*100,0)</f>
        <v>0</v>
      </c>
    </row>
    <row r="290" spans="1:12" x14ac:dyDescent="0.25">
      <c r="A290" s="11"/>
      <c r="B290" s="11"/>
      <c r="C290" s="11"/>
      <c r="D290" s="12" t="s">
        <v>214</v>
      </c>
      <c r="E290" s="11"/>
      <c r="F290" s="12" t="s">
        <v>215</v>
      </c>
      <c r="G290" s="13">
        <f>+G291</f>
        <v>9904.69</v>
      </c>
      <c r="H290" s="13">
        <f>+H291</f>
        <v>10000</v>
      </c>
      <c r="I290" s="13">
        <f>+I291</f>
        <v>0</v>
      </c>
      <c r="J290" s="13">
        <f>+J291</f>
        <v>0</v>
      </c>
      <c r="K290" s="13">
        <f>IF(H290&lt;&gt;0,I290/H290*100,0)</f>
        <v>0</v>
      </c>
      <c r="L290" s="13">
        <f>IF(I290&lt;&gt;0,J290/I290*100,0)</f>
        <v>0</v>
      </c>
    </row>
    <row r="291" spans="1:12" x14ac:dyDescent="0.25">
      <c r="A291" s="14"/>
      <c r="B291" s="14"/>
      <c r="C291" s="14"/>
      <c r="D291" s="14"/>
      <c r="E291" s="15" t="s">
        <v>146</v>
      </c>
      <c r="F291" s="15" t="s">
        <v>147</v>
      </c>
      <c r="G291" s="16">
        <v>9904.69</v>
      </c>
      <c r="H291" s="16">
        <v>10000</v>
      </c>
      <c r="I291" s="16">
        <v>0</v>
      </c>
      <c r="J291" s="16">
        <v>0</v>
      </c>
      <c r="K291" s="16">
        <f>IF(H291&lt;&gt;0,I291/H291*100,0)</f>
        <v>0</v>
      </c>
      <c r="L291" s="16">
        <f>IF(I291&lt;&gt;0,J291/I291*100,0)</f>
        <v>0</v>
      </c>
    </row>
    <row r="292" spans="1:12" x14ac:dyDescent="0.25">
      <c r="A292" s="11"/>
      <c r="B292" s="11"/>
      <c r="C292" s="11"/>
      <c r="D292" s="12" t="s">
        <v>216</v>
      </c>
      <c r="E292" s="11"/>
      <c r="F292" s="12" t="s">
        <v>217</v>
      </c>
      <c r="G292" s="13">
        <f>+G293+G294+G295+G296+G297+G298</f>
        <v>148590.07999999999</v>
      </c>
      <c r="H292" s="13">
        <f>+H293+H294+H295+H296+H297+H298</f>
        <v>140000</v>
      </c>
      <c r="I292" s="13">
        <f>+I293+I294+I295+I296+I297+I298</f>
        <v>99000</v>
      </c>
      <c r="J292" s="13">
        <f>+J293+J294+J295+J296+J297+J298</f>
        <v>99000</v>
      </c>
      <c r="K292" s="13">
        <f>IF(H292&lt;&gt;0,I292/H292*100,0)</f>
        <v>70.714285714285722</v>
      </c>
      <c r="L292" s="13">
        <f>IF(I292&lt;&gt;0,J292/I292*100,0)</f>
        <v>100</v>
      </c>
    </row>
    <row r="293" spans="1:12" x14ac:dyDescent="0.25">
      <c r="A293" s="14"/>
      <c r="B293" s="14"/>
      <c r="C293" s="14"/>
      <c r="D293" s="14"/>
      <c r="E293" s="15" t="s">
        <v>19</v>
      </c>
      <c r="F293" s="15" t="s">
        <v>20</v>
      </c>
      <c r="G293" s="16">
        <v>22173.5</v>
      </c>
      <c r="H293" s="16">
        <v>6443.15</v>
      </c>
      <c r="I293" s="16">
        <v>0</v>
      </c>
      <c r="J293" s="16">
        <v>0</v>
      </c>
      <c r="K293" s="16">
        <f>IF(H293&lt;&gt;0,I293/H293*100,0)</f>
        <v>0</v>
      </c>
      <c r="L293" s="16">
        <f>IF(I293&lt;&gt;0,J293/I293*100,0)</f>
        <v>0</v>
      </c>
    </row>
    <row r="294" spans="1:12" x14ac:dyDescent="0.25">
      <c r="A294" s="14"/>
      <c r="B294" s="14"/>
      <c r="C294" s="14"/>
      <c r="D294" s="14"/>
      <c r="E294" s="15" t="s">
        <v>21</v>
      </c>
      <c r="F294" s="15" t="s">
        <v>22</v>
      </c>
      <c r="G294" s="16">
        <v>0</v>
      </c>
      <c r="H294" s="16">
        <v>33.54</v>
      </c>
      <c r="I294" s="16">
        <v>0</v>
      </c>
      <c r="J294" s="16">
        <v>0</v>
      </c>
      <c r="K294" s="16">
        <f>IF(H294&lt;&gt;0,I294/H294*100,0)</f>
        <v>0</v>
      </c>
      <c r="L294" s="16">
        <f>IF(I294&lt;&gt;0,J294/I294*100,0)</f>
        <v>0</v>
      </c>
    </row>
    <row r="295" spans="1:12" x14ac:dyDescent="0.25">
      <c r="A295" s="14"/>
      <c r="B295" s="14"/>
      <c r="C295" s="14"/>
      <c r="D295" s="14"/>
      <c r="E295" s="15" t="s">
        <v>23</v>
      </c>
      <c r="F295" s="15" t="s">
        <v>24</v>
      </c>
      <c r="G295" s="16">
        <v>72274.2</v>
      </c>
      <c r="H295" s="16">
        <v>12478.13</v>
      </c>
      <c r="I295" s="16">
        <v>0</v>
      </c>
      <c r="J295" s="16">
        <v>0</v>
      </c>
      <c r="K295" s="16">
        <f>IF(H295&lt;&gt;0,I295/H295*100,0)</f>
        <v>0</v>
      </c>
      <c r="L295" s="16">
        <f>IF(I295&lt;&gt;0,J295/I295*100,0)</f>
        <v>0</v>
      </c>
    </row>
    <row r="296" spans="1:12" x14ac:dyDescent="0.25">
      <c r="A296" s="14"/>
      <c r="B296" s="14"/>
      <c r="C296" s="14"/>
      <c r="D296" s="14"/>
      <c r="E296" s="15" t="s">
        <v>146</v>
      </c>
      <c r="F296" s="15" t="s">
        <v>147</v>
      </c>
      <c r="G296" s="16">
        <v>8442.17</v>
      </c>
      <c r="H296" s="16">
        <v>0</v>
      </c>
      <c r="I296" s="16">
        <v>0</v>
      </c>
      <c r="J296" s="16">
        <v>0</v>
      </c>
      <c r="K296" s="16">
        <f>IF(H296&lt;&gt;0,I296/H296*100,0)</f>
        <v>0</v>
      </c>
      <c r="L296" s="16">
        <f>IF(I296&lt;&gt;0,J296/I296*100,0)</f>
        <v>0</v>
      </c>
    </row>
    <row r="297" spans="1:12" x14ac:dyDescent="0.25">
      <c r="A297" s="14"/>
      <c r="B297" s="14"/>
      <c r="C297" s="14"/>
      <c r="D297" s="14"/>
      <c r="E297" s="15" t="s">
        <v>140</v>
      </c>
      <c r="F297" s="15" t="s">
        <v>141</v>
      </c>
      <c r="G297" s="16">
        <v>45700.21</v>
      </c>
      <c r="H297" s="16">
        <v>101045.18</v>
      </c>
      <c r="I297" s="16">
        <v>99000</v>
      </c>
      <c r="J297" s="16">
        <v>99000</v>
      </c>
      <c r="K297" s="16">
        <f>IF(H297&lt;&gt;0,I297/H297*100,0)</f>
        <v>97.975974707551615</v>
      </c>
      <c r="L297" s="16">
        <f>IF(I297&lt;&gt;0,J297/I297*100,0)</f>
        <v>100</v>
      </c>
    </row>
    <row r="298" spans="1:12" x14ac:dyDescent="0.25">
      <c r="A298" s="14"/>
      <c r="B298" s="14"/>
      <c r="C298" s="14"/>
      <c r="D298" s="14"/>
      <c r="E298" s="15" t="s">
        <v>132</v>
      </c>
      <c r="F298" s="15" t="s">
        <v>133</v>
      </c>
      <c r="G298" s="16">
        <v>0</v>
      </c>
      <c r="H298" s="16">
        <v>20000</v>
      </c>
      <c r="I298" s="16">
        <v>0</v>
      </c>
      <c r="J298" s="16">
        <v>0</v>
      </c>
      <c r="K298" s="16">
        <f>IF(H298&lt;&gt;0,I298/H298*100,0)</f>
        <v>0</v>
      </c>
      <c r="L298" s="16">
        <f>IF(I298&lt;&gt;0,J298/I298*100,0)</f>
        <v>0</v>
      </c>
    </row>
    <row r="299" spans="1:12" x14ac:dyDescent="0.25">
      <c r="A299" s="8"/>
      <c r="B299" s="8"/>
      <c r="C299" s="9" t="s">
        <v>218</v>
      </c>
      <c r="D299" s="8"/>
      <c r="E299" s="8"/>
      <c r="F299" s="9" t="s">
        <v>219</v>
      </c>
      <c r="G299" s="10">
        <f>+G300</f>
        <v>621872.04</v>
      </c>
      <c r="H299" s="10">
        <f>+H300</f>
        <v>682500</v>
      </c>
      <c r="I299" s="10">
        <f>+I300</f>
        <v>632500</v>
      </c>
      <c r="J299" s="10">
        <f>+J300</f>
        <v>632500</v>
      </c>
      <c r="K299" s="10">
        <f>IF(H299&lt;&gt;0,I299/H299*100,0)</f>
        <v>92.673992673992672</v>
      </c>
      <c r="L299" s="10">
        <f>IF(I299&lt;&gt;0,J299/I299*100,0)</f>
        <v>100</v>
      </c>
    </row>
    <row r="300" spans="1:12" x14ac:dyDescent="0.25">
      <c r="A300" s="11"/>
      <c r="B300" s="11"/>
      <c r="C300" s="11"/>
      <c r="D300" s="12" t="s">
        <v>220</v>
      </c>
      <c r="E300" s="11"/>
      <c r="F300" s="12" t="s">
        <v>219</v>
      </c>
      <c r="G300" s="13">
        <f>+G301+G302+G303</f>
        <v>621872.04</v>
      </c>
      <c r="H300" s="13">
        <f>+H301+H302+H303</f>
        <v>682500</v>
      </c>
      <c r="I300" s="13">
        <f>+I301+I302+I303</f>
        <v>632500</v>
      </c>
      <c r="J300" s="13">
        <f>+J301+J302+J303</f>
        <v>632500</v>
      </c>
      <c r="K300" s="13">
        <f>IF(H300&lt;&gt;0,I300/H300*100,0)</f>
        <v>92.673992673992672</v>
      </c>
      <c r="L300" s="13">
        <f>IF(I300&lt;&gt;0,J300/I300*100,0)</f>
        <v>100</v>
      </c>
    </row>
    <row r="301" spans="1:12" x14ac:dyDescent="0.25">
      <c r="A301" s="14"/>
      <c r="B301" s="14"/>
      <c r="C301" s="14"/>
      <c r="D301" s="14"/>
      <c r="E301" s="15" t="s">
        <v>19</v>
      </c>
      <c r="F301" s="15" t="s">
        <v>20</v>
      </c>
      <c r="G301" s="16">
        <v>6762.51</v>
      </c>
      <c r="H301" s="16">
        <v>4000</v>
      </c>
      <c r="I301" s="16">
        <v>4000</v>
      </c>
      <c r="J301" s="16">
        <v>4000</v>
      </c>
      <c r="K301" s="16">
        <f>IF(H301&lt;&gt;0,I301/H301*100,0)</f>
        <v>100</v>
      </c>
      <c r="L301" s="16">
        <f>IF(I301&lt;&gt;0,J301/I301*100,0)</f>
        <v>100</v>
      </c>
    </row>
    <row r="302" spans="1:12" x14ac:dyDescent="0.25">
      <c r="A302" s="14"/>
      <c r="B302" s="14"/>
      <c r="C302" s="14"/>
      <c r="D302" s="14"/>
      <c r="E302" s="15" t="s">
        <v>21</v>
      </c>
      <c r="F302" s="15" t="s">
        <v>22</v>
      </c>
      <c r="G302" s="16">
        <v>102.1</v>
      </c>
      <c r="H302" s="16">
        <v>20.75</v>
      </c>
      <c r="I302" s="16">
        <v>0</v>
      </c>
      <c r="J302" s="16">
        <v>0</v>
      </c>
      <c r="K302" s="16">
        <f>IF(H302&lt;&gt;0,I302/H302*100,0)</f>
        <v>0</v>
      </c>
      <c r="L302" s="16">
        <f>IF(I302&lt;&gt;0,J302/I302*100,0)</f>
        <v>0</v>
      </c>
    </row>
    <row r="303" spans="1:12" x14ac:dyDescent="0.25">
      <c r="A303" s="14"/>
      <c r="B303" s="14"/>
      <c r="C303" s="14"/>
      <c r="D303" s="14"/>
      <c r="E303" s="15" t="s">
        <v>23</v>
      </c>
      <c r="F303" s="15" t="s">
        <v>24</v>
      </c>
      <c r="G303" s="16">
        <v>615007.43000000005</v>
      </c>
      <c r="H303" s="16">
        <v>678479.25</v>
      </c>
      <c r="I303" s="16">
        <v>628500</v>
      </c>
      <c r="J303" s="16">
        <v>628500</v>
      </c>
      <c r="K303" s="16">
        <f>IF(H303&lt;&gt;0,I303/H303*100,0)</f>
        <v>92.633636179735774</v>
      </c>
      <c r="L303" s="16">
        <f>IF(I303&lt;&gt;0,J303/I303*100,0)</f>
        <v>100</v>
      </c>
    </row>
    <row r="304" spans="1:12" x14ac:dyDescent="0.25">
      <c r="A304" s="8"/>
      <c r="B304" s="8"/>
      <c r="C304" s="9" t="s">
        <v>221</v>
      </c>
      <c r="D304" s="8"/>
      <c r="E304" s="8"/>
      <c r="F304" s="9" t="s">
        <v>222</v>
      </c>
      <c r="G304" s="10">
        <f>+G305+G313+G316+G318+G320+G322+G324+G326+G328+G331+G333+G335+G337+G339+G341</f>
        <v>474190.37999999995</v>
      </c>
      <c r="H304" s="10">
        <f>+H305+H313+H316+H318+H320+H322+H324+H326+H328+H331+H333+H335+H337+H339+H341</f>
        <v>1214000.01</v>
      </c>
      <c r="I304" s="10">
        <f>+I305+I313+I316+I318+I320+I322+I324+I326+I328+I331+I333+I335+I337+I339+I341</f>
        <v>886500</v>
      </c>
      <c r="J304" s="10">
        <f>+J305+J313+J316+J318+J320+J322+J324+J326+J328+J331+J333+J335+J337+J339+J341</f>
        <v>1064500</v>
      </c>
      <c r="K304" s="10">
        <f>IF(H304&lt;&gt;0,I304/H304*100,0)</f>
        <v>73.023063648903914</v>
      </c>
      <c r="L304" s="10">
        <f>IF(I304&lt;&gt;0,J304/I304*100,0)</f>
        <v>120.0789622109419</v>
      </c>
    </row>
    <row r="305" spans="1:12" x14ac:dyDescent="0.25">
      <c r="A305" s="11"/>
      <c r="B305" s="11"/>
      <c r="C305" s="11"/>
      <c r="D305" s="12" t="s">
        <v>210</v>
      </c>
      <c r="E305" s="11"/>
      <c r="F305" s="12" t="s">
        <v>211</v>
      </c>
      <c r="G305" s="13">
        <f>+G306+G307+G308+G309+G310+G311+G312</f>
        <v>474190.37999999995</v>
      </c>
      <c r="H305" s="13">
        <f>+H306+H307+H308+H309+H310+H311+H312</f>
        <v>842000</v>
      </c>
      <c r="I305" s="13">
        <f>+I306+I307+I308+I309+I310+I311+I312</f>
        <v>410500</v>
      </c>
      <c r="J305" s="13">
        <f>+J306+J307+J308+J309+J310+J311+J312</f>
        <v>216000</v>
      </c>
      <c r="K305" s="13">
        <f>IF(H305&lt;&gt;0,I305/H305*100,0)</f>
        <v>48.752969121140147</v>
      </c>
      <c r="L305" s="13">
        <f>IF(I305&lt;&gt;0,J305/I305*100,0)</f>
        <v>52.61875761266748</v>
      </c>
    </row>
    <row r="306" spans="1:12" x14ac:dyDescent="0.25">
      <c r="A306" s="14"/>
      <c r="B306" s="14"/>
      <c r="C306" s="14"/>
      <c r="D306" s="14"/>
      <c r="E306" s="15" t="s">
        <v>19</v>
      </c>
      <c r="F306" s="15" t="s">
        <v>20</v>
      </c>
      <c r="G306" s="16">
        <v>10156.780000000001</v>
      </c>
      <c r="H306" s="16">
        <v>3438.6</v>
      </c>
      <c r="I306" s="16">
        <v>0</v>
      </c>
      <c r="J306" s="16">
        <v>0</v>
      </c>
      <c r="K306" s="16">
        <f>IF(H306&lt;&gt;0,I306/H306*100,0)</f>
        <v>0</v>
      </c>
      <c r="L306" s="16">
        <f>IF(I306&lt;&gt;0,J306/I306*100,0)</f>
        <v>0</v>
      </c>
    </row>
    <row r="307" spans="1:12" x14ac:dyDescent="0.25">
      <c r="A307" s="14"/>
      <c r="B307" s="14"/>
      <c r="C307" s="14"/>
      <c r="D307" s="14"/>
      <c r="E307" s="15" t="s">
        <v>76</v>
      </c>
      <c r="F307" s="15" t="s">
        <v>77</v>
      </c>
      <c r="G307" s="16">
        <v>1861.5</v>
      </c>
      <c r="H307" s="16">
        <v>1750</v>
      </c>
      <c r="I307" s="16">
        <v>0</v>
      </c>
      <c r="J307" s="16">
        <v>0</v>
      </c>
      <c r="K307" s="16">
        <f>IF(H307&lt;&gt;0,I307/H307*100,0)</f>
        <v>0</v>
      </c>
      <c r="L307" s="16">
        <f>IF(I307&lt;&gt;0,J307/I307*100,0)</f>
        <v>0</v>
      </c>
    </row>
    <row r="308" spans="1:12" x14ac:dyDescent="0.25">
      <c r="A308" s="14"/>
      <c r="B308" s="14"/>
      <c r="C308" s="14"/>
      <c r="D308" s="14"/>
      <c r="E308" s="15" t="s">
        <v>23</v>
      </c>
      <c r="F308" s="15" t="s">
        <v>24</v>
      </c>
      <c r="G308" s="16">
        <v>158192.44</v>
      </c>
      <c r="H308" s="16">
        <v>73500.800000000003</v>
      </c>
      <c r="I308" s="16">
        <v>396500</v>
      </c>
      <c r="J308" s="16">
        <v>216000</v>
      </c>
      <c r="K308" s="16">
        <f>IF(H308&lt;&gt;0,I308/H308*100,0)</f>
        <v>539.44991074927077</v>
      </c>
      <c r="L308" s="16">
        <f>IF(I308&lt;&gt;0,J308/I308*100,0)</f>
        <v>54.476670870113495</v>
      </c>
    </row>
    <row r="309" spans="1:12" x14ac:dyDescent="0.25">
      <c r="A309" s="14"/>
      <c r="B309" s="14"/>
      <c r="C309" s="14"/>
      <c r="D309" s="14"/>
      <c r="E309" s="15" t="s">
        <v>27</v>
      </c>
      <c r="F309" s="15" t="s">
        <v>28</v>
      </c>
      <c r="G309" s="16">
        <v>348.08</v>
      </c>
      <c r="H309" s="16">
        <v>0</v>
      </c>
      <c r="I309" s="16">
        <v>0</v>
      </c>
      <c r="J309" s="16">
        <v>0</v>
      </c>
      <c r="K309" s="16">
        <f>IF(H309&lt;&gt;0,I309/H309*100,0)</f>
        <v>0</v>
      </c>
      <c r="L309" s="16">
        <f>IF(I309&lt;&gt;0,J309/I309*100,0)</f>
        <v>0</v>
      </c>
    </row>
    <row r="310" spans="1:12" x14ac:dyDescent="0.25">
      <c r="A310" s="14"/>
      <c r="B310" s="14"/>
      <c r="C310" s="14"/>
      <c r="D310" s="14"/>
      <c r="E310" s="15" t="s">
        <v>146</v>
      </c>
      <c r="F310" s="15" t="s">
        <v>147</v>
      </c>
      <c r="G310" s="16">
        <v>45108.62</v>
      </c>
      <c r="H310" s="16">
        <v>15000</v>
      </c>
      <c r="I310" s="16">
        <v>0</v>
      </c>
      <c r="J310" s="16">
        <v>0</v>
      </c>
      <c r="K310" s="16">
        <f>IF(H310&lt;&gt;0,I310/H310*100,0)</f>
        <v>0</v>
      </c>
      <c r="L310" s="16">
        <f>IF(I310&lt;&gt;0,J310/I310*100,0)</f>
        <v>0</v>
      </c>
    </row>
    <row r="311" spans="1:12" x14ac:dyDescent="0.25">
      <c r="A311" s="14"/>
      <c r="B311" s="14"/>
      <c r="C311" s="14"/>
      <c r="D311" s="14"/>
      <c r="E311" s="15" t="s">
        <v>140</v>
      </c>
      <c r="F311" s="15" t="s">
        <v>141</v>
      </c>
      <c r="G311" s="16">
        <v>205615.65</v>
      </c>
      <c r="H311" s="16">
        <v>701310.6</v>
      </c>
      <c r="I311" s="16">
        <v>0</v>
      </c>
      <c r="J311" s="16">
        <v>0</v>
      </c>
      <c r="K311" s="16">
        <f>IF(H311&lt;&gt;0,I311/H311*100,0)</f>
        <v>0</v>
      </c>
      <c r="L311" s="16">
        <f>IF(I311&lt;&gt;0,J311/I311*100,0)</f>
        <v>0</v>
      </c>
    </row>
    <row r="312" spans="1:12" x14ac:dyDescent="0.25">
      <c r="A312" s="14"/>
      <c r="B312" s="14"/>
      <c r="C312" s="14"/>
      <c r="D312" s="14"/>
      <c r="E312" s="15" t="s">
        <v>132</v>
      </c>
      <c r="F312" s="15" t="s">
        <v>133</v>
      </c>
      <c r="G312" s="16">
        <v>52907.31</v>
      </c>
      <c r="H312" s="16">
        <v>47000</v>
      </c>
      <c r="I312" s="16">
        <v>14000</v>
      </c>
      <c r="J312" s="16">
        <v>0</v>
      </c>
      <c r="K312" s="16">
        <f>IF(H312&lt;&gt;0,I312/H312*100,0)</f>
        <v>29.787234042553191</v>
      </c>
      <c r="L312" s="16">
        <f>IF(I312&lt;&gt;0,J312/I312*100,0)</f>
        <v>0</v>
      </c>
    </row>
    <row r="313" spans="1:12" x14ac:dyDescent="0.25">
      <c r="A313" s="11"/>
      <c r="B313" s="11"/>
      <c r="C313" s="11"/>
      <c r="D313" s="12" t="s">
        <v>223</v>
      </c>
      <c r="E313" s="11"/>
      <c r="F313" s="12" t="s">
        <v>224</v>
      </c>
      <c r="G313" s="13">
        <f>+G314+G315</f>
        <v>0</v>
      </c>
      <c r="H313" s="13">
        <f>+H314+H315</f>
        <v>222000</v>
      </c>
      <c r="I313" s="13">
        <f>+I314+I315</f>
        <v>0</v>
      </c>
      <c r="J313" s="13">
        <f>+J314+J315</f>
        <v>0</v>
      </c>
      <c r="K313" s="13">
        <f>IF(H313&lt;&gt;0,I313/H313*100,0)</f>
        <v>0</v>
      </c>
      <c r="L313" s="13">
        <f>IF(I313&lt;&gt;0,J313/I313*100,0)</f>
        <v>0</v>
      </c>
    </row>
    <row r="314" spans="1:12" x14ac:dyDescent="0.25">
      <c r="A314" s="14"/>
      <c r="B314" s="14"/>
      <c r="C314" s="14"/>
      <c r="D314" s="14"/>
      <c r="E314" s="15" t="s">
        <v>140</v>
      </c>
      <c r="F314" s="15" t="s">
        <v>141</v>
      </c>
      <c r="G314" s="16">
        <v>0</v>
      </c>
      <c r="H314" s="16">
        <v>216632</v>
      </c>
      <c r="I314" s="16">
        <v>0</v>
      </c>
      <c r="J314" s="16">
        <v>0</v>
      </c>
      <c r="K314" s="16">
        <f>IF(H314&lt;&gt;0,I314/H314*100,0)</f>
        <v>0</v>
      </c>
      <c r="L314" s="16">
        <f>IF(I314&lt;&gt;0,J314/I314*100,0)</f>
        <v>0</v>
      </c>
    </row>
    <row r="315" spans="1:12" x14ac:dyDescent="0.25">
      <c r="A315" s="14"/>
      <c r="B315" s="14"/>
      <c r="C315" s="14"/>
      <c r="D315" s="14"/>
      <c r="E315" s="15" t="s">
        <v>132</v>
      </c>
      <c r="F315" s="15" t="s">
        <v>133</v>
      </c>
      <c r="G315" s="16">
        <v>0</v>
      </c>
      <c r="H315" s="16">
        <v>5368</v>
      </c>
      <c r="I315" s="16">
        <v>0</v>
      </c>
      <c r="J315" s="16">
        <v>0</v>
      </c>
      <c r="K315" s="16">
        <f>IF(H315&lt;&gt;0,I315/H315*100,0)</f>
        <v>0</v>
      </c>
      <c r="L315" s="16">
        <f>IF(I315&lt;&gt;0,J315/I315*100,0)</f>
        <v>0</v>
      </c>
    </row>
    <row r="316" spans="1:12" x14ac:dyDescent="0.25">
      <c r="A316" s="11"/>
      <c r="B316" s="11"/>
      <c r="C316" s="11"/>
      <c r="D316" s="12" t="s">
        <v>225</v>
      </c>
      <c r="E316" s="11"/>
      <c r="F316" s="12" t="s">
        <v>226</v>
      </c>
      <c r="G316" s="13">
        <f>+G317</f>
        <v>0</v>
      </c>
      <c r="H316" s="13">
        <f>+H317</f>
        <v>0</v>
      </c>
      <c r="I316" s="13">
        <f>+I317</f>
        <v>68000</v>
      </c>
      <c r="J316" s="13">
        <f>+J317</f>
        <v>51000</v>
      </c>
      <c r="K316" s="13">
        <f>IF(H316&lt;&gt;0,I316/H316*100,0)</f>
        <v>0</v>
      </c>
      <c r="L316" s="13">
        <f>IF(I316&lt;&gt;0,J316/I316*100,0)</f>
        <v>75</v>
      </c>
    </row>
    <row r="317" spans="1:12" x14ac:dyDescent="0.25">
      <c r="A317" s="14"/>
      <c r="B317" s="14"/>
      <c r="C317" s="14"/>
      <c r="D317" s="14"/>
      <c r="E317" s="15" t="s">
        <v>146</v>
      </c>
      <c r="F317" s="15" t="s">
        <v>147</v>
      </c>
      <c r="G317" s="16">
        <v>0</v>
      </c>
      <c r="H317" s="16">
        <v>0</v>
      </c>
      <c r="I317" s="16">
        <v>68000</v>
      </c>
      <c r="J317" s="16">
        <v>51000</v>
      </c>
      <c r="K317" s="16">
        <f>IF(H317&lt;&gt;0,I317/H317*100,0)</f>
        <v>0</v>
      </c>
      <c r="L317" s="16">
        <f>IF(I317&lt;&gt;0,J317/I317*100,0)</f>
        <v>75</v>
      </c>
    </row>
    <row r="318" spans="1:12" x14ac:dyDescent="0.25">
      <c r="A318" s="11"/>
      <c r="B318" s="11"/>
      <c r="C318" s="11"/>
      <c r="D318" s="12" t="s">
        <v>227</v>
      </c>
      <c r="E318" s="11"/>
      <c r="F318" s="12" t="s">
        <v>228</v>
      </c>
      <c r="G318" s="13">
        <f>+G319</f>
        <v>0</v>
      </c>
      <c r="H318" s="13">
        <f>+H319</f>
        <v>30000</v>
      </c>
      <c r="I318" s="13">
        <f>+I319</f>
        <v>0</v>
      </c>
      <c r="J318" s="13">
        <f>+J319</f>
        <v>0</v>
      </c>
      <c r="K318" s="13">
        <f>IF(H318&lt;&gt;0,I318/H318*100,0)</f>
        <v>0</v>
      </c>
      <c r="L318" s="13">
        <f>IF(I318&lt;&gt;0,J318/I318*100,0)</f>
        <v>0</v>
      </c>
    </row>
    <row r="319" spans="1:12" x14ac:dyDescent="0.25">
      <c r="A319" s="14"/>
      <c r="B319" s="14"/>
      <c r="C319" s="14"/>
      <c r="D319" s="14"/>
      <c r="E319" s="15" t="s">
        <v>140</v>
      </c>
      <c r="F319" s="15" t="s">
        <v>141</v>
      </c>
      <c r="G319" s="16">
        <v>0</v>
      </c>
      <c r="H319" s="16">
        <v>30000</v>
      </c>
      <c r="I319" s="16">
        <v>0</v>
      </c>
      <c r="J319" s="16">
        <v>0</v>
      </c>
      <c r="K319" s="16">
        <f>IF(H319&lt;&gt;0,I319/H319*100,0)</f>
        <v>0</v>
      </c>
      <c r="L319" s="16">
        <f>IF(I319&lt;&gt;0,J319/I319*100,0)</f>
        <v>0</v>
      </c>
    </row>
    <row r="320" spans="1:12" x14ac:dyDescent="0.25">
      <c r="A320" s="11"/>
      <c r="B320" s="11"/>
      <c r="C320" s="11"/>
      <c r="D320" s="12" t="s">
        <v>214</v>
      </c>
      <c r="E320" s="11"/>
      <c r="F320" s="12" t="s">
        <v>215</v>
      </c>
      <c r="G320" s="13">
        <f>+G321</f>
        <v>0</v>
      </c>
      <c r="H320" s="13">
        <f>+H321</f>
        <v>70000</v>
      </c>
      <c r="I320" s="13">
        <f>+I321</f>
        <v>0</v>
      </c>
      <c r="J320" s="13">
        <f>+J321</f>
        <v>0</v>
      </c>
      <c r="K320" s="13">
        <f>IF(H320&lt;&gt;0,I320/H320*100,0)</f>
        <v>0</v>
      </c>
      <c r="L320" s="13">
        <f>IF(I320&lt;&gt;0,J320/I320*100,0)</f>
        <v>0</v>
      </c>
    </row>
    <row r="321" spans="1:12" x14ac:dyDescent="0.25">
      <c r="A321" s="14"/>
      <c r="B321" s="14"/>
      <c r="C321" s="14"/>
      <c r="D321" s="14"/>
      <c r="E321" s="15" t="s">
        <v>140</v>
      </c>
      <c r="F321" s="15" t="s">
        <v>141</v>
      </c>
      <c r="G321" s="16">
        <v>0</v>
      </c>
      <c r="H321" s="16">
        <v>70000</v>
      </c>
      <c r="I321" s="16">
        <v>0</v>
      </c>
      <c r="J321" s="16">
        <v>0</v>
      </c>
      <c r="K321" s="16">
        <f>IF(H321&lt;&gt;0,I321/H321*100,0)</f>
        <v>0</v>
      </c>
      <c r="L321" s="16">
        <f>IF(I321&lt;&gt;0,J321/I321*100,0)</f>
        <v>0</v>
      </c>
    </row>
    <row r="322" spans="1:12" x14ac:dyDescent="0.25">
      <c r="A322" s="11"/>
      <c r="B322" s="11"/>
      <c r="C322" s="11"/>
      <c r="D322" s="12" t="s">
        <v>229</v>
      </c>
      <c r="E322" s="11"/>
      <c r="F322" s="12" t="s">
        <v>230</v>
      </c>
      <c r="G322" s="13">
        <f>+G323</f>
        <v>0</v>
      </c>
      <c r="H322" s="13">
        <f>+H323</f>
        <v>0.01</v>
      </c>
      <c r="I322" s="13">
        <f>+I323</f>
        <v>0</v>
      </c>
      <c r="J322" s="13">
        <f>+J323</f>
        <v>0</v>
      </c>
      <c r="K322" s="13">
        <f>IF(H322&lt;&gt;0,I322/H322*100,0)</f>
        <v>0</v>
      </c>
      <c r="L322" s="13">
        <f>IF(I322&lt;&gt;0,J322/I322*100,0)</f>
        <v>0</v>
      </c>
    </row>
    <row r="323" spans="1:12" x14ac:dyDescent="0.25">
      <c r="A323" s="14"/>
      <c r="B323" s="14"/>
      <c r="C323" s="14"/>
      <c r="D323" s="14"/>
      <c r="E323" s="15" t="s">
        <v>140</v>
      </c>
      <c r="F323" s="15" t="s">
        <v>141</v>
      </c>
      <c r="G323" s="16">
        <v>0</v>
      </c>
      <c r="H323" s="16">
        <v>0.01</v>
      </c>
      <c r="I323" s="16">
        <v>0</v>
      </c>
      <c r="J323" s="16">
        <v>0</v>
      </c>
      <c r="K323" s="16">
        <f>IF(H323&lt;&gt;0,I323/H323*100,0)</f>
        <v>0</v>
      </c>
      <c r="L323" s="16">
        <f>IF(I323&lt;&gt;0,J323/I323*100,0)</f>
        <v>0</v>
      </c>
    </row>
    <row r="324" spans="1:12" x14ac:dyDescent="0.25">
      <c r="A324" s="11"/>
      <c r="B324" s="11"/>
      <c r="C324" s="11"/>
      <c r="D324" s="12" t="s">
        <v>231</v>
      </c>
      <c r="E324" s="11"/>
      <c r="F324" s="12" t="s">
        <v>232</v>
      </c>
      <c r="G324" s="13">
        <f>+G325</f>
        <v>0</v>
      </c>
      <c r="H324" s="13">
        <f>+H325</f>
        <v>0</v>
      </c>
      <c r="I324" s="13">
        <f>+I325</f>
        <v>90000</v>
      </c>
      <c r="J324" s="13">
        <f>+J325</f>
        <v>0</v>
      </c>
      <c r="K324" s="13">
        <f>IF(H324&lt;&gt;0,I324/H324*100,0)</f>
        <v>0</v>
      </c>
      <c r="L324" s="13">
        <f>IF(I324&lt;&gt;0,J324/I324*100,0)</f>
        <v>0</v>
      </c>
    </row>
    <row r="325" spans="1:12" x14ac:dyDescent="0.25">
      <c r="A325" s="14"/>
      <c r="B325" s="14"/>
      <c r="C325" s="14"/>
      <c r="D325" s="14"/>
      <c r="E325" s="15" t="s">
        <v>146</v>
      </c>
      <c r="F325" s="15" t="s">
        <v>147</v>
      </c>
      <c r="G325" s="16">
        <v>0</v>
      </c>
      <c r="H325" s="16">
        <v>0</v>
      </c>
      <c r="I325" s="16">
        <v>90000</v>
      </c>
      <c r="J325" s="16">
        <v>0</v>
      </c>
      <c r="K325" s="16">
        <f>IF(H325&lt;&gt;0,I325/H325*100,0)</f>
        <v>0</v>
      </c>
      <c r="L325" s="16">
        <f>IF(I325&lt;&gt;0,J325/I325*100,0)</f>
        <v>0</v>
      </c>
    </row>
    <row r="326" spans="1:12" x14ac:dyDescent="0.25">
      <c r="A326" s="11"/>
      <c r="B326" s="11"/>
      <c r="C326" s="11"/>
      <c r="D326" s="12" t="s">
        <v>233</v>
      </c>
      <c r="E326" s="11"/>
      <c r="F326" s="12" t="s">
        <v>234</v>
      </c>
      <c r="G326" s="13">
        <f>+G327</f>
        <v>0</v>
      </c>
      <c r="H326" s="13">
        <f>+H327</f>
        <v>50000</v>
      </c>
      <c r="I326" s="13">
        <f>+I327</f>
        <v>0</v>
      </c>
      <c r="J326" s="13">
        <f>+J327</f>
        <v>0</v>
      </c>
      <c r="K326" s="13">
        <f>IF(H326&lt;&gt;0,I326/H326*100,0)</f>
        <v>0</v>
      </c>
      <c r="L326" s="13">
        <f>IF(I326&lt;&gt;0,J326/I326*100,0)</f>
        <v>0</v>
      </c>
    </row>
    <row r="327" spans="1:12" x14ac:dyDescent="0.25">
      <c r="A327" s="14"/>
      <c r="B327" s="14"/>
      <c r="C327" s="14"/>
      <c r="D327" s="14"/>
      <c r="E327" s="15" t="s">
        <v>146</v>
      </c>
      <c r="F327" s="15" t="s">
        <v>147</v>
      </c>
      <c r="G327" s="16">
        <v>0</v>
      </c>
      <c r="H327" s="16">
        <v>50000</v>
      </c>
      <c r="I327" s="16">
        <v>0</v>
      </c>
      <c r="J327" s="16">
        <v>0</v>
      </c>
      <c r="K327" s="16">
        <f>IF(H327&lt;&gt;0,I327/H327*100,0)</f>
        <v>0</v>
      </c>
      <c r="L327" s="16">
        <f>IF(I327&lt;&gt;0,J327/I327*100,0)</f>
        <v>0</v>
      </c>
    </row>
    <row r="328" spans="1:12" x14ac:dyDescent="0.25">
      <c r="A328" s="11"/>
      <c r="B328" s="11"/>
      <c r="C328" s="11"/>
      <c r="D328" s="12" t="s">
        <v>235</v>
      </c>
      <c r="E328" s="11"/>
      <c r="F328" s="12" t="s">
        <v>236</v>
      </c>
      <c r="G328" s="13">
        <f>+G329+G330</f>
        <v>0</v>
      </c>
      <c r="H328" s="13">
        <f>+H329+H330</f>
        <v>0</v>
      </c>
      <c r="I328" s="13">
        <f>+I329+I330</f>
        <v>18000</v>
      </c>
      <c r="J328" s="13">
        <f>+J329+J330</f>
        <v>240000</v>
      </c>
      <c r="K328" s="13">
        <f>IF(H328&lt;&gt;0,I328/H328*100,0)</f>
        <v>0</v>
      </c>
      <c r="L328" s="13">
        <f>IF(I328&lt;&gt;0,J328/I328*100,0)</f>
        <v>1333.3333333333335</v>
      </c>
    </row>
    <row r="329" spans="1:12" x14ac:dyDescent="0.25">
      <c r="A329" s="14"/>
      <c r="B329" s="14"/>
      <c r="C329" s="14"/>
      <c r="D329" s="14"/>
      <c r="E329" s="15" t="s">
        <v>146</v>
      </c>
      <c r="F329" s="15" t="s">
        <v>147</v>
      </c>
      <c r="G329" s="16">
        <v>0</v>
      </c>
      <c r="H329" s="16">
        <v>0</v>
      </c>
      <c r="I329" s="16">
        <v>0</v>
      </c>
      <c r="J329" s="16">
        <v>240000</v>
      </c>
      <c r="K329" s="16">
        <f>IF(H329&lt;&gt;0,I329/H329*100,0)</f>
        <v>0</v>
      </c>
      <c r="L329" s="16">
        <f>IF(I329&lt;&gt;0,J329/I329*100,0)</f>
        <v>0</v>
      </c>
    </row>
    <row r="330" spans="1:12" x14ac:dyDescent="0.25">
      <c r="A330" s="14"/>
      <c r="B330" s="14"/>
      <c r="C330" s="14"/>
      <c r="D330" s="14"/>
      <c r="E330" s="15" t="s">
        <v>132</v>
      </c>
      <c r="F330" s="15" t="s">
        <v>133</v>
      </c>
      <c r="G330" s="16">
        <v>0</v>
      </c>
      <c r="H330" s="16">
        <v>0</v>
      </c>
      <c r="I330" s="16">
        <v>18000</v>
      </c>
      <c r="J330" s="16">
        <v>0</v>
      </c>
      <c r="K330" s="16">
        <f>IF(H330&lt;&gt;0,I330/H330*100,0)</f>
        <v>0</v>
      </c>
      <c r="L330" s="16">
        <f>IF(I330&lt;&gt;0,J330/I330*100,0)</f>
        <v>0</v>
      </c>
    </row>
    <row r="331" spans="1:12" x14ac:dyDescent="0.25">
      <c r="A331" s="11"/>
      <c r="B331" s="11"/>
      <c r="C331" s="11"/>
      <c r="D331" s="12" t="s">
        <v>237</v>
      </c>
      <c r="E331" s="11"/>
      <c r="F331" s="12" t="s">
        <v>238</v>
      </c>
      <c r="G331" s="13">
        <f>+G332</f>
        <v>0</v>
      </c>
      <c r="H331" s="13">
        <f>+H332</f>
        <v>0</v>
      </c>
      <c r="I331" s="13">
        <f>+I332</f>
        <v>27000</v>
      </c>
      <c r="J331" s="13">
        <f>+J332</f>
        <v>213000</v>
      </c>
      <c r="K331" s="13">
        <f>IF(H331&lt;&gt;0,I331/H331*100,0)</f>
        <v>0</v>
      </c>
      <c r="L331" s="13">
        <f>IF(I331&lt;&gt;0,J331/I331*100,0)</f>
        <v>788.88888888888891</v>
      </c>
    </row>
    <row r="332" spans="1:12" x14ac:dyDescent="0.25">
      <c r="A332" s="14"/>
      <c r="B332" s="14"/>
      <c r="C332" s="14"/>
      <c r="D332" s="14"/>
      <c r="E332" s="15" t="s">
        <v>146</v>
      </c>
      <c r="F332" s="15" t="s">
        <v>147</v>
      </c>
      <c r="G332" s="16">
        <v>0</v>
      </c>
      <c r="H332" s="16">
        <v>0</v>
      </c>
      <c r="I332" s="16">
        <v>27000</v>
      </c>
      <c r="J332" s="16">
        <v>213000</v>
      </c>
      <c r="K332" s="16">
        <f>IF(H332&lt;&gt;0,I332/H332*100,0)</f>
        <v>0</v>
      </c>
      <c r="L332" s="16">
        <f>IF(I332&lt;&gt;0,J332/I332*100,0)</f>
        <v>788.88888888888891</v>
      </c>
    </row>
    <row r="333" spans="1:12" x14ac:dyDescent="0.25">
      <c r="A333" s="11"/>
      <c r="B333" s="11"/>
      <c r="C333" s="11"/>
      <c r="D333" s="12" t="s">
        <v>239</v>
      </c>
      <c r="E333" s="11"/>
      <c r="F333" s="12" t="s">
        <v>240</v>
      </c>
      <c r="G333" s="13">
        <f>+G334</f>
        <v>0</v>
      </c>
      <c r="H333" s="13">
        <f>+H334</f>
        <v>0</v>
      </c>
      <c r="I333" s="13">
        <f>+I334</f>
        <v>7000</v>
      </c>
      <c r="J333" s="13">
        <f>+J334</f>
        <v>143000</v>
      </c>
      <c r="K333" s="13">
        <f>IF(H333&lt;&gt;0,I333/H333*100,0)</f>
        <v>0</v>
      </c>
      <c r="L333" s="13">
        <f>IF(I333&lt;&gt;0,J333/I333*100,0)</f>
        <v>2042.8571428571427</v>
      </c>
    </row>
    <row r="334" spans="1:12" x14ac:dyDescent="0.25">
      <c r="A334" s="14"/>
      <c r="B334" s="14"/>
      <c r="C334" s="14"/>
      <c r="D334" s="14"/>
      <c r="E334" s="15" t="s">
        <v>140</v>
      </c>
      <c r="F334" s="15" t="s">
        <v>141</v>
      </c>
      <c r="G334" s="16">
        <v>0</v>
      </c>
      <c r="H334" s="16">
        <v>0</v>
      </c>
      <c r="I334" s="16">
        <v>7000</v>
      </c>
      <c r="J334" s="16">
        <v>143000</v>
      </c>
      <c r="K334" s="16">
        <f>IF(H334&lt;&gt;0,I334/H334*100,0)</f>
        <v>0</v>
      </c>
      <c r="L334" s="16">
        <f>IF(I334&lt;&gt;0,J334/I334*100,0)</f>
        <v>2042.8571428571427</v>
      </c>
    </row>
    <row r="335" spans="1:12" x14ac:dyDescent="0.25">
      <c r="A335" s="11"/>
      <c r="B335" s="11"/>
      <c r="C335" s="11"/>
      <c r="D335" s="12" t="s">
        <v>241</v>
      </c>
      <c r="E335" s="11"/>
      <c r="F335" s="12" t="s">
        <v>242</v>
      </c>
      <c r="G335" s="13">
        <f>+G336</f>
        <v>0</v>
      </c>
      <c r="H335" s="13">
        <f>+H336</f>
        <v>0</v>
      </c>
      <c r="I335" s="13">
        <f>+I336</f>
        <v>250000</v>
      </c>
      <c r="J335" s="13">
        <f>+J336</f>
        <v>0</v>
      </c>
      <c r="K335" s="13">
        <f>IF(H335&lt;&gt;0,I335/H335*100,0)</f>
        <v>0</v>
      </c>
      <c r="L335" s="13">
        <f>IF(I335&lt;&gt;0,J335/I335*100,0)</f>
        <v>0</v>
      </c>
    </row>
    <row r="336" spans="1:12" x14ac:dyDescent="0.25">
      <c r="A336" s="14"/>
      <c r="B336" s="14"/>
      <c r="C336" s="14"/>
      <c r="D336" s="14"/>
      <c r="E336" s="15" t="s">
        <v>146</v>
      </c>
      <c r="F336" s="15" t="s">
        <v>147</v>
      </c>
      <c r="G336" s="16">
        <v>0</v>
      </c>
      <c r="H336" s="16">
        <v>0</v>
      </c>
      <c r="I336" s="16">
        <v>250000</v>
      </c>
      <c r="J336" s="16">
        <v>0</v>
      </c>
      <c r="K336" s="16">
        <f>IF(H336&lt;&gt;0,I336/H336*100,0)</f>
        <v>0</v>
      </c>
      <c r="L336" s="16">
        <f>IF(I336&lt;&gt;0,J336/I336*100,0)</f>
        <v>0</v>
      </c>
    </row>
    <row r="337" spans="1:12" x14ac:dyDescent="0.25">
      <c r="A337" s="11"/>
      <c r="B337" s="11"/>
      <c r="C337" s="11"/>
      <c r="D337" s="12" t="s">
        <v>243</v>
      </c>
      <c r="E337" s="11"/>
      <c r="F337" s="12" t="s">
        <v>244</v>
      </c>
      <c r="G337" s="13">
        <f>+G338</f>
        <v>0</v>
      </c>
      <c r="H337" s="13">
        <f>+H338</f>
        <v>0</v>
      </c>
      <c r="I337" s="13">
        <f>+I338</f>
        <v>0</v>
      </c>
      <c r="J337" s="13">
        <f>+J338</f>
        <v>76500</v>
      </c>
      <c r="K337" s="13">
        <f>IF(H337&lt;&gt;0,I337/H337*100,0)</f>
        <v>0</v>
      </c>
      <c r="L337" s="13">
        <f>IF(I337&lt;&gt;0,J337/I337*100,0)</f>
        <v>0</v>
      </c>
    </row>
    <row r="338" spans="1:12" x14ac:dyDescent="0.25">
      <c r="A338" s="14"/>
      <c r="B338" s="14"/>
      <c r="C338" s="14"/>
      <c r="D338" s="14"/>
      <c r="E338" s="15" t="s">
        <v>146</v>
      </c>
      <c r="F338" s="15" t="s">
        <v>147</v>
      </c>
      <c r="G338" s="16">
        <v>0</v>
      </c>
      <c r="H338" s="16">
        <v>0</v>
      </c>
      <c r="I338" s="16">
        <v>0</v>
      </c>
      <c r="J338" s="16">
        <v>76500</v>
      </c>
      <c r="K338" s="16">
        <f>IF(H338&lt;&gt;0,I338/H338*100,0)</f>
        <v>0</v>
      </c>
      <c r="L338" s="16">
        <f>IF(I338&lt;&gt;0,J338/I338*100,0)</f>
        <v>0</v>
      </c>
    </row>
    <row r="339" spans="1:12" x14ac:dyDescent="0.25">
      <c r="A339" s="11"/>
      <c r="B339" s="11"/>
      <c r="C339" s="11"/>
      <c r="D339" s="12" t="s">
        <v>245</v>
      </c>
      <c r="E339" s="11"/>
      <c r="F339" s="12" t="s">
        <v>246</v>
      </c>
      <c r="G339" s="13">
        <f>+G340</f>
        <v>0</v>
      </c>
      <c r="H339" s="13">
        <f>+H340</f>
        <v>0</v>
      </c>
      <c r="I339" s="13">
        <f>+I340</f>
        <v>8500</v>
      </c>
      <c r="J339" s="13">
        <f>+J340</f>
        <v>85000</v>
      </c>
      <c r="K339" s="13">
        <f>IF(H339&lt;&gt;0,I339/H339*100,0)</f>
        <v>0</v>
      </c>
      <c r="L339" s="13">
        <f>IF(I339&lt;&gt;0,J339/I339*100,0)</f>
        <v>1000</v>
      </c>
    </row>
    <row r="340" spans="1:12" x14ac:dyDescent="0.25">
      <c r="A340" s="14"/>
      <c r="B340" s="14"/>
      <c r="C340" s="14"/>
      <c r="D340" s="14"/>
      <c r="E340" s="15" t="s">
        <v>140</v>
      </c>
      <c r="F340" s="15" t="s">
        <v>141</v>
      </c>
      <c r="G340" s="16">
        <v>0</v>
      </c>
      <c r="H340" s="16">
        <v>0</v>
      </c>
      <c r="I340" s="16">
        <v>8500</v>
      </c>
      <c r="J340" s="16">
        <v>85000</v>
      </c>
      <c r="K340" s="16">
        <f>IF(H340&lt;&gt;0,I340/H340*100,0)</f>
        <v>0</v>
      </c>
      <c r="L340" s="16">
        <f>IF(I340&lt;&gt;0,J340/I340*100,0)</f>
        <v>1000</v>
      </c>
    </row>
    <row r="341" spans="1:12" x14ac:dyDescent="0.25">
      <c r="A341" s="11"/>
      <c r="B341" s="11"/>
      <c r="C341" s="11"/>
      <c r="D341" s="12" t="s">
        <v>247</v>
      </c>
      <c r="E341" s="11"/>
      <c r="F341" s="12" t="s">
        <v>248</v>
      </c>
      <c r="G341" s="13">
        <f>+G342</f>
        <v>0</v>
      </c>
      <c r="H341" s="13">
        <f>+H342</f>
        <v>0</v>
      </c>
      <c r="I341" s="13">
        <f>+I342</f>
        <v>7500</v>
      </c>
      <c r="J341" s="13">
        <f>+J342</f>
        <v>40000</v>
      </c>
      <c r="K341" s="13">
        <f>IF(H341&lt;&gt;0,I341/H341*100,0)</f>
        <v>0</v>
      </c>
      <c r="L341" s="13">
        <f>IF(I341&lt;&gt;0,J341/I341*100,0)</f>
        <v>533.33333333333326</v>
      </c>
    </row>
    <row r="342" spans="1:12" x14ac:dyDescent="0.25">
      <c r="A342" s="14"/>
      <c r="B342" s="14"/>
      <c r="C342" s="14"/>
      <c r="D342" s="14"/>
      <c r="E342" s="15" t="s">
        <v>146</v>
      </c>
      <c r="F342" s="15" t="s">
        <v>147</v>
      </c>
      <c r="G342" s="16">
        <v>0</v>
      </c>
      <c r="H342" s="16">
        <v>0</v>
      </c>
      <c r="I342" s="16">
        <v>7500</v>
      </c>
      <c r="J342" s="16">
        <v>40000</v>
      </c>
      <c r="K342" s="16">
        <f>IF(H342&lt;&gt;0,I342/H342*100,0)</f>
        <v>0</v>
      </c>
      <c r="L342" s="16">
        <f>IF(I342&lt;&gt;0,J342/I342*100,0)</f>
        <v>533.33333333333326</v>
      </c>
    </row>
    <row r="343" spans="1:12" x14ac:dyDescent="0.25">
      <c r="A343" s="8"/>
      <c r="B343" s="8"/>
      <c r="C343" s="9" t="s">
        <v>249</v>
      </c>
      <c r="D343" s="8"/>
      <c r="E343" s="8"/>
      <c r="F343" s="9" t="s">
        <v>250</v>
      </c>
      <c r="G343" s="10">
        <f>+G344</f>
        <v>9032.7999999999993</v>
      </c>
      <c r="H343" s="10">
        <f>+H344</f>
        <v>0.01</v>
      </c>
      <c r="I343" s="10">
        <f>+I344</f>
        <v>0</v>
      </c>
      <c r="J343" s="10">
        <f>+J344</f>
        <v>0</v>
      </c>
      <c r="K343" s="10">
        <f>IF(H343&lt;&gt;0,I343/H343*100,0)</f>
        <v>0</v>
      </c>
      <c r="L343" s="10">
        <f>IF(I343&lt;&gt;0,J343/I343*100,0)</f>
        <v>0</v>
      </c>
    </row>
    <row r="344" spans="1:12" x14ac:dyDescent="0.25">
      <c r="A344" s="11"/>
      <c r="B344" s="11"/>
      <c r="C344" s="11"/>
      <c r="D344" s="12" t="s">
        <v>231</v>
      </c>
      <c r="E344" s="11"/>
      <c r="F344" s="12" t="s">
        <v>232</v>
      </c>
      <c r="G344" s="13">
        <f>+G345+G346</f>
        <v>9032.7999999999993</v>
      </c>
      <c r="H344" s="13">
        <f>+H345+H346</f>
        <v>0.01</v>
      </c>
      <c r="I344" s="13">
        <f>+I345+I346</f>
        <v>0</v>
      </c>
      <c r="J344" s="13">
        <f>+J345+J346</f>
        <v>0</v>
      </c>
      <c r="K344" s="13">
        <f>IF(H344&lt;&gt;0,I344/H344*100,0)</f>
        <v>0</v>
      </c>
      <c r="L344" s="13">
        <f>IF(I344&lt;&gt;0,J344/I344*100,0)</f>
        <v>0</v>
      </c>
    </row>
    <row r="345" spans="1:12" x14ac:dyDescent="0.25">
      <c r="A345" s="14"/>
      <c r="B345" s="14"/>
      <c r="C345" s="14"/>
      <c r="D345" s="14"/>
      <c r="E345" s="15" t="s">
        <v>140</v>
      </c>
      <c r="F345" s="15" t="s">
        <v>141</v>
      </c>
      <c r="G345" s="16">
        <v>8329.16</v>
      </c>
      <c r="H345" s="16">
        <v>0</v>
      </c>
      <c r="I345" s="16">
        <v>0</v>
      </c>
      <c r="J345" s="16">
        <v>0</v>
      </c>
      <c r="K345" s="16">
        <f>IF(H345&lt;&gt;0,I345/H345*100,0)</f>
        <v>0</v>
      </c>
      <c r="L345" s="16">
        <f>IF(I345&lt;&gt;0,J345/I345*100,0)</f>
        <v>0</v>
      </c>
    </row>
    <row r="346" spans="1:12" x14ac:dyDescent="0.25">
      <c r="A346" s="14"/>
      <c r="B346" s="14"/>
      <c r="C346" s="14"/>
      <c r="D346" s="14"/>
      <c r="E346" s="15" t="s">
        <v>132</v>
      </c>
      <c r="F346" s="15" t="s">
        <v>133</v>
      </c>
      <c r="G346" s="16">
        <v>703.64</v>
      </c>
      <c r="H346" s="16">
        <v>0.01</v>
      </c>
      <c r="I346" s="16">
        <v>0</v>
      </c>
      <c r="J346" s="16">
        <v>0</v>
      </c>
      <c r="K346" s="16">
        <f>IF(H346&lt;&gt;0,I346/H346*100,0)</f>
        <v>0</v>
      </c>
      <c r="L346" s="16">
        <f>IF(I346&lt;&gt;0,J346/I346*100,0)</f>
        <v>0</v>
      </c>
    </row>
    <row r="347" spans="1:12" x14ac:dyDescent="0.25">
      <c r="A347" s="8"/>
      <c r="B347" s="8"/>
      <c r="C347" s="9" t="s">
        <v>251</v>
      </c>
      <c r="D347" s="8"/>
      <c r="E347" s="8"/>
      <c r="F347" s="9" t="s">
        <v>252</v>
      </c>
      <c r="G347" s="10">
        <f>+G348</f>
        <v>23387.420000000002</v>
      </c>
      <c r="H347" s="10">
        <f>+H348</f>
        <v>0</v>
      </c>
      <c r="I347" s="10">
        <f>+I348</f>
        <v>0</v>
      </c>
      <c r="J347" s="10">
        <f>+J348</f>
        <v>0</v>
      </c>
      <c r="K347" s="10">
        <f>IF(H347&lt;&gt;0,I347/H347*100,0)</f>
        <v>0</v>
      </c>
      <c r="L347" s="10">
        <f>IF(I347&lt;&gt;0,J347/I347*100,0)</f>
        <v>0</v>
      </c>
    </row>
    <row r="348" spans="1:12" x14ac:dyDescent="0.25">
      <c r="A348" s="11"/>
      <c r="B348" s="11"/>
      <c r="C348" s="11"/>
      <c r="D348" s="12" t="s">
        <v>210</v>
      </c>
      <c r="E348" s="11"/>
      <c r="F348" s="12" t="s">
        <v>211</v>
      </c>
      <c r="G348" s="13">
        <f>+G349+G350+G351</f>
        <v>23387.420000000002</v>
      </c>
      <c r="H348" s="13">
        <f>+H349+H350+H351</f>
        <v>0</v>
      </c>
      <c r="I348" s="13">
        <f>+I349+I350+I351</f>
        <v>0</v>
      </c>
      <c r="J348" s="13">
        <f>+J349+J350+J351</f>
        <v>0</v>
      </c>
      <c r="K348" s="13">
        <f>IF(H348&lt;&gt;0,I348/H348*100,0)</f>
        <v>0</v>
      </c>
      <c r="L348" s="13">
        <f>IF(I348&lt;&gt;0,J348/I348*100,0)</f>
        <v>0</v>
      </c>
    </row>
    <row r="349" spans="1:12" x14ac:dyDescent="0.25">
      <c r="A349" s="14"/>
      <c r="B349" s="14"/>
      <c r="C349" s="14"/>
      <c r="D349" s="14"/>
      <c r="E349" s="15" t="s">
        <v>19</v>
      </c>
      <c r="F349" s="15" t="s">
        <v>20</v>
      </c>
      <c r="G349" s="16">
        <v>700</v>
      </c>
      <c r="H349" s="16">
        <v>0</v>
      </c>
      <c r="I349" s="16">
        <v>0</v>
      </c>
      <c r="J349" s="16">
        <v>0</v>
      </c>
      <c r="K349" s="16">
        <f>IF(H349&lt;&gt;0,I349/H349*100,0)</f>
        <v>0</v>
      </c>
      <c r="L349" s="16">
        <f>IF(I349&lt;&gt;0,J349/I349*100,0)</f>
        <v>0</v>
      </c>
    </row>
    <row r="350" spans="1:12" x14ac:dyDescent="0.25">
      <c r="A350" s="14"/>
      <c r="B350" s="14"/>
      <c r="C350" s="14"/>
      <c r="D350" s="14"/>
      <c r="E350" s="15" t="s">
        <v>23</v>
      </c>
      <c r="F350" s="15" t="s">
        <v>24</v>
      </c>
      <c r="G350" s="16">
        <v>21591.86</v>
      </c>
      <c r="H350" s="16">
        <v>0</v>
      </c>
      <c r="I350" s="16">
        <v>0</v>
      </c>
      <c r="J350" s="16">
        <v>0</v>
      </c>
      <c r="K350" s="16">
        <f>IF(H350&lt;&gt;0,I350/H350*100,0)</f>
        <v>0</v>
      </c>
      <c r="L350" s="16">
        <f>IF(I350&lt;&gt;0,J350/I350*100,0)</f>
        <v>0</v>
      </c>
    </row>
    <row r="351" spans="1:12" x14ac:dyDescent="0.25">
      <c r="A351" s="14"/>
      <c r="B351" s="14"/>
      <c r="C351" s="14"/>
      <c r="D351" s="14"/>
      <c r="E351" s="15" t="s">
        <v>132</v>
      </c>
      <c r="F351" s="15" t="s">
        <v>133</v>
      </c>
      <c r="G351" s="16">
        <v>1095.56</v>
      </c>
      <c r="H351" s="16">
        <v>0</v>
      </c>
      <c r="I351" s="16">
        <v>0</v>
      </c>
      <c r="J351" s="16">
        <v>0</v>
      </c>
      <c r="K351" s="16">
        <f>IF(H351&lt;&gt;0,I351/H351*100,0)</f>
        <v>0</v>
      </c>
      <c r="L351" s="16">
        <f>IF(I351&lt;&gt;0,J351/I351*100,0)</f>
        <v>0</v>
      </c>
    </row>
    <row r="352" spans="1:12" x14ac:dyDescent="0.25">
      <c r="A352" s="8"/>
      <c r="B352" s="8"/>
      <c r="C352" s="9" t="s">
        <v>253</v>
      </c>
      <c r="D352" s="8"/>
      <c r="E352" s="8"/>
      <c r="F352" s="9" t="s">
        <v>254</v>
      </c>
      <c r="G352" s="10">
        <f>+G353</f>
        <v>0</v>
      </c>
      <c r="H352" s="10">
        <f>+H353</f>
        <v>0</v>
      </c>
      <c r="I352" s="10">
        <f>+I353</f>
        <v>15000</v>
      </c>
      <c r="J352" s="10">
        <f>+J353</f>
        <v>15000</v>
      </c>
      <c r="K352" s="10">
        <f>IF(H352&lt;&gt;0,I352/H352*100,0)</f>
        <v>0</v>
      </c>
      <c r="L352" s="10">
        <f>IF(I352&lt;&gt;0,J352/I352*100,0)</f>
        <v>100</v>
      </c>
    </row>
    <row r="353" spans="1:12" x14ac:dyDescent="0.25">
      <c r="A353" s="11"/>
      <c r="B353" s="11"/>
      <c r="C353" s="11"/>
      <c r="D353" s="12" t="s">
        <v>18</v>
      </c>
      <c r="E353" s="11"/>
      <c r="F353" s="12"/>
      <c r="G353" s="13">
        <f>+G354</f>
        <v>0</v>
      </c>
      <c r="H353" s="13">
        <f>+H354</f>
        <v>0</v>
      </c>
      <c r="I353" s="13">
        <f>+I354</f>
        <v>15000</v>
      </c>
      <c r="J353" s="13">
        <f>+J354</f>
        <v>15000</v>
      </c>
      <c r="K353" s="13">
        <f>IF(H353&lt;&gt;0,I353/H353*100,0)</f>
        <v>0</v>
      </c>
      <c r="L353" s="13">
        <f>IF(I353&lt;&gt;0,J353/I353*100,0)</f>
        <v>100</v>
      </c>
    </row>
    <row r="354" spans="1:12" x14ac:dyDescent="0.25">
      <c r="A354" s="14"/>
      <c r="B354" s="14"/>
      <c r="C354" s="14"/>
      <c r="D354" s="14"/>
      <c r="E354" s="15" t="s">
        <v>19</v>
      </c>
      <c r="F354" s="15" t="s">
        <v>20</v>
      </c>
      <c r="G354" s="16">
        <v>0</v>
      </c>
      <c r="H354" s="16">
        <v>0</v>
      </c>
      <c r="I354" s="16">
        <v>15000</v>
      </c>
      <c r="J354" s="16">
        <v>15000</v>
      </c>
      <c r="K354" s="16">
        <f>IF(H354&lt;&gt;0,I354/H354*100,0)</f>
        <v>0</v>
      </c>
      <c r="L354" s="16">
        <f>IF(I354&lt;&gt;0,J354/I354*100,0)</f>
        <v>100</v>
      </c>
    </row>
    <row r="355" spans="1:12" x14ac:dyDescent="0.25">
      <c r="A355" s="8"/>
      <c r="B355" s="8"/>
      <c r="C355" s="9" t="s">
        <v>255</v>
      </c>
      <c r="D355" s="8"/>
      <c r="E355" s="8"/>
      <c r="F355" s="9" t="s">
        <v>256</v>
      </c>
      <c r="G355" s="10">
        <f>+G356</f>
        <v>96268.98000000001</v>
      </c>
      <c r="H355" s="10">
        <f>+H356</f>
        <v>11500</v>
      </c>
      <c r="I355" s="10">
        <f>+I356</f>
        <v>10000</v>
      </c>
      <c r="J355" s="10">
        <f>+J356</f>
        <v>10000</v>
      </c>
      <c r="K355" s="10">
        <f>IF(H355&lt;&gt;0,I355/H355*100,0)</f>
        <v>86.956521739130437</v>
      </c>
      <c r="L355" s="10">
        <f>IF(I355&lt;&gt;0,J355/I355*100,0)</f>
        <v>100</v>
      </c>
    </row>
    <row r="356" spans="1:12" x14ac:dyDescent="0.25">
      <c r="A356" s="11"/>
      <c r="B356" s="11"/>
      <c r="C356" s="11"/>
      <c r="D356" s="12" t="s">
        <v>18</v>
      </c>
      <c r="E356" s="11"/>
      <c r="F356" s="12"/>
      <c r="G356" s="13">
        <f>+G357+G358+G359+G360+G361</f>
        <v>96268.98000000001</v>
      </c>
      <c r="H356" s="13">
        <f>+H357+H358+H359+H360+H361</f>
        <v>11500</v>
      </c>
      <c r="I356" s="13">
        <f>+I357+I358+I359+I360+I361</f>
        <v>10000</v>
      </c>
      <c r="J356" s="13">
        <f>+J357+J358+J359+J360+J361</f>
        <v>10000</v>
      </c>
      <c r="K356" s="13">
        <f>IF(H356&lt;&gt;0,I356/H356*100,0)</f>
        <v>86.956521739130437</v>
      </c>
      <c r="L356" s="13">
        <f>IF(I356&lt;&gt;0,J356/I356*100,0)</f>
        <v>100</v>
      </c>
    </row>
    <row r="357" spans="1:12" x14ac:dyDescent="0.25">
      <c r="A357" s="14"/>
      <c r="B357" s="14"/>
      <c r="C357" s="14"/>
      <c r="D357" s="14"/>
      <c r="E357" s="15" t="s">
        <v>19</v>
      </c>
      <c r="F357" s="15" t="s">
        <v>20</v>
      </c>
      <c r="G357" s="16">
        <v>1811.7</v>
      </c>
      <c r="H357" s="16">
        <v>0</v>
      </c>
      <c r="I357" s="16">
        <v>0</v>
      </c>
      <c r="J357" s="16">
        <v>0</v>
      </c>
      <c r="K357" s="16">
        <f>IF(H357&lt;&gt;0,I357/H357*100,0)</f>
        <v>0</v>
      </c>
      <c r="L357" s="16">
        <f>IF(I357&lt;&gt;0,J357/I357*100,0)</f>
        <v>0</v>
      </c>
    </row>
    <row r="358" spans="1:12" x14ac:dyDescent="0.25">
      <c r="A358" s="14"/>
      <c r="B358" s="14"/>
      <c r="C358" s="14"/>
      <c r="D358" s="14"/>
      <c r="E358" s="15" t="s">
        <v>76</v>
      </c>
      <c r="F358" s="15" t="s">
        <v>77</v>
      </c>
      <c r="G358" s="16">
        <v>7848.02</v>
      </c>
      <c r="H358" s="16">
        <v>0</v>
      </c>
      <c r="I358" s="16">
        <v>0</v>
      </c>
      <c r="J358" s="16">
        <v>0</v>
      </c>
      <c r="K358" s="16">
        <f>IF(H358&lt;&gt;0,I358/H358*100,0)</f>
        <v>0</v>
      </c>
      <c r="L358" s="16">
        <f>IF(I358&lt;&gt;0,J358/I358*100,0)</f>
        <v>0</v>
      </c>
    </row>
    <row r="359" spans="1:12" x14ac:dyDescent="0.25">
      <c r="A359" s="14"/>
      <c r="B359" s="14"/>
      <c r="C359" s="14"/>
      <c r="D359" s="14"/>
      <c r="E359" s="15" t="s">
        <v>23</v>
      </c>
      <c r="F359" s="15" t="s">
        <v>24</v>
      </c>
      <c r="G359" s="16">
        <v>58634.95</v>
      </c>
      <c r="H359" s="16">
        <v>1500</v>
      </c>
      <c r="I359" s="16">
        <v>10000</v>
      </c>
      <c r="J359" s="16">
        <v>10000</v>
      </c>
      <c r="K359" s="16">
        <f>IF(H359&lt;&gt;0,I359/H359*100,0)</f>
        <v>666.66666666666674</v>
      </c>
      <c r="L359" s="16">
        <f>IF(I359&lt;&gt;0,J359/I359*100,0)</f>
        <v>100</v>
      </c>
    </row>
    <row r="360" spans="1:12" x14ac:dyDescent="0.25">
      <c r="A360" s="14"/>
      <c r="B360" s="14"/>
      <c r="C360" s="14"/>
      <c r="D360" s="14"/>
      <c r="E360" s="15" t="s">
        <v>140</v>
      </c>
      <c r="F360" s="15" t="s">
        <v>141</v>
      </c>
      <c r="G360" s="16">
        <v>18849.68</v>
      </c>
      <c r="H360" s="16">
        <v>0</v>
      </c>
      <c r="I360" s="16">
        <v>0</v>
      </c>
      <c r="J360" s="16">
        <v>0</v>
      </c>
      <c r="K360" s="16">
        <f>IF(H360&lt;&gt;0,I360/H360*100,0)</f>
        <v>0</v>
      </c>
      <c r="L360" s="16">
        <f>IF(I360&lt;&gt;0,J360/I360*100,0)</f>
        <v>0</v>
      </c>
    </row>
    <row r="361" spans="1:12" x14ac:dyDescent="0.25">
      <c r="A361" s="14"/>
      <c r="B361" s="14"/>
      <c r="C361" s="14"/>
      <c r="D361" s="14"/>
      <c r="E361" s="15" t="s">
        <v>132</v>
      </c>
      <c r="F361" s="15" t="s">
        <v>133</v>
      </c>
      <c r="G361" s="16">
        <v>9124.6299999999992</v>
      </c>
      <c r="H361" s="16">
        <v>10000</v>
      </c>
      <c r="I361" s="16">
        <v>0</v>
      </c>
      <c r="J361" s="16">
        <v>0</v>
      </c>
      <c r="K361" s="16">
        <f>IF(H361&lt;&gt;0,I361/H361*100,0)</f>
        <v>0</v>
      </c>
      <c r="L361" s="16">
        <f>IF(I361&lt;&gt;0,J361/I361*100,0)</f>
        <v>0</v>
      </c>
    </row>
    <row r="362" spans="1:12" x14ac:dyDescent="0.25">
      <c r="A362" s="5"/>
      <c r="B362" s="6" t="s">
        <v>257</v>
      </c>
      <c r="C362" s="5"/>
      <c r="D362" s="5"/>
      <c r="E362" s="5"/>
      <c r="F362" s="6" t="s">
        <v>258</v>
      </c>
      <c r="G362" s="7">
        <f>+G363+G375+G385+G395+G403+G418+G430+G435+G441+G457+G469</f>
        <v>734588.15</v>
      </c>
      <c r="H362" s="7">
        <f>+H363+H375+H385+H395+H403+H418+H430+H435+H441+H457+H469</f>
        <v>1203600</v>
      </c>
      <c r="I362" s="7">
        <f>+I363+I375+I385+I395+I403+I418+I430+I435+I441+I457+I469</f>
        <v>1183300</v>
      </c>
      <c r="J362" s="7">
        <f>+J363+J375+J385+J395+J403+J418+J430+J435+J441+J457+J469</f>
        <v>1187800</v>
      </c>
      <c r="K362" s="7">
        <f>IF(H362&lt;&gt;0,I362/H362*100,0)</f>
        <v>98.313393153871715</v>
      </c>
      <c r="L362" s="7">
        <f>IF(I362&lt;&gt;0,J362/I362*100,0)</f>
        <v>100.38029240260289</v>
      </c>
    </row>
    <row r="363" spans="1:12" x14ac:dyDescent="0.25">
      <c r="A363" s="8"/>
      <c r="B363" s="8"/>
      <c r="C363" s="9" t="s">
        <v>259</v>
      </c>
      <c r="D363" s="8"/>
      <c r="E363" s="8"/>
      <c r="F363" s="9" t="s">
        <v>260</v>
      </c>
      <c r="G363" s="10">
        <f>+G364+G372</f>
        <v>69256.92</v>
      </c>
      <c r="H363" s="10">
        <f>+H364+H372</f>
        <v>75100</v>
      </c>
      <c r="I363" s="10">
        <f>+I364+I372</f>
        <v>80000</v>
      </c>
      <c r="J363" s="10">
        <f>+J364+J372</f>
        <v>90000</v>
      </c>
      <c r="K363" s="10">
        <f>IF(H363&lt;&gt;0,I363/H363*100,0)</f>
        <v>106.52463382157124</v>
      </c>
      <c r="L363" s="10">
        <f>IF(I363&lt;&gt;0,J363/I363*100,0)</f>
        <v>112.5</v>
      </c>
    </row>
    <row r="364" spans="1:12" x14ac:dyDescent="0.25">
      <c r="A364" s="11"/>
      <c r="B364" s="11"/>
      <c r="C364" s="11"/>
      <c r="D364" s="12" t="s">
        <v>18</v>
      </c>
      <c r="E364" s="11"/>
      <c r="F364" s="12"/>
      <c r="G364" s="13">
        <f>+G365+G366+G367+G368+G369+G370+G371</f>
        <v>69256.92</v>
      </c>
      <c r="H364" s="13">
        <f>+H365+H366+H367+H368+H369+H370+H371</f>
        <v>65100</v>
      </c>
      <c r="I364" s="13">
        <f>+I365+I366+I367+I368+I369+I370+I371</f>
        <v>75000</v>
      </c>
      <c r="J364" s="13">
        <f>+J365+J366+J367+J368+J369+J370+J371</f>
        <v>85000</v>
      </c>
      <c r="K364" s="13">
        <f>IF(H364&lt;&gt;0,I364/H364*100,0)</f>
        <v>115.2073732718894</v>
      </c>
      <c r="L364" s="13">
        <f>IF(I364&lt;&gt;0,J364/I364*100,0)</f>
        <v>113.33333333333333</v>
      </c>
    </row>
    <row r="365" spans="1:12" x14ac:dyDescent="0.25">
      <c r="A365" s="14"/>
      <c r="B365" s="14"/>
      <c r="C365" s="14"/>
      <c r="D365" s="14"/>
      <c r="E365" s="15" t="s">
        <v>19</v>
      </c>
      <c r="F365" s="15" t="s">
        <v>20</v>
      </c>
      <c r="G365" s="16">
        <v>30966.59</v>
      </c>
      <c r="H365" s="16">
        <v>49600</v>
      </c>
      <c r="I365" s="16">
        <v>75000</v>
      </c>
      <c r="J365" s="16">
        <v>85000</v>
      </c>
      <c r="K365" s="16">
        <f>IF(H365&lt;&gt;0,I365/H365*100,0)</f>
        <v>151.20967741935485</v>
      </c>
      <c r="L365" s="16">
        <f>IF(I365&lt;&gt;0,J365/I365*100,0)</f>
        <v>113.33333333333333</v>
      </c>
    </row>
    <row r="366" spans="1:12" x14ac:dyDescent="0.25">
      <c r="A366" s="14"/>
      <c r="B366" s="14"/>
      <c r="C366" s="14"/>
      <c r="D366" s="14"/>
      <c r="E366" s="15" t="s">
        <v>76</v>
      </c>
      <c r="F366" s="15" t="s">
        <v>77</v>
      </c>
      <c r="G366" s="16">
        <v>499.59</v>
      </c>
      <c r="H366" s="16">
        <v>0</v>
      </c>
      <c r="I366" s="16">
        <v>0</v>
      </c>
      <c r="J366" s="16">
        <v>0</v>
      </c>
      <c r="K366" s="16">
        <f>IF(H366&lt;&gt;0,I366/H366*100,0)</f>
        <v>0</v>
      </c>
      <c r="L366" s="16">
        <f>IF(I366&lt;&gt;0,J366/I366*100,0)</f>
        <v>0</v>
      </c>
    </row>
    <row r="367" spans="1:12" x14ac:dyDescent="0.25">
      <c r="A367" s="14"/>
      <c r="B367" s="14"/>
      <c r="C367" s="14"/>
      <c r="D367" s="14"/>
      <c r="E367" s="15" t="s">
        <v>21</v>
      </c>
      <c r="F367" s="15" t="s">
        <v>22</v>
      </c>
      <c r="G367" s="16">
        <v>109.8</v>
      </c>
      <c r="H367" s="16">
        <v>0</v>
      </c>
      <c r="I367" s="16">
        <v>0</v>
      </c>
      <c r="J367" s="16">
        <v>0</v>
      </c>
      <c r="K367" s="16">
        <f>IF(H367&lt;&gt;0,I367/H367*100,0)</f>
        <v>0</v>
      </c>
      <c r="L367" s="16">
        <f>IF(I367&lt;&gt;0,J367/I367*100,0)</f>
        <v>0</v>
      </c>
    </row>
    <row r="368" spans="1:12" x14ac:dyDescent="0.25">
      <c r="A368" s="14"/>
      <c r="B368" s="14"/>
      <c r="C368" s="14"/>
      <c r="D368" s="14"/>
      <c r="E368" s="15" t="s">
        <v>70</v>
      </c>
      <c r="F368" s="15" t="s">
        <v>71</v>
      </c>
      <c r="G368" s="16">
        <v>0</v>
      </c>
      <c r="H368" s="16">
        <v>220</v>
      </c>
      <c r="I368" s="16">
        <v>0</v>
      </c>
      <c r="J368" s="16">
        <v>0</v>
      </c>
      <c r="K368" s="16">
        <f>IF(H368&lt;&gt;0,I368/H368*100,0)</f>
        <v>0</v>
      </c>
      <c r="L368" s="16">
        <f>IF(I368&lt;&gt;0,J368/I368*100,0)</f>
        <v>0</v>
      </c>
    </row>
    <row r="369" spans="1:12" x14ac:dyDescent="0.25">
      <c r="A369" s="14"/>
      <c r="B369" s="14"/>
      <c r="C369" s="14"/>
      <c r="D369" s="14"/>
      <c r="E369" s="15" t="s">
        <v>23</v>
      </c>
      <c r="F369" s="15" t="s">
        <v>24</v>
      </c>
      <c r="G369" s="16">
        <v>25126.58</v>
      </c>
      <c r="H369" s="16">
        <v>234.4</v>
      </c>
      <c r="I369" s="16">
        <v>0</v>
      </c>
      <c r="J369" s="16">
        <v>0</v>
      </c>
      <c r="K369" s="16">
        <f>IF(H369&lt;&gt;0,I369/H369*100,0)</f>
        <v>0</v>
      </c>
      <c r="L369" s="16">
        <f>IF(I369&lt;&gt;0,J369/I369*100,0)</f>
        <v>0</v>
      </c>
    </row>
    <row r="370" spans="1:12" x14ac:dyDescent="0.25">
      <c r="A370" s="14"/>
      <c r="B370" s="14"/>
      <c r="C370" s="14"/>
      <c r="D370" s="14"/>
      <c r="E370" s="15" t="s">
        <v>27</v>
      </c>
      <c r="F370" s="15" t="s">
        <v>28</v>
      </c>
      <c r="G370" s="16">
        <v>4556.3599999999997</v>
      </c>
      <c r="H370" s="16">
        <v>7545.6</v>
      </c>
      <c r="I370" s="16">
        <v>0</v>
      </c>
      <c r="J370" s="16">
        <v>0</v>
      </c>
      <c r="K370" s="16">
        <f>IF(H370&lt;&gt;0,I370/H370*100,0)</f>
        <v>0</v>
      </c>
      <c r="L370" s="16">
        <f>IF(I370&lt;&gt;0,J370/I370*100,0)</f>
        <v>0</v>
      </c>
    </row>
    <row r="371" spans="1:12" x14ac:dyDescent="0.25">
      <c r="A371" s="14"/>
      <c r="B371" s="14"/>
      <c r="C371" s="14"/>
      <c r="D371" s="14"/>
      <c r="E371" s="15" t="s">
        <v>31</v>
      </c>
      <c r="F371" s="15" t="s">
        <v>32</v>
      </c>
      <c r="G371" s="16">
        <v>7998</v>
      </c>
      <c r="H371" s="16">
        <v>7500</v>
      </c>
      <c r="I371" s="16">
        <v>0</v>
      </c>
      <c r="J371" s="16">
        <v>0</v>
      </c>
      <c r="K371" s="16">
        <f>IF(H371&lt;&gt;0,I371/H371*100,0)</f>
        <v>0</v>
      </c>
      <c r="L371" s="16">
        <f>IF(I371&lt;&gt;0,J371/I371*100,0)</f>
        <v>0</v>
      </c>
    </row>
    <row r="372" spans="1:12" x14ac:dyDescent="0.25">
      <c r="A372" s="11"/>
      <c r="B372" s="11"/>
      <c r="C372" s="11"/>
      <c r="D372" s="12" t="s">
        <v>261</v>
      </c>
      <c r="E372" s="11"/>
      <c r="F372" s="12" t="s">
        <v>262</v>
      </c>
      <c r="G372" s="13">
        <f>+G373+G374</f>
        <v>0</v>
      </c>
      <c r="H372" s="13">
        <f>+H373+H374</f>
        <v>10000</v>
      </c>
      <c r="I372" s="13">
        <f>+I373+I374</f>
        <v>5000</v>
      </c>
      <c r="J372" s="13">
        <f>+J373+J374</f>
        <v>5000</v>
      </c>
      <c r="K372" s="13">
        <f>IF(H372&lt;&gt;0,I372/H372*100,0)</f>
        <v>50</v>
      </c>
      <c r="L372" s="13">
        <f>IF(I372&lt;&gt;0,J372/I372*100,0)</f>
        <v>100</v>
      </c>
    </row>
    <row r="373" spans="1:12" x14ac:dyDescent="0.25">
      <c r="A373" s="14"/>
      <c r="B373" s="14"/>
      <c r="C373" s="14"/>
      <c r="D373" s="14"/>
      <c r="E373" s="15" t="s">
        <v>146</v>
      </c>
      <c r="F373" s="15" t="s">
        <v>147</v>
      </c>
      <c r="G373" s="16">
        <v>0</v>
      </c>
      <c r="H373" s="16">
        <v>0</v>
      </c>
      <c r="I373" s="16">
        <v>5000</v>
      </c>
      <c r="J373" s="16">
        <v>5000</v>
      </c>
      <c r="K373" s="16">
        <f>IF(H373&lt;&gt;0,I373/H373*100,0)</f>
        <v>0</v>
      </c>
      <c r="L373" s="16">
        <f>IF(I373&lt;&gt;0,J373/I373*100,0)</f>
        <v>100</v>
      </c>
    </row>
    <row r="374" spans="1:12" x14ac:dyDescent="0.25">
      <c r="A374" s="14"/>
      <c r="B374" s="14"/>
      <c r="C374" s="14"/>
      <c r="D374" s="14"/>
      <c r="E374" s="15" t="s">
        <v>132</v>
      </c>
      <c r="F374" s="15" t="s">
        <v>133</v>
      </c>
      <c r="G374" s="16">
        <v>0</v>
      </c>
      <c r="H374" s="16">
        <v>10000</v>
      </c>
      <c r="I374" s="16">
        <v>0</v>
      </c>
      <c r="J374" s="16">
        <v>0</v>
      </c>
      <c r="K374" s="16">
        <f>IF(H374&lt;&gt;0,I374/H374*100,0)</f>
        <v>0</v>
      </c>
      <c r="L374" s="16">
        <f>IF(I374&lt;&gt;0,J374/I374*100,0)</f>
        <v>0</v>
      </c>
    </row>
    <row r="375" spans="1:12" x14ac:dyDescent="0.25">
      <c r="A375" s="8"/>
      <c r="B375" s="8"/>
      <c r="C375" s="9" t="s">
        <v>263</v>
      </c>
      <c r="D375" s="8"/>
      <c r="E375" s="8"/>
      <c r="F375" s="9" t="s">
        <v>264</v>
      </c>
      <c r="G375" s="10">
        <f>+G376</f>
        <v>50398.33</v>
      </c>
      <c r="H375" s="10">
        <f>+H376</f>
        <v>88000</v>
      </c>
      <c r="I375" s="10">
        <f>+I376</f>
        <v>90000</v>
      </c>
      <c r="J375" s="10">
        <f>+J376</f>
        <v>112000</v>
      </c>
      <c r="K375" s="10">
        <f>IF(H375&lt;&gt;0,I375/H375*100,0)</f>
        <v>102.27272727272727</v>
      </c>
      <c r="L375" s="10">
        <f>IF(I375&lt;&gt;0,J375/I375*100,0)</f>
        <v>124.44444444444444</v>
      </c>
    </row>
    <row r="376" spans="1:12" x14ac:dyDescent="0.25">
      <c r="A376" s="11"/>
      <c r="B376" s="11"/>
      <c r="C376" s="11"/>
      <c r="D376" s="12" t="s">
        <v>18</v>
      </c>
      <c r="E376" s="11"/>
      <c r="F376" s="12"/>
      <c r="G376" s="13">
        <f>+G377+G378+G379+G380+G381+G382+G383+G384</f>
        <v>50398.33</v>
      </c>
      <c r="H376" s="13">
        <f>+H377+H378+H379+H380+H381+H382+H383+H384</f>
        <v>88000</v>
      </c>
      <c r="I376" s="13">
        <f>+I377+I378+I379+I380+I381+I382+I383+I384</f>
        <v>90000</v>
      </c>
      <c r="J376" s="13">
        <f>+J377+J378+J379+J380+J381+J382+J383+J384</f>
        <v>112000</v>
      </c>
      <c r="K376" s="13">
        <f>IF(H376&lt;&gt;0,I376/H376*100,0)</f>
        <v>102.27272727272727</v>
      </c>
      <c r="L376" s="13">
        <f>IF(I376&lt;&gt;0,J376/I376*100,0)</f>
        <v>124.44444444444444</v>
      </c>
    </row>
    <row r="377" spans="1:12" x14ac:dyDescent="0.25">
      <c r="A377" s="14"/>
      <c r="B377" s="14"/>
      <c r="C377" s="14"/>
      <c r="D377" s="14"/>
      <c r="E377" s="15" t="s">
        <v>19</v>
      </c>
      <c r="F377" s="15" t="s">
        <v>20</v>
      </c>
      <c r="G377" s="16">
        <v>9530.51</v>
      </c>
      <c r="H377" s="16">
        <v>40000</v>
      </c>
      <c r="I377" s="16">
        <v>40000</v>
      </c>
      <c r="J377" s="16">
        <v>50000</v>
      </c>
      <c r="K377" s="16">
        <f>IF(H377&lt;&gt;0,I377/H377*100,0)</f>
        <v>100</v>
      </c>
      <c r="L377" s="16">
        <f>IF(I377&lt;&gt;0,J377/I377*100,0)</f>
        <v>125</v>
      </c>
    </row>
    <row r="378" spans="1:12" x14ac:dyDescent="0.25">
      <c r="A378" s="14"/>
      <c r="B378" s="14"/>
      <c r="C378" s="14"/>
      <c r="D378" s="14"/>
      <c r="E378" s="15" t="s">
        <v>21</v>
      </c>
      <c r="F378" s="15" t="s">
        <v>22</v>
      </c>
      <c r="G378" s="16">
        <v>340.56</v>
      </c>
      <c r="H378" s="16">
        <v>1500</v>
      </c>
      <c r="I378" s="16">
        <v>1500</v>
      </c>
      <c r="J378" s="16">
        <v>1500</v>
      </c>
      <c r="K378" s="16">
        <f>IF(H378&lt;&gt;0,I378/H378*100,0)</f>
        <v>100</v>
      </c>
      <c r="L378" s="16">
        <f>IF(I378&lt;&gt;0,J378/I378*100,0)</f>
        <v>100</v>
      </c>
    </row>
    <row r="379" spans="1:12" x14ac:dyDescent="0.25">
      <c r="A379" s="14"/>
      <c r="B379" s="14"/>
      <c r="C379" s="14"/>
      <c r="D379" s="14"/>
      <c r="E379" s="15" t="s">
        <v>70</v>
      </c>
      <c r="F379" s="15" t="s">
        <v>71</v>
      </c>
      <c r="G379" s="16">
        <v>438</v>
      </c>
      <c r="H379" s="16">
        <v>1500</v>
      </c>
      <c r="I379" s="16">
        <v>1500</v>
      </c>
      <c r="J379" s="16">
        <v>1500</v>
      </c>
      <c r="K379" s="16">
        <f>IF(H379&lt;&gt;0,I379/H379*100,0)</f>
        <v>100</v>
      </c>
      <c r="L379" s="16">
        <f>IF(I379&lt;&gt;0,J379/I379*100,0)</f>
        <v>100</v>
      </c>
    </row>
    <row r="380" spans="1:12" x14ac:dyDescent="0.25">
      <c r="A380" s="14"/>
      <c r="B380" s="14"/>
      <c r="C380" s="14"/>
      <c r="D380" s="14"/>
      <c r="E380" s="15" t="s">
        <v>23</v>
      </c>
      <c r="F380" s="15" t="s">
        <v>24</v>
      </c>
      <c r="G380" s="16">
        <v>857.87</v>
      </c>
      <c r="H380" s="16">
        <v>1500</v>
      </c>
      <c r="I380" s="16">
        <v>1500</v>
      </c>
      <c r="J380" s="16">
        <v>1500</v>
      </c>
      <c r="K380" s="16">
        <f>IF(H380&lt;&gt;0,I380/H380*100,0)</f>
        <v>100</v>
      </c>
      <c r="L380" s="16">
        <f>IF(I380&lt;&gt;0,J380/I380*100,0)</f>
        <v>100</v>
      </c>
    </row>
    <row r="381" spans="1:12" x14ac:dyDescent="0.25">
      <c r="A381" s="14"/>
      <c r="B381" s="14"/>
      <c r="C381" s="14"/>
      <c r="D381" s="14"/>
      <c r="E381" s="15" t="s">
        <v>25</v>
      </c>
      <c r="F381" s="15" t="s">
        <v>26</v>
      </c>
      <c r="G381" s="16">
        <v>0</v>
      </c>
      <c r="H381" s="16">
        <v>1500</v>
      </c>
      <c r="I381" s="16">
        <v>1500</v>
      </c>
      <c r="J381" s="16">
        <v>1500</v>
      </c>
      <c r="K381" s="16">
        <f>IF(H381&lt;&gt;0,I381/H381*100,0)</f>
        <v>100</v>
      </c>
      <c r="L381" s="16">
        <f>IF(I381&lt;&gt;0,J381/I381*100,0)</f>
        <v>100</v>
      </c>
    </row>
    <row r="382" spans="1:12" x14ac:dyDescent="0.25">
      <c r="A382" s="14"/>
      <c r="B382" s="14"/>
      <c r="C382" s="14"/>
      <c r="D382" s="14"/>
      <c r="E382" s="15" t="s">
        <v>27</v>
      </c>
      <c r="F382" s="15" t="s">
        <v>28</v>
      </c>
      <c r="G382" s="16">
        <v>28433.05</v>
      </c>
      <c r="H382" s="16">
        <v>32000</v>
      </c>
      <c r="I382" s="16">
        <v>34000</v>
      </c>
      <c r="J382" s="16">
        <v>34000</v>
      </c>
      <c r="K382" s="16">
        <f>IF(H382&lt;&gt;0,I382/H382*100,0)</f>
        <v>106.25</v>
      </c>
      <c r="L382" s="16">
        <f>IF(I382&lt;&gt;0,J382/I382*100,0)</f>
        <v>100</v>
      </c>
    </row>
    <row r="383" spans="1:12" x14ac:dyDescent="0.25">
      <c r="A383" s="14"/>
      <c r="B383" s="14"/>
      <c r="C383" s="14"/>
      <c r="D383" s="14"/>
      <c r="E383" s="15" t="s">
        <v>31</v>
      </c>
      <c r="F383" s="15" t="s">
        <v>32</v>
      </c>
      <c r="G383" s="16">
        <v>9883.34</v>
      </c>
      <c r="H383" s="16">
        <v>8000</v>
      </c>
      <c r="I383" s="16">
        <v>8000</v>
      </c>
      <c r="J383" s="16">
        <v>20000</v>
      </c>
      <c r="K383" s="16">
        <f>IF(H383&lt;&gt;0,I383/H383*100,0)</f>
        <v>100</v>
      </c>
      <c r="L383" s="16">
        <f>IF(I383&lt;&gt;0,J383/I383*100,0)</f>
        <v>250</v>
      </c>
    </row>
    <row r="384" spans="1:12" x14ac:dyDescent="0.25">
      <c r="A384" s="14"/>
      <c r="B384" s="14"/>
      <c r="C384" s="14"/>
      <c r="D384" s="14"/>
      <c r="E384" s="15" t="s">
        <v>63</v>
      </c>
      <c r="F384" s="15" t="s">
        <v>64</v>
      </c>
      <c r="G384" s="16">
        <v>915</v>
      </c>
      <c r="H384" s="16">
        <v>2000</v>
      </c>
      <c r="I384" s="16">
        <v>2000</v>
      </c>
      <c r="J384" s="16">
        <v>2000</v>
      </c>
      <c r="K384" s="16">
        <f>IF(H384&lt;&gt;0,I384/H384*100,0)</f>
        <v>100</v>
      </c>
      <c r="L384" s="16">
        <f>IF(I384&lt;&gt;0,J384/I384*100,0)</f>
        <v>100</v>
      </c>
    </row>
    <row r="385" spans="1:12" x14ac:dyDescent="0.25">
      <c r="A385" s="8"/>
      <c r="B385" s="8"/>
      <c r="C385" s="9" t="s">
        <v>265</v>
      </c>
      <c r="D385" s="8"/>
      <c r="E385" s="8"/>
      <c r="F385" s="9" t="s">
        <v>266</v>
      </c>
      <c r="G385" s="10">
        <f>+G386+G389</f>
        <v>12818.14</v>
      </c>
      <c r="H385" s="10">
        <f>+H386+H389</f>
        <v>50000</v>
      </c>
      <c r="I385" s="10">
        <f>+I386+I389</f>
        <v>50000</v>
      </c>
      <c r="J385" s="10">
        <f>+J386+J389</f>
        <v>50000</v>
      </c>
      <c r="K385" s="10">
        <f>IF(H385&lt;&gt;0,I385/H385*100,0)</f>
        <v>100</v>
      </c>
      <c r="L385" s="10">
        <f>IF(I385&lt;&gt;0,J385/I385*100,0)</f>
        <v>100</v>
      </c>
    </row>
    <row r="386" spans="1:12" x14ac:dyDescent="0.25">
      <c r="A386" s="11"/>
      <c r="B386" s="11"/>
      <c r="C386" s="11"/>
      <c r="D386" s="12" t="s">
        <v>18</v>
      </c>
      <c r="E386" s="11"/>
      <c r="F386" s="12"/>
      <c r="G386" s="13">
        <f>+G387+G388</f>
        <v>12818.14</v>
      </c>
      <c r="H386" s="13">
        <f>+H387+H388</f>
        <v>0</v>
      </c>
      <c r="I386" s="13">
        <f>+I387+I388</f>
        <v>0</v>
      </c>
      <c r="J386" s="13">
        <f>+J387+J388</f>
        <v>0</v>
      </c>
      <c r="K386" s="13">
        <f>IF(H386&lt;&gt;0,I386/H386*100,0)</f>
        <v>0</v>
      </c>
      <c r="L386" s="13">
        <f>IF(I386&lt;&gt;0,J386/I386*100,0)</f>
        <v>0</v>
      </c>
    </row>
    <row r="387" spans="1:12" x14ac:dyDescent="0.25">
      <c r="A387" s="14"/>
      <c r="B387" s="14"/>
      <c r="C387" s="14"/>
      <c r="D387" s="14"/>
      <c r="E387" s="15" t="s">
        <v>19</v>
      </c>
      <c r="F387" s="15" t="s">
        <v>20</v>
      </c>
      <c r="G387" s="16">
        <v>11818.14</v>
      </c>
      <c r="H387" s="16">
        <v>0</v>
      </c>
      <c r="I387" s="16">
        <v>0</v>
      </c>
      <c r="J387" s="16">
        <v>0</v>
      </c>
      <c r="K387" s="16">
        <f>IF(H387&lt;&gt;0,I387/H387*100,0)</f>
        <v>0</v>
      </c>
      <c r="L387" s="16">
        <f>IF(I387&lt;&gt;0,J387/I387*100,0)</f>
        <v>0</v>
      </c>
    </row>
    <row r="388" spans="1:12" x14ac:dyDescent="0.25">
      <c r="A388" s="14"/>
      <c r="B388" s="14"/>
      <c r="C388" s="14"/>
      <c r="D388" s="14"/>
      <c r="E388" s="15" t="s">
        <v>31</v>
      </c>
      <c r="F388" s="15" t="s">
        <v>32</v>
      </c>
      <c r="G388" s="16">
        <v>1000</v>
      </c>
      <c r="H388" s="16">
        <v>0</v>
      </c>
      <c r="I388" s="16">
        <v>0</v>
      </c>
      <c r="J388" s="16">
        <v>0</v>
      </c>
      <c r="K388" s="16">
        <f>IF(H388&lt;&gt;0,I388/H388*100,0)</f>
        <v>0</v>
      </c>
      <c r="L388" s="16">
        <f>IF(I388&lt;&gt;0,J388/I388*100,0)</f>
        <v>0</v>
      </c>
    </row>
    <row r="389" spans="1:12" x14ac:dyDescent="0.25">
      <c r="A389" s="11"/>
      <c r="B389" s="11"/>
      <c r="C389" s="11"/>
      <c r="D389" s="12" t="s">
        <v>261</v>
      </c>
      <c r="E389" s="11"/>
      <c r="F389" s="12" t="s">
        <v>262</v>
      </c>
      <c r="G389" s="13">
        <f>+G390+G391+G392+G393+G394</f>
        <v>0</v>
      </c>
      <c r="H389" s="13">
        <f>+H390+H391+H392+H393+H394</f>
        <v>50000</v>
      </c>
      <c r="I389" s="13">
        <f>+I390+I391+I392+I393+I394</f>
        <v>50000</v>
      </c>
      <c r="J389" s="13">
        <f>+J390+J391+J392+J393+J394</f>
        <v>50000</v>
      </c>
      <c r="K389" s="13">
        <f>IF(H389&lt;&gt;0,I389/H389*100,0)</f>
        <v>100</v>
      </c>
      <c r="L389" s="13">
        <f>IF(I389&lt;&gt;0,J389/I389*100,0)</f>
        <v>100</v>
      </c>
    </row>
    <row r="390" spans="1:12" x14ac:dyDescent="0.25">
      <c r="A390" s="14"/>
      <c r="B390" s="14"/>
      <c r="C390" s="14"/>
      <c r="D390" s="14"/>
      <c r="E390" s="15" t="s">
        <v>19</v>
      </c>
      <c r="F390" s="15" t="s">
        <v>20</v>
      </c>
      <c r="G390" s="16">
        <v>0</v>
      </c>
      <c r="H390" s="16">
        <v>15000</v>
      </c>
      <c r="I390" s="16">
        <v>0</v>
      </c>
      <c r="J390" s="16">
        <v>0</v>
      </c>
      <c r="K390" s="16">
        <f>IF(H390&lt;&gt;0,I390/H390*100,0)</f>
        <v>0</v>
      </c>
      <c r="L390" s="16">
        <f>IF(I390&lt;&gt;0,J390/I390*100,0)</f>
        <v>0</v>
      </c>
    </row>
    <row r="391" spans="1:12" x14ac:dyDescent="0.25">
      <c r="A391" s="14"/>
      <c r="B391" s="14"/>
      <c r="C391" s="14"/>
      <c r="D391" s="14"/>
      <c r="E391" s="15" t="s">
        <v>25</v>
      </c>
      <c r="F391" s="15" t="s">
        <v>26</v>
      </c>
      <c r="G391" s="16">
        <v>0</v>
      </c>
      <c r="H391" s="16">
        <v>5000</v>
      </c>
      <c r="I391" s="16">
        <v>0</v>
      </c>
      <c r="J391" s="16">
        <v>0</v>
      </c>
      <c r="K391" s="16">
        <f>IF(H391&lt;&gt;0,I391/H391*100,0)</f>
        <v>0</v>
      </c>
      <c r="L391" s="16">
        <f>IF(I391&lt;&gt;0,J391/I391*100,0)</f>
        <v>0</v>
      </c>
    </row>
    <row r="392" spans="1:12" x14ac:dyDescent="0.25">
      <c r="A392" s="14"/>
      <c r="B392" s="14"/>
      <c r="C392" s="14"/>
      <c r="D392" s="14"/>
      <c r="E392" s="15" t="s">
        <v>27</v>
      </c>
      <c r="F392" s="15" t="s">
        <v>28</v>
      </c>
      <c r="G392" s="16">
        <v>0</v>
      </c>
      <c r="H392" s="16">
        <v>5000</v>
      </c>
      <c r="I392" s="16">
        <v>0</v>
      </c>
      <c r="J392" s="16">
        <v>0</v>
      </c>
      <c r="K392" s="16">
        <f>IF(H392&lt;&gt;0,I392/H392*100,0)</f>
        <v>0</v>
      </c>
      <c r="L392" s="16">
        <f>IF(I392&lt;&gt;0,J392/I392*100,0)</f>
        <v>0</v>
      </c>
    </row>
    <row r="393" spans="1:12" x14ac:dyDescent="0.25">
      <c r="A393" s="14"/>
      <c r="B393" s="14"/>
      <c r="C393" s="14"/>
      <c r="D393" s="14"/>
      <c r="E393" s="15" t="s">
        <v>63</v>
      </c>
      <c r="F393" s="15" t="s">
        <v>64</v>
      </c>
      <c r="G393" s="16">
        <v>0</v>
      </c>
      <c r="H393" s="16">
        <v>20000</v>
      </c>
      <c r="I393" s="16">
        <v>45000</v>
      </c>
      <c r="J393" s="16">
        <v>50000</v>
      </c>
      <c r="K393" s="16">
        <f>IF(H393&lt;&gt;0,I393/H393*100,0)</f>
        <v>225</v>
      </c>
      <c r="L393" s="16">
        <f>IF(I393&lt;&gt;0,J393/I393*100,0)</f>
        <v>111.11111111111111</v>
      </c>
    </row>
    <row r="394" spans="1:12" x14ac:dyDescent="0.25">
      <c r="A394" s="14"/>
      <c r="B394" s="14"/>
      <c r="C394" s="14"/>
      <c r="D394" s="14"/>
      <c r="E394" s="15" t="s">
        <v>132</v>
      </c>
      <c r="F394" s="15" t="s">
        <v>133</v>
      </c>
      <c r="G394" s="16">
        <v>0</v>
      </c>
      <c r="H394" s="16">
        <v>5000</v>
      </c>
      <c r="I394" s="16">
        <v>5000</v>
      </c>
      <c r="J394" s="16">
        <v>0</v>
      </c>
      <c r="K394" s="16">
        <f>IF(H394&lt;&gt;0,I394/H394*100,0)</f>
        <v>100</v>
      </c>
      <c r="L394" s="16">
        <f>IF(I394&lt;&gt;0,J394/I394*100,0)</f>
        <v>0</v>
      </c>
    </row>
    <row r="395" spans="1:12" x14ac:dyDescent="0.25">
      <c r="A395" s="8"/>
      <c r="B395" s="8"/>
      <c r="C395" s="9" t="s">
        <v>267</v>
      </c>
      <c r="D395" s="8"/>
      <c r="E395" s="8"/>
      <c r="F395" s="9" t="s">
        <v>268</v>
      </c>
      <c r="G395" s="10">
        <f>+G396</f>
        <v>10957.71</v>
      </c>
      <c r="H395" s="10">
        <f>+H396</f>
        <v>23000</v>
      </c>
      <c r="I395" s="10">
        <f>+I396</f>
        <v>25000</v>
      </c>
      <c r="J395" s="10">
        <f>+J396</f>
        <v>30000</v>
      </c>
      <c r="K395" s="10">
        <f>IF(H395&lt;&gt;0,I395/H395*100,0)</f>
        <v>108.69565217391303</v>
      </c>
      <c r="L395" s="10">
        <f>IF(I395&lt;&gt;0,J395/I395*100,0)</f>
        <v>120</v>
      </c>
    </row>
    <row r="396" spans="1:12" x14ac:dyDescent="0.25">
      <c r="A396" s="11"/>
      <c r="B396" s="11"/>
      <c r="C396" s="11"/>
      <c r="D396" s="12" t="s">
        <v>18</v>
      </c>
      <c r="E396" s="11"/>
      <c r="F396" s="12"/>
      <c r="G396" s="13">
        <f>+G397+G398+G399+G400+G401+G402</f>
        <v>10957.71</v>
      </c>
      <c r="H396" s="13">
        <f>+H397+H398+H399+H400+H401+H402</f>
        <v>23000</v>
      </c>
      <c r="I396" s="13">
        <f>+I397+I398+I399+I400+I401+I402</f>
        <v>25000</v>
      </c>
      <c r="J396" s="13">
        <f>+J397+J398+J399+J400+J401+J402</f>
        <v>30000</v>
      </c>
      <c r="K396" s="13">
        <f>IF(H396&lt;&gt;0,I396/H396*100,0)</f>
        <v>108.69565217391303</v>
      </c>
      <c r="L396" s="13">
        <f>IF(I396&lt;&gt;0,J396/I396*100,0)</f>
        <v>120</v>
      </c>
    </row>
    <row r="397" spans="1:12" x14ac:dyDescent="0.25">
      <c r="A397" s="14"/>
      <c r="B397" s="14"/>
      <c r="C397" s="14"/>
      <c r="D397" s="14"/>
      <c r="E397" s="15" t="s">
        <v>19</v>
      </c>
      <c r="F397" s="15" t="s">
        <v>20</v>
      </c>
      <c r="G397" s="16">
        <v>4857.16</v>
      </c>
      <c r="H397" s="16">
        <v>12000</v>
      </c>
      <c r="I397" s="16">
        <v>14000</v>
      </c>
      <c r="J397" s="16">
        <v>14000</v>
      </c>
      <c r="K397" s="16">
        <f>IF(H397&lt;&gt;0,I397/H397*100,0)</f>
        <v>116.66666666666667</v>
      </c>
      <c r="L397" s="16">
        <f>IF(I397&lt;&gt;0,J397/I397*100,0)</f>
        <v>100</v>
      </c>
    </row>
    <row r="398" spans="1:12" x14ac:dyDescent="0.25">
      <c r="A398" s="14"/>
      <c r="B398" s="14"/>
      <c r="C398" s="14"/>
      <c r="D398" s="14"/>
      <c r="E398" s="15" t="s">
        <v>76</v>
      </c>
      <c r="F398" s="15" t="s">
        <v>77</v>
      </c>
      <c r="G398" s="16">
        <v>133.57</v>
      </c>
      <c r="H398" s="16">
        <v>0</v>
      </c>
      <c r="I398" s="16">
        <v>0</v>
      </c>
      <c r="J398" s="16">
        <v>0</v>
      </c>
      <c r="K398" s="16">
        <f>IF(H398&lt;&gt;0,I398/H398*100,0)</f>
        <v>0</v>
      </c>
      <c r="L398" s="16">
        <f>IF(I398&lt;&gt;0,J398/I398*100,0)</f>
        <v>0</v>
      </c>
    </row>
    <row r="399" spans="1:12" x14ac:dyDescent="0.25">
      <c r="A399" s="14"/>
      <c r="B399" s="14"/>
      <c r="C399" s="14"/>
      <c r="D399" s="14"/>
      <c r="E399" s="15" t="s">
        <v>70</v>
      </c>
      <c r="F399" s="15" t="s">
        <v>71</v>
      </c>
      <c r="G399" s="16">
        <v>0</v>
      </c>
      <c r="H399" s="16">
        <v>1000</v>
      </c>
      <c r="I399" s="16">
        <v>1000</v>
      </c>
      <c r="J399" s="16">
        <v>1000</v>
      </c>
      <c r="K399" s="16">
        <f>IF(H399&lt;&gt;0,I399/H399*100,0)</f>
        <v>100</v>
      </c>
      <c r="L399" s="16">
        <f>IF(I399&lt;&gt;0,J399/I399*100,0)</f>
        <v>100</v>
      </c>
    </row>
    <row r="400" spans="1:12" x14ac:dyDescent="0.25">
      <c r="A400" s="14"/>
      <c r="B400" s="14"/>
      <c r="C400" s="14"/>
      <c r="D400" s="14"/>
      <c r="E400" s="15" t="s">
        <v>23</v>
      </c>
      <c r="F400" s="15" t="s">
        <v>24</v>
      </c>
      <c r="G400" s="16">
        <v>620.57000000000005</v>
      </c>
      <c r="H400" s="16">
        <v>2000</v>
      </c>
      <c r="I400" s="16">
        <v>2000</v>
      </c>
      <c r="J400" s="16">
        <v>7000</v>
      </c>
      <c r="K400" s="16">
        <f>IF(H400&lt;&gt;0,I400/H400*100,0)</f>
        <v>100</v>
      </c>
      <c r="L400" s="16">
        <f>IF(I400&lt;&gt;0,J400/I400*100,0)</f>
        <v>350</v>
      </c>
    </row>
    <row r="401" spans="1:12" x14ac:dyDescent="0.25">
      <c r="A401" s="14"/>
      <c r="B401" s="14"/>
      <c r="C401" s="14"/>
      <c r="D401" s="14"/>
      <c r="E401" s="15" t="s">
        <v>27</v>
      </c>
      <c r="F401" s="15" t="s">
        <v>28</v>
      </c>
      <c r="G401" s="16">
        <v>4545.5</v>
      </c>
      <c r="H401" s="16">
        <v>6000</v>
      </c>
      <c r="I401" s="16">
        <v>6000</v>
      </c>
      <c r="J401" s="16">
        <v>6000</v>
      </c>
      <c r="K401" s="16">
        <f>IF(H401&lt;&gt;0,I401/H401*100,0)</f>
        <v>100</v>
      </c>
      <c r="L401" s="16">
        <f>IF(I401&lt;&gt;0,J401/I401*100,0)</f>
        <v>100</v>
      </c>
    </row>
    <row r="402" spans="1:12" x14ac:dyDescent="0.25">
      <c r="A402" s="14"/>
      <c r="B402" s="14"/>
      <c r="C402" s="14"/>
      <c r="D402" s="14"/>
      <c r="E402" s="15" t="s">
        <v>63</v>
      </c>
      <c r="F402" s="15" t="s">
        <v>64</v>
      </c>
      <c r="G402" s="16">
        <v>800.91</v>
      </c>
      <c r="H402" s="16">
        <v>2000</v>
      </c>
      <c r="I402" s="16">
        <v>2000</v>
      </c>
      <c r="J402" s="16">
        <v>2000</v>
      </c>
      <c r="K402" s="16">
        <f>IF(H402&lt;&gt;0,I402/H402*100,0)</f>
        <v>100</v>
      </c>
      <c r="L402" s="16">
        <f>IF(I402&lt;&gt;0,J402/I402*100,0)</f>
        <v>100</v>
      </c>
    </row>
    <row r="403" spans="1:12" x14ac:dyDescent="0.25">
      <c r="A403" s="8"/>
      <c r="B403" s="8"/>
      <c r="C403" s="9" t="s">
        <v>269</v>
      </c>
      <c r="D403" s="8"/>
      <c r="E403" s="8"/>
      <c r="F403" s="9" t="s">
        <v>270</v>
      </c>
      <c r="G403" s="10">
        <f>+G404+G409+G412+G416</f>
        <v>164417.57</v>
      </c>
      <c r="H403" s="10">
        <f>+H404+H409+H412+H416</f>
        <v>654000</v>
      </c>
      <c r="I403" s="10">
        <f>+I404+I409+I412+I416</f>
        <v>490000</v>
      </c>
      <c r="J403" s="10">
        <f>+J404+J409+J412+J416</f>
        <v>520000</v>
      </c>
      <c r="K403" s="10">
        <f>IF(H403&lt;&gt;0,I403/H403*100,0)</f>
        <v>74.923547400611625</v>
      </c>
      <c r="L403" s="10">
        <f>IF(I403&lt;&gt;0,J403/I403*100,0)</f>
        <v>106.12244897959184</v>
      </c>
    </row>
    <row r="404" spans="1:12" x14ac:dyDescent="0.25">
      <c r="A404" s="11"/>
      <c r="B404" s="11"/>
      <c r="C404" s="11"/>
      <c r="D404" s="12" t="s">
        <v>18</v>
      </c>
      <c r="E404" s="11"/>
      <c r="F404" s="12"/>
      <c r="G404" s="13">
        <f>+G405+G406+G407+G408</f>
        <v>9066.369999999999</v>
      </c>
      <c r="H404" s="13">
        <f>+H405+H406+H407+H408</f>
        <v>60000</v>
      </c>
      <c r="I404" s="13">
        <f>+I405+I406+I407+I408</f>
        <v>50000</v>
      </c>
      <c r="J404" s="13">
        <f>+J405+J406+J407+J408</f>
        <v>50000</v>
      </c>
      <c r="K404" s="13">
        <f>IF(H404&lt;&gt;0,I404/H404*100,0)</f>
        <v>83.333333333333343</v>
      </c>
      <c r="L404" s="13">
        <f>IF(I404&lt;&gt;0,J404/I404*100,0)</f>
        <v>100</v>
      </c>
    </row>
    <row r="405" spans="1:12" x14ac:dyDescent="0.25">
      <c r="A405" s="14"/>
      <c r="B405" s="14"/>
      <c r="C405" s="14"/>
      <c r="D405" s="14"/>
      <c r="E405" s="15" t="s">
        <v>19</v>
      </c>
      <c r="F405" s="15" t="s">
        <v>20</v>
      </c>
      <c r="G405" s="16">
        <v>0</v>
      </c>
      <c r="H405" s="16">
        <v>52726.69</v>
      </c>
      <c r="I405" s="16">
        <v>35000</v>
      </c>
      <c r="J405" s="16">
        <v>35000</v>
      </c>
      <c r="K405" s="16">
        <f>IF(H405&lt;&gt;0,I405/H405*100,0)</f>
        <v>66.380043958761675</v>
      </c>
      <c r="L405" s="16">
        <f>IF(I405&lt;&gt;0,J405/I405*100,0)</f>
        <v>100</v>
      </c>
    </row>
    <row r="406" spans="1:12" x14ac:dyDescent="0.25">
      <c r="A406" s="14"/>
      <c r="B406" s="14"/>
      <c r="C406" s="14"/>
      <c r="D406" s="14"/>
      <c r="E406" s="15" t="s">
        <v>27</v>
      </c>
      <c r="F406" s="15" t="s">
        <v>28</v>
      </c>
      <c r="G406" s="16">
        <v>0</v>
      </c>
      <c r="H406" s="16">
        <v>62.22</v>
      </c>
      <c r="I406" s="16">
        <v>15000</v>
      </c>
      <c r="J406" s="16">
        <v>15000</v>
      </c>
      <c r="K406" s="16">
        <f>IF(H406&lt;&gt;0,I406/H406*100,0)</f>
        <v>24108.003857280619</v>
      </c>
      <c r="L406" s="16">
        <f>IF(I406&lt;&gt;0,J406/I406*100,0)</f>
        <v>100</v>
      </c>
    </row>
    <row r="407" spans="1:12" x14ac:dyDescent="0.25">
      <c r="A407" s="14"/>
      <c r="B407" s="14"/>
      <c r="C407" s="14"/>
      <c r="D407" s="14"/>
      <c r="E407" s="15" t="s">
        <v>31</v>
      </c>
      <c r="F407" s="15" t="s">
        <v>32</v>
      </c>
      <c r="G407" s="16">
        <v>5566.37</v>
      </c>
      <c r="H407" s="16">
        <v>0</v>
      </c>
      <c r="I407" s="16">
        <v>0</v>
      </c>
      <c r="J407" s="16">
        <v>0</v>
      </c>
      <c r="K407" s="16">
        <f>IF(H407&lt;&gt;0,I407/H407*100,0)</f>
        <v>0</v>
      </c>
      <c r="L407" s="16">
        <f>IF(I407&lt;&gt;0,J407/I407*100,0)</f>
        <v>0</v>
      </c>
    </row>
    <row r="408" spans="1:12" x14ac:dyDescent="0.25">
      <c r="A408" s="14"/>
      <c r="B408" s="14"/>
      <c r="C408" s="14"/>
      <c r="D408" s="14"/>
      <c r="E408" s="15" t="s">
        <v>170</v>
      </c>
      <c r="F408" s="15" t="s">
        <v>171</v>
      </c>
      <c r="G408" s="16">
        <v>3500</v>
      </c>
      <c r="H408" s="16">
        <v>7211.09</v>
      </c>
      <c r="I408" s="16">
        <v>0</v>
      </c>
      <c r="J408" s="16">
        <v>0</v>
      </c>
      <c r="K408" s="16">
        <f>IF(H408&lt;&gt;0,I408/H408*100,0)</f>
        <v>0</v>
      </c>
      <c r="L408" s="16">
        <f>IF(I408&lt;&gt;0,J408/I408*100,0)</f>
        <v>0</v>
      </c>
    </row>
    <row r="409" spans="1:12" x14ac:dyDescent="0.25">
      <c r="A409" s="11"/>
      <c r="B409" s="11"/>
      <c r="C409" s="11"/>
      <c r="D409" s="12" t="s">
        <v>271</v>
      </c>
      <c r="E409" s="11"/>
      <c r="F409" s="12" t="s">
        <v>272</v>
      </c>
      <c r="G409" s="13">
        <f>+G410+G411</f>
        <v>150715.20000000001</v>
      </c>
      <c r="H409" s="13">
        <f>+H410+H411</f>
        <v>175000</v>
      </c>
      <c r="I409" s="13">
        <f>+I410+I411</f>
        <v>160000</v>
      </c>
      <c r="J409" s="13">
        <f>+J410+J411</f>
        <v>160000</v>
      </c>
      <c r="K409" s="13">
        <f>IF(H409&lt;&gt;0,I409/H409*100,0)</f>
        <v>91.428571428571431</v>
      </c>
      <c r="L409" s="13">
        <f>IF(I409&lt;&gt;0,J409/I409*100,0)</f>
        <v>100</v>
      </c>
    </row>
    <row r="410" spans="1:12" x14ac:dyDescent="0.25">
      <c r="A410" s="14"/>
      <c r="B410" s="14"/>
      <c r="C410" s="14"/>
      <c r="D410" s="14"/>
      <c r="E410" s="15" t="s">
        <v>27</v>
      </c>
      <c r="F410" s="15" t="s">
        <v>28</v>
      </c>
      <c r="G410" s="16">
        <v>0</v>
      </c>
      <c r="H410" s="16">
        <v>62.22</v>
      </c>
      <c r="I410" s="16">
        <v>0</v>
      </c>
      <c r="J410" s="16">
        <v>0</v>
      </c>
      <c r="K410" s="16">
        <f>IF(H410&lt;&gt;0,I410/H410*100,0)</f>
        <v>0</v>
      </c>
      <c r="L410" s="16">
        <f>IF(I410&lt;&gt;0,J410/I410*100,0)</f>
        <v>0</v>
      </c>
    </row>
    <row r="411" spans="1:12" x14ac:dyDescent="0.25">
      <c r="A411" s="14"/>
      <c r="B411" s="14"/>
      <c r="C411" s="14"/>
      <c r="D411" s="14"/>
      <c r="E411" s="15" t="s">
        <v>177</v>
      </c>
      <c r="F411" s="15" t="s">
        <v>178</v>
      </c>
      <c r="G411" s="16">
        <v>150715.20000000001</v>
      </c>
      <c r="H411" s="16">
        <v>174937.78</v>
      </c>
      <c r="I411" s="16">
        <v>160000</v>
      </c>
      <c r="J411" s="16">
        <v>160000</v>
      </c>
      <c r="K411" s="16">
        <f>IF(H411&lt;&gt;0,I411/H411*100,0)</f>
        <v>91.461089765744134</v>
      </c>
      <c r="L411" s="16">
        <f>IF(I411&lt;&gt;0,J411/I411*100,0)</f>
        <v>100</v>
      </c>
    </row>
    <row r="412" spans="1:12" x14ac:dyDescent="0.25">
      <c r="A412" s="11"/>
      <c r="B412" s="11"/>
      <c r="C412" s="11"/>
      <c r="D412" s="12" t="s">
        <v>273</v>
      </c>
      <c r="E412" s="11"/>
      <c r="F412" s="12" t="s">
        <v>274</v>
      </c>
      <c r="G412" s="13">
        <f>+G413+G414+G415</f>
        <v>4636</v>
      </c>
      <c r="H412" s="13">
        <f>+H413+H414+H415</f>
        <v>419000</v>
      </c>
      <c r="I412" s="13">
        <f>+I413+I414+I415</f>
        <v>160000</v>
      </c>
      <c r="J412" s="13">
        <f>+J413+J414+J415</f>
        <v>190000</v>
      </c>
      <c r="K412" s="13">
        <f>IF(H412&lt;&gt;0,I412/H412*100,0)</f>
        <v>38.186157517899758</v>
      </c>
      <c r="L412" s="13">
        <f>IF(I412&lt;&gt;0,J412/I412*100,0)</f>
        <v>118.75</v>
      </c>
    </row>
    <row r="413" spans="1:12" x14ac:dyDescent="0.25">
      <c r="A413" s="14"/>
      <c r="B413" s="14"/>
      <c r="C413" s="14"/>
      <c r="D413" s="14"/>
      <c r="E413" s="15" t="s">
        <v>146</v>
      </c>
      <c r="F413" s="15" t="s">
        <v>147</v>
      </c>
      <c r="G413" s="16">
        <v>0</v>
      </c>
      <c r="H413" s="16">
        <v>0</v>
      </c>
      <c r="I413" s="16">
        <v>160000</v>
      </c>
      <c r="J413" s="16">
        <v>190000</v>
      </c>
      <c r="K413" s="16">
        <f>IF(H413&lt;&gt;0,I413/H413*100,0)</f>
        <v>0</v>
      </c>
      <c r="L413" s="16">
        <f>IF(I413&lt;&gt;0,J413/I413*100,0)</f>
        <v>118.75</v>
      </c>
    </row>
    <row r="414" spans="1:12" x14ac:dyDescent="0.25">
      <c r="A414" s="14"/>
      <c r="B414" s="14"/>
      <c r="C414" s="14"/>
      <c r="D414" s="14"/>
      <c r="E414" s="15" t="s">
        <v>90</v>
      </c>
      <c r="F414" s="15" t="s">
        <v>91</v>
      </c>
      <c r="G414" s="16">
        <v>0</v>
      </c>
      <c r="H414" s="16">
        <v>219000</v>
      </c>
      <c r="I414" s="16">
        <v>0</v>
      </c>
      <c r="J414" s="16">
        <v>0</v>
      </c>
      <c r="K414" s="16">
        <f>IF(H414&lt;&gt;0,I414/H414*100,0)</f>
        <v>0</v>
      </c>
      <c r="L414" s="16">
        <f>IF(I414&lt;&gt;0,J414/I414*100,0)</f>
        <v>0</v>
      </c>
    </row>
    <row r="415" spans="1:12" x14ac:dyDescent="0.25">
      <c r="A415" s="14"/>
      <c r="B415" s="14"/>
      <c r="C415" s="14"/>
      <c r="D415" s="14"/>
      <c r="E415" s="15" t="s">
        <v>132</v>
      </c>
      <c r="F415" s="15" t="s">
        <v>133</v>
      </c>
      <c r="G415" s="16">
        <v>4636</v>
      </c>
      <c r="H415" s="16">
        <v>200000</v>
      </c>
      <c r="I415" s="16">
        <v>0</v>
      </c>
      <c r="J415" s="16">
        <v>0</v>
      </c>
      <c r="K415" s="16">
        <f>IF(H415&lt;&gt;0,I415/H415*100,0)</f>
        <v>0</v>
      </c>
      <c r="L415" s="16">
        <f>IF(I415&lt;&gt;0,J415/I415*100,0)</f>
        <v>0</v>
      </c>
    </row>
    <row r="416" spans="1:12" x14ac:dyDescent="0.25">
      <c r="A416" s="11"/>
      <c r="B416" s="11"/>
      <c r="C416" s="11"/>
      <c r="D416" s="12" t="s">
        <v>275</v>
      </c>
      <c r="E416" s="11"/>
      <c r="F416" s="12" t="s">
        <v>276</v>
      </c>
      <c r="G416" s="13">
        <f>+G417</f>
        <v>0</v>
      </c>
      <c r="H416" s="13">
        <f>+H417</f>
        <v>0</v>
      </c>
      <c r="I416" s="13">
        <f>+I417</f>
        <v>120000</v>
      </c>
      <c r="J416" s="13">
        <f>+J417</f>
        <v>120000</v>
      </c>
      <c r="K416" s="13">
        <f>IF(H416&lt;&gt;0,I416/H416*100,0)</f>
        <v>0</v>
      </c>
      <c r="L416" s="13">
        <f>IF(I416&lt;&gt;0,J416/I416*100,0)</f>
        <v>100</v>
      </c>
    </row>
    <row r="417" spans="1:12" x14ac:dyDescent="0.25">
      <c r="A417" s="14"/>
      <c r="B417" s="14"/>
      <c r="C417" s="14"/>
      <c r="D417" s="14"/>
      <c r="E417" s="15" t="s">
        <v>146</v>
      </c>
      <c r="F417" s="15" t="s">
        <v>147</v>
      </c>
      <c r="G417" s="16">
        <v>0</v>
      </c>
      <c r="H417" s="16">
        <v>0</v>
      </c>
      <c r="I417" s="16">
        <v>120000</v>
      </c>
      <c r="J417" s="16">
        <v>120000</v>
      </c>
      <c r="K417" s="16">
        <f>IF(H417&lt;&gt;0,I417/H417*100,0)</f>
        <v>0</v>
      </c>
      <c r="L417" s="16">
        <f>IF(I417&lt;&gt;0,J417/I417*100,0)</f>
        <v>100</v>
      </c>
    </row>
    <row r="418" spans="1:12" x14ac:dyDescent="0.25">
      <c r="A418" s="8"/>
      <c r="B418" s="8"/>
      <c r="C418" s="9" t="s">
        <v>277</v>
      </c>
      <c r="D418" s="8"/>
      <c r="E418" s="8"/>
      <c r="F418" s="9" t="s">
        <v>278</v>
      </c>
      <c r="G418" s="10">
        <f>+G419</f>
        <v>54626.37</v>
      </c>
      <c r="H418" s="10">
        <f>+H419</f>
        <v>59000</v>
      </c>
      <c r="I418" s="10">
        <f>+I419</f>
        <v>90300</v>
      </c>
      <c r="J418" s="10">
        <f>+J419</f>
        <v>60300</v>
      </c>
      <c r="K418" s="10">
        <f>IF(H418&lt;&gt;0,I418/H418*100,0)</f>
        <v>153.05084745762713</v>
      </c>
      <c r="L418" s="10">
        <f>IF(I418&lt;&gt;0,J418/I418*100,0)</f>
        <v>66.777408637873762</v>
      </c>
    </row>
    <row r="419" spans="1:12" x14ac:dyDescent="0.25">
      <c r="A419" s="11"/>
      <c r="B419" s="11"/>
      <c r="C419" s="11"/>
      <c r="D419" s="12" t="s">
        <v>18</v>
      </c>
      <c r="E419" s="11"/>
      <c r="F419" s="12"/>
      <c r="G419" s="13">
        <f>+G420+G421+G422+G423+G424+G425+G426+G427+G428+G429</f>
        <v>54626.37</v>
      </c>
      <c r="H419" s="13">
        <f>+H420+H421+H422+H423+H424+H425+H426+H427+H428+H429</f>
        <v>59000</v>
      </c>
      <c r="I419" s="13">
        <f>+I420+I421+I422+I423+I424+I425+I426+I427+I428+I429</f>
        <v>90300</v>
      </c>
      <c r="J419" s="13">
        <f>+J420+J421+J422+J423+J424+J425+J426+J427+J428+J429</f>
        <v>60300</v>
      </c>
      <c r="K419" s="13">
        <f>IF(H419&lt;&gt;0,I419/H419*100,0)</f>
        <v>153.05084745762713</v>
      </c>
      <c r="L419" s="13">
        <f>IF(I419&lt;&gt;0,J419/I419*100,0)</f>
        <v>66.777408637873762</v>
      </c>
    </row>
    <row r="420" spans="1:12" x14ac:dyDescent="0.25">
      <c r="A420" s="14"/>
      <c r="B420" s="14"/>
      <c r="C420" s="14"/>
      <c r="D420" s="14"/>
      <c r="E420" s="15" t="s">
        <v>19</v>
      </c>
      <c r="F420" s="15" t="s">
        <v>20</v>
      </c>
      <c r="G420" s="16">
        <v>1662.75</v>
      </c>
      <c r="H420" s="16">
        <v>3540</v>
      </c>
      <c r="I420" s="16">
        <v>3540</v>
      </c>
      <c r="J420" s="16">
        <v>3540</v>
      </c>
      <c r="K420" s="16">
        <f>IF(H420&lt;&gt;0,I420/H420*100,0)</f>
        <v>100</v>
      </c>
      <c r="L420" s="16">
        <f>IF(I420&lt;&gt;0,J420/I420*100,0)</f>
        <v>100</v>
      </c>
    </row>
    <row r="421" spans="1:12" x14ac:dyDescent="0.25">
      <c r="A421" s="14"/>
      <c r="B421" s="14"/>
      <c r="C421" s="14"/>
      <c r="D421" s="14"/>
      <c r="E421" s="15" t="s">
        <v>76</v>
      </c>
      <c r="F421" s="15" t="s">
        <v>77</v>
      </c>
      <c r="G421" s="16">
        <v>63.1</v>
      </c>
      <c r="H421" s="16">
        <v>0</v>
      </c>
      <c r="I421" s="16">
        <v>0</v>
      </c>
      <c r="J421" s="16">
        <v>0</v>
      </c>
      <c r="K421" s="16">
        <f>IF(H421&lt;&gt;0,I421/H421*100,0)</f>
        <v>0</v>
      </c>
      <c r="L421" s="16">
        <f>IF(I421&lt;&gt;0,J421/I421*100,0)</f>
        <v>0</v>
      </c>
    </row>
    <row r="422" spans="1:12" x14ac:dyDescent="0.25">
      <c r="A422" s="14"/>
      <c r="B422" s="14"/>
      <c r="C422" s="14"/>
      <c r="D422" s="14"/>
      <c r="E422" s="15" t="s">
        <v>21</v>
      </c>
      <c r="F422" s="15" t="s">
        <v>22</v>
      </c>
      <c r="G422" s="16">
        <v>2610.39</v>
      </c>
      <c r="H422" s="16">
        <v>4000</v>
      </c>
      <c r="I422" s="16">
        <v>4000</v>
      </c>
      <c r="J422" s="16">
        <v>5000</v>
      </c>
      <c r="K422" s="16">
        <f>IF(H422&lt;&gt;0,I422/H422*100,0)</f>
        <v>100</v>
      </c>
      <c r="L422" s="16">
        <f>IF(I422&lt;&gt;0,J422/I422*100,0)</f>
        <v>125</v>
      </c>
    </row>
    <row r="423" spans="1:12" x14ac:dyDescent="0.25">
      <c r="A423" s="14"/>
      <c r="B423" s="14"/>
      <c r="C423" s="14"/>
      <c r="D423" s="14"/>
      <c r="E423" s="15" t="s">
        <v>23</v>
      </c>
      <c r="F423" s="15" t="s">
        <v>24</v>
      </c>
      <c r="G423" s="16">
        <v>24654.38</v>
      </c>
      <c r="H423" s="16">
        <v>14760</v>
      </c>
      <c r="I423" s="16">
        <v>14760</v>
      </c>
      <c r="J423" s="16">
        <v>14760</v>
      </c>
      <c r="K423" s="16">
        <f>IF(H423&lt;&gt;0,I423/H423*100,0)</f>
        <v>100</v>
      </c>
      <c r="L423" s="16">
        <f>IF(I423&lt;&gt;0,J423/I423*100,0)</f>
        <v>100</v>
      </c>
    </row>
    <row r="424" spans="1:12" x14ac:dyDescent="0.25">
      <c r="A424" s="14"/>
      <c r="B424" s="14"/>
      <c r="C424" s="14"/>
      <c r="D424" s="14"/>
      <c r="E424" s="15" t="s">
        <v>25</v>
      </c>
      <c r="F424" s="15" t="s">
        <v>26</v>
      </c>
      <c r="G424" s="16">
        <v>2189.79</v>
      </c>
      <c r="H424" s="16">
        <v>2200</v>
      </c>
      <c r="I424" s="16">
        <v>2200</v>
      </c>
      <c r="J424" s="16">
        <v>2200</v>
      </c>
      <c r="K424" s="16">
        <f>IF(H424&lt;&gt;0,I424/H424*100,0)</f>
        <v>100</v>
      </c>
      <c r="L424" s="16">
        <f>IF(I424&lt;&gt;0,J424/I424*100,0)</f>
        <v>100</v>
      </c>
    </row>
    <row r="425" spans="1:12" x14ac:dyDescent="0.25">
      <c r="A425" s="14"/>
      <c r="B425" s="14"/>
      <c r="C425" s="14"/>
      <c r="D425" s="14"/>
      <c r="E425" s="15" t="s">
        <v>27</v>
      </c>
      <c r="F425" s="15" t="s">
        <v>28</v>
      </c>
      <c r="G425" s="16">
        <v>0</v>
      </c>
      <c r="H425" s="16">
        <v>8000</v>
      </c>
      <c r="I425" s="16">
        <v>8000</v>
      </c>
      <c r="J425" s="16">
        <v>8000</v>
      </c>
      <c r="K425" s="16">
        <f>IF(H425&lt;&gt;0,I425/H425*100,0)</f>
        <v>100</v>
      </c>
      <c r="L425" s="16">
        <f>IF(I425&lt;&gt;0,J425/I425*100,0)</f>
        <v>100</v>
      </c>
    </row>
    <row r="426" spans="1:12" x14ac:dyDescent="0.25">
      <c r="A426" s="14"/>
      <c r="B426" s="14"/>
      <c r="C426" s="14"/>
      <c r="D426" s="14"/>
      <c r="E426" s="15" t="s">
        <v>63</v>
      </c>
      <c r="F426" s="15" t="s">
        <v>64</v>
      </c>
      <c r="G426" s="16">
        <v>0</v>
      </c>
      <c r="H426" s="16">
        <v>15000</v>
      </c>
      <c r="I426" s="16">
        <v>26000</v>
      </c>
      <c r="J426" s="16">
        <v>20300</v>
      </c>
      <c r="K426" s="16">
        <f>IF(H426&lt;&gt;0,I426/H426*100,0)</f>
        <v>173.33333333333334</v>
      </c>
      <c r="L426" s="16">
        <f>IF(I426&lt;&gt;0,J426/I426*100,0)</f>
        <v>78.07692307692308</v>
      </c>
    </row>
    <row r="427" spans="1:12" x14ac:dyDescent="0.25">
      <c r="A427" s="14"/>
      <c r="B427" s="14"/>
      <c r="C427" s="14"/>
      <c r="D427" s="14"/>
      <c r="E427" s="15" t="s">
        <v>146</v>
      </c>
      <c r="F427" s="15" t="s">
        <v>147</v>
      </c>
      <c r="G427" s="16">
        <v>0</v>
      </c>
      <c r="H427" s="16">
        <v>0</v>
      </c>
      <c r="I427" s="16">
        <v>20300</v>
      </c>
      <c r="J427" s="16">
        <v>0</v>
      </c>
      <c r="K427" s="16">
        <f>IF(H427&lt;&gt;0,I427/H427*100,0)</f>
        <v>0</v>
      </c>
      <c r="L427" s="16">
        <f>IF(I427&lt;&gt;0,J427/I427*100,0)</f>
        <v>0</v>
      </c>
    </row>
    <row r="428" spans="1:12" x14ac:dyDescent="0.25">
      <c r="A428" s="14"/>
      <c r="B428" s="14"/>
      <c r="C428" s="14"/>
      <c r="D428" s="14"/>
      <c r="E428" s="15" t="s">
        <v>140</v>
      </c>
      <c r="F428" s="15" t="s">
        <v>141</v>
      </c>
      <c r="G428" s="16">
        <v>19117.400000000001</v>
      </c>
      <c r="H428" s="16">
        <v>6500</v>
      </c>
      <c r="I428" s="16">
        <v>6500</v>
      </c>
      <c r="J428" s="16">
        <v>6500</v>
      </c>
      <c r="K428" s="16">
        <f>IF(H428&lt;&gt;0,I428/H428*100,0)</f>
        <v>100</v>
      </c>
      <c r="L428" s="16">
        <f>IF(I428&lt;&gt;0,J428/I428*100,0)</f>
        <v>100</v>
      </c>
    </row>
    <row r="429" spans="1:12" x14ac:dyDescent="0.25">
      <c r="A429" s="14"/>
      <c r="B429" s="14"/>
      <c r="C429" s="14"/>
      <c r="D429" s="14"/>
      <c r="E429" s="15" t="s">
        <v>132</v>
      </c>
      <c r="F429" s="15" t="s">
        <v>133</v>
      </c>
      <c r="G429" s="16">
        <v>4328.5600000000004</v>
      </c>
      <c r="H429" s="16">
        <v>5000</v>
      </c>
      <c r="I429" s="16">
        <v>5000</v>
      </c>
      <c r="J429" s="16">
        <v>0</v>
      </c>
      <c r="K429" s="16">
        <f>IF(H429&lt;&gt;0,I429/H429*100,0)</f>
        <v>100</v>
      </c>
      <c r="L429" s="16">
        <f>IF(I429&lt;&gt;0,J429/I429*100,0)</f>
        <v>0</v>
      </c>
    </row>
    <row r="430" spans="1:12" x14ac:dyDescent="0.25">
      <c r="A430" s="8"/>
      <c r="B430" s="8"/>
      <c r="C430" s="9" t="s">
        <v>279</v>
      </c>
      <c r="D430" s="8"/>
      <c r="E430" s="8"/>
      <c r="F430" s="9" t="s">
        <v>280</v>
      </c>
      <c r="G430" s="10">
        <f>+G431</f>
        <v>0</v>
      </c>
      <c r="H430" s="10">
        <f>+H431</f>
        <v>9500</v>
      </c>
      <c r="I430" s="10">
        <f>+I431</f>
        <v>23000</v>
      </c>
      <c r="J430" s="10">
        <f>+J431</f>
        <v>19000</v>
      </c>
      <c r="K430" s="10">
        <f>IF(H430&lt;&gt;0,I430/H430*100,0)</f>
        <v>242.10526315789474</v>
      </c>
      <c r="L430" s="10">
        <f>IF(I430&lt;&gt;0,J430/I430*100,0)</f>
        <v>82.608695652173907</v>
      </c>
    </row>
    <row r="431" spans="1:12" x14ac:dyDescent="0.25">
      <c r="A431" s="11"/>
      <c r="B431" s="11"/>
      <c r="C431" s="11"/>
      <c r="D431" s="12" t="s">
        <v>18</v>
      </c>
      <c r="E431" s="11"/>
      <c r="F431" s="12"/>
      <c r="G431" s="13">
        <f>+G432+G433+G434</f>
        <v>0</v>
      </c>
      <c r="H431" s="13">
        <f>+H432+H433+H434</f>
        <v>9500</v>
      </c>
      <c r="I431" s="13">
        <f>+I432+I433+I434</f>
        <v>23000</v>
      </c>
      <c r="J431" s="13">
        <f>+J432+J433+J434</f>
        <v>19000</v>
      </c>
      <c r="K431" s="13">
        <f>IF(H431&lt;&gt;0,I431/H431*100,0)</f>
        <v>242.10526315789474</v>
      </c>
      <c r="L431" s="13">
        <f>IF(I431&lt;&gt;0,J431/I431*100,0)</f>
        <v>82.608695652173907</v>
      </c>
    </row>
    <row r="432" spans="1:12" x14ac:dyDescent="0.25">
      <c r="A432" s="14"/>
      <c r="B432" s="14"/>
      <c r="C432" s="14"/>
      <c r="D432" s="14"/>
      <c r="E432" s="15" t="s">
        <v>19</v>
      </c>
      <c r="F432" s="15" t="s">
        <v>20</v>
      </c>
      <c r="G432" s="16">
        <v>0</v>
      </c>
      <c r="H432" s="16">
        <v>238.71</v>
      </c>
      <c r="I432" s="16">
        <v>0</v>
      </c>
      <c r="J432" s="16">
        <v>0</v>
      </c>
      <c r="K432" s="16">
        <f>IF(H432&lt;&gt;0,I432/H432*100,0)</f>
        <v>0</v>
      </c>
      <c r="L432" s="16">
        <f>IF(I432&lt;&gt;0,J432/I432*100,0)</f>
        <v>0</v>
      </c>
    </row>
    <row r="433" spans="1:12" x14ac:dyDescent="0.25">
      <c r="A433" s="14"/>
      <c r="B433" s="14"/>
      <c r="C433" s="14"/>
      <c r="D433" s="14"/>
      <c r="E433" s="15" t="s">
        <v>21</v>
      </c>
      <c r="F433" s="15" t="s">
        <v>22</v>
      </c>
      <c r="G433" s="16">
        <v>0</v>
      </c>
      <c r="H433" s="16">
        <v>14.06</v>
      </c>
      <c r="I433" s="16">
        <v>0</v>
      </c>
      <c r="J433" s="16">
        <v>0</v>
      </c>
      <c r="K433" s="16">
        <f>IF(H433&lt;&gt;0,I433/H433*100,0)</f>
        <v>0</v>
      </c>
      <c r="L433" s="16">
        <f>IF(I433&lt;&gt;0,J433/I433*100,0)</f>
        <v>0</v>
      </c>
    </row>
    <row r="434" spans="1:12" x14ac:dyDescent="0.25">
      <c r="A434" s="14"/>
      <c r="B434" s="14"/>
      <c r="C434" s="14"/>
      <c r="D434" s="14"/>
      <c r="E434" s="15" t="s">
        <v>23</v>
      </c>
      <c r="F434" s="15" t="s">
        <v>24</v>
      </c>
      <c r="G434" s="16">
        <v>0</v>
      </c>
      <c r="H434" s="16">
        <v>9247.23</v>
      </c>
      <c r="I434" s="16">
        <v>23000</v>
      </c>
      <c r="J434" s="16">
        <v>19000</v>
      </c>
      <c r="K434" s="16">
        <f>IF(H434&lt;&gt;0,I434/H434*100,0)</f>
        <v>248.72313114305581</v>
      </c>
      <c r="L434" s="16">
        <f>IF(I434&lt;&gt;0,J434/I434*100,0)</f>
        <v>82.608695652173907</v>
      </c>
    </row>
    <row r="435" spans="1:12" x14ac:dyDescent="0.25">
      <c r="A435" s="8"/>
      <c r="B435" s="8"/>
      <c r="C435" s="9" t="s">
        <v>281</v>
      </c>
      <c r="D435" s="8"/>
      <c r="E435" s="8"/>
      <c r="F435" s="9" t="s">
        <v>282</v>
      </c>
      <c r="G435" s="10">
        <f>+G436+G438</f>
        <v>0</v>
      </c>
      <c r="H435" s="10">
        <f>+H436+H438</f>
        <v>0</v>
      </c>
      <c r="I435" s="10">
        <f>+I436+I438</f>
        <v>100000</v>
      </c>
      <c r="J435" s="10">
        <f>+J436+J438</f>
        <v>100000</v>
      </c>
      <c r="K435" s="10">
        <f>IF(H435&lt;&gt;0,I435/H435*100,0)</f>
        <v>0</v>
      </c>
      <c r="L435" s="10">
        <f>IF(I435&lt;&gt;0,J435/I435*100,0)</f>
        <v>100</v>
      </c>
    </row>
    <row r="436" spans="1:12" x14ac:dyDescent="0.25">
      <c r="A436" s="11"/>
      <c r="B436" s="11"/>
      <c r="C436" s="11"/>
      <c r="D436" s="12" t="s">
        <v>18</v>
      </c>
      <c r="E436" s="11"/>
      <c r="F436" s="12"/>
      <c r="G436" s="13">
        <f>+G437</f>
        <v>0</v>
      </c>
      <c r="H436" s="13">
        <f>+H437</f>
        <v>0</v>
      </c>
      <c r="I436" s="13">
        <f>+I437</f>
        <v>21920.46</v>
      </c>
      <c r="J436" s="13">
        <f>+J437</f>
        <v>25836.69</v>
      </c>
      <c r="K436" s="13">
        <f>IF(H436&lt;&gt;0,I436/H436*100,0)</f>
        <v>0</v>
      </c>
      <c r="L436" s="13">
        <f>IF(I436&lt;&gt;0,J436/I436*100,0)</f>
        <v>117.86563785613988</v>
      </c>
    </row>
    <row r="437" spans="1:12" x14ac:dyDescent="0.25">
      <c r="A437" s="14"/>
      <c r="B437" s="14"/>
      <c r="C437" s="14"/>
      <c r="D437" s="14"/>
      <c r="E437" s="15" t="s">
        <v>19</v>
      </c>
      <c r="F437" s="15" t="s">
        <v>20</v>
      </c>
      <c r="G437" s="16">
        <v>0</v>
      </c>
      <c r="H437" s="16">
        <v>0</v>
      </c>
      <c r="I437" s="16">
        <v>21920.46</v>
      </c>
      <c r="J437" s="16">
        <v>25836.69</v>
      </c>
      <c r="K437" s="16">
        <f>IF(H437&lt;&gt;0,I437/H437*100,0)</f>
        <v>0</v>
      </c>
      <c r="L437" s="16">
        <f>IF(I437&lt;&gt;0,J437/I437*100,0)</f>
        <v>117.86563785613988</v>
      </c>
    </row>
    <row r="438" spans="1:12" x14ac:dyDescent="0.25">
      <c r="A438" s="11"/>
      <c r="B438" s="11"/>
      <c r="C438" s="11"/>
      <c r="D438" s="12" t="s">
        <v>283</v>
      </c>
      <c r="E438" s="11"/>
      <c r="F438" s="12" t="s">
        <v>282</v>
      </c>
      <c r="G438" s="13">
        <f>+G439+G440</f>
        <v>0</v>
      </c>
      <c r="H438" s="13">
        <f>+H439+H440</f>
        <v>0</v>
      </c>
      <c r="I438" s="13">
        <f>+I439+I440</f>
        <v>78079.539999999994</v>
      </c>
      <c r="J438" s="13">
        <f>+J439+J440</f>
        <v>74163.31</v>
      </c>
      <c r="K438" s="13">
        <f>IF(H438&lt;&gt;0,I438/H438*100,0)</f>
        <v>0</v>
      </c>
      <c r="L438" s="13">
        <f>IF(I438&lt;&gt;0,J438/I438*100,0)</f>
        <v>94.984307028448171</v>
      </c>
    </row>
    <row r="439" spans="1:12" x14ac:dyDescent="0.25">
      <c r="A439" s="14"/>
      <c r="B439" s="14"/>
      <c r="C439" s="14"/>
      <c r="D439" s="14"/>
      <c r="E439" s="15" t="s">
        <v>19</v>
      </c>
      <c r="F439" s="15" t="s">
        <v>20</v>
      </c>
      <c r="G439" s="16">
        <v>0</v>
      </c>
      <c r="H439" s="16">
        <v>0</v>
      </c>
      <c r="I439" s="16">
        <v>185.64</v>
      </c>
      <c r="J439" s="16">
        <v>3138.16</v>
      </c>
      <c r="K439" s="16">
        <f>IF(H439&lt;&gt;0,I439/H439*100,0)</f>
        <v>0</v>
      </c>
      <c r="L439" s="16">
        <f>IF(I439&lt;&gt;0,J439/I439*100,0)</f>
        <v>1690.4546433958199</v>
      </c>
    </row>
    <row r="440" spans="1:12" x14ac:dyDescent="0.25">
      <c r="A440" s="14"/>
      <c r="B440" s="14"/>
      <c r="C440" s="14"/>
      <c r="D440" s="14"/>
      <c r="E440" s="15" t="s">
        <v>63</v>
      </c>
      <c r="F440" s="15" t="s">
        <v>64</v>
      </c>
      <c r="G440" s="16">
        <v>0</v>
      </c>
      <c r="H440" s="16">
        <v>0</v>
      </c>
      <c r="I440" s="16">
        <v>77893.899999999994</v>
      </c>
      <c r="J440" s="16">
        <v>71025.149999999994</v>
      </c>
      <c r="K440" s="16">
        <f>IF(H440&lt;&gt;0,I440/H440*100,0)</f>
        <v>0</v>
      </c>
      <c r="L440" s="16">
        <f>IF(I440&lt;&gt;0,J440/I440*100,0)</f>
        <v>91.181915400307346</v>
      </c>
    </row>
    <row r="441" spans="1:12" x14ac:dyDescent="0.25">
      <c r="A441" s="8"/>
      <c r="B441" s="8"/>
      <c r="C441" s="9" t="s">
        <v>284</v>
      </c>
      <c r="D441" s="8"/>
      <c r="E441" s="8"/>
      <c r="F441" s="9" t="s">
        <v>285</v>
      </c>
      <c r="G441" s="10">
        <f>+G442+G448</f>
        <v>29205.54</v>
      </c>
      <c r="H441" s="10">
        <f>+H442+H448</f>
        <v>48000</v>
      </c>
      <c r="I441" s="10">
        <f>+I442+I448</f>
        <v>85000</v>
      </c>
      <c r="J441" s="10">
        <f>+J442+J448</f>
        <v>56500</v>
      </c>
      <c r="K441" s="10">
        <f>IF(H441&lt;&gt;0,I441/H441*100,0)</f>
        <v>177.08333333333331</v>
      </c>
      <c r="L441" s="10">
        <f>IF(I441&lt;&gt;0,J441/I441*100,0)</f>
        <v>66.470588235294116</v>
      </c>
    </row>
    <row r="442" spans="1:12" x14ac:dyDescent="0.25">
      <c r="A442" s="11"/>
      <c r="B442" s="11"/>
      <c r="C442" s="11"/>
      <c r="D442" s="12" t="s">
        <v>18</v>
      </c>
      <c r="E442" s="11"/>
      <c r="F442" s="12"/>
      <c r="G442" s="13">
        <f>+G443+G444+G445+G446+G447</f>
        <v>29205.54</v>
      </c>
      <c r="H442" s="13">
        <f>+H443+H444+H445+H446+H447</f>
        <v>0</v>
      </c>
      <c r="I442" s="13">
        <f>+I443+I444+I445+I446+I447</f>
        <v>0</v>
      </c>
      <c r="J442" s="13">
        <f>+J443+J444+J445+J446+J447</f>
        <v>0</v>
      </c>
      <c r="K442" s="13">
        <f>IF(H442&lt;&gt;0,I442/H442*100,0)</f>
        <v>0</v>
      </c>
      <c r="L442" s="13">
        <f>IF(I442&lt;&gt;0,J442/I442*100,0)</f>
        <v>0</v>
      </c>
    </row>
    <row r="443" spans="1:12" x14ac:dyDescent="0.25">
      <c r="A443" s="14"/>
      <c r="B443" s="14"/>
      <c r="C443" s="14"/>
      <c r="D443" s="14"/>
      <c r="E443" s="15" t="s">
        <v>19</v>
      </c>
      <c r="F443" s="15" t="s">
        <v>20</v>
      </c>
      <c r="G443" s="16">
        <v>2000</v>
      </c>
      <c r="H443" s="16">
        <v>0</v>
      </c>
      <c r="I443" s="16">
        <v>0</v>
      </c>
      <c r="J443" s="16">
        <v>0</v>
      </c>
      <c r="K443" s="16">
        <f>IF(H443&lt;&gt;0,I443/H443*100,0)</f>
        <v>0</v>
      </c>
      <c r="L443" s="16">
        <f>IF(I443&lt;&gt;0,J443/I443*100,0)</f>
        <v>0</v>
      </c>
    </row>
    <row r="444" spans="1:12" x14ac:dyDescent="0.25">
      <c r="A444" s="14"/>
      <c r="B444" s="14"/>
      <c r="C444" s="14"/>
      <c r="D444" s="14"/>
      <c r="E444" s="15" t="s">
        <v>76</v>
      </c>
      <c r="F444" s="15" t="s">
        <v>77</v>
      </c>
      <c r="G444" s="16">
        <v>4867.8</v>
      </c>
      <c r="H444" s="16">
        <v>0</v>
      </c>
      <c r="I444" s="16">
        <v>0</v>
      </c>
      <c r="J444" s="16">
        <v>0</v>
      </c>
      <c r="K444" s="16">
        <f>IF(H444&lt;&gt;0,I444/H444*100,0)</f>
        <v>0</v>
      </c>
      <c r="L444" s="16">
        <f>IF(I444&lt;&gt;0,J444/I444*100,0)</f>
        <v>0</v>
      </c>
    </row>
    <row r="445" spans="1:12" x14ac:dyDescent="0.25">
      <c r="A445" s="14"/>
      <c r="B445" s="14"/>
      <c r="C445" s="14"/>
      <c r="D445" s="14"/>
      <c r="E445" s="15" t="s">
        <v>21</v>
      </c>
      <c r="F445" s="15" t="s">
        <v>22</v>
      </c>
      <c r="G445" s="16">
        <v>169.24</v>
      </c>
      <c r="H445" s="16">
        <v>0</v>
      </c>
      <c r="I445" s="16">
        <v>0</v>
      </c>
      <c r="J445" s="16">
        <v>0</v>
      </c>
      <c r="K445" s="16">
        <f>IF(H445&lt;&gt;0,I445/H445*100,0)</f>
        <v>0</v>
      </c>
      <c r="L445" s="16">
        <f>IF(I445&lt;&gt;0,J445/I445*100,0)</f>
        <v>0</v>
      </c>
    </row>
    <row r="446" spans="1:12" x14ac:dyDescent="0.25">
      <c r="A446" s="14"/>
      <c r="B446" s="14"/>
      <c r="C446" s="14"/>
      <c r="D446" s="14"/>
      <c r="E446" s="15" t="s">
        <v>23</v>
      </c>
      <c r="F446" s="15" t="s">
        <v>24</v>
      </c>
      <c r="G446" s="16">
        <v>21731.22</v>
      </c>
      <c r="H446" s="16">
        <v>0</v>
      </c>
      <c r="I446" s="16">
        <v>0</v>
      </c>
      <c r="J446" s="16">
        <v>0</v>
      </c>
      <c r="K446" s="16">
        <f>IF(H446&lt;&gt;0,I446/H446*100,0)</f>
        <v>0</v>
      </c>
      <c r="L446" s="16">
        <f>IF(I446&lt;&gt;0,J446/I446*100,0)</f>
        <v>0</v>
      </c>
    </row>
    <row r="447" spans="1:12" x14ac:dyDescent="0.25">
      <c r="A447" s="14"/>
      <c r="B447" s="14"/>
      <c r="C447" s="14"/>
      <c r="D447" s="14"/>
      <c r="E447" s="15" t="s">
        <v>25</v>
      </c>
      <c r="F447" s="15" t="s">
        <v>26</v>
      </c>
      <c r="G447" s="16">
        <v>437.28</v>
      </c>
      <c r="H447" s="16">
        <v>0</v>
      </c>
      <c r="I447" s="16">
        <v>0</v>
      </c>
      <c r="J447" s="16">
        <v>0</v>
      </c>
      <c r="K447" s="16">
        <f>IF(H447&lt;&gt;0,I447/H447*100,0)</f>
        <v>0</v>
      </c>
      <c r="L447" s="16">
        <f>IF(I447&lt;&gt;0,J447/I447*100,0)</f>
        <v>0</v>
      </c>
    </row>
    <row r="448" spans="1:12" x14ac:dyDescent="0.25">
      <c r="A448" s="11"/>
      <c r="B448" s="11"/>
      <c r="C448" s="11"/>
      <c r="D448" s="12" t="s">
        <v>286</v>
      </c>
      <c r="E448" s="11"/>
      <c r="F448" s="12" t="s">
        <v>287</v>
      </c>
      <c r="G448" s="13">
        <f>+G449+G450+G451+G452+G453+G454+G455+G456</f>
        <v>0</v>
      </c>
      <c r="H448" s="13">
        <f>+H449+H450+H451+H452+H453+H454+H455+H456</f>
        <v>48000</v>
      </c>
      <c r="I448" s="13">
        <f>+I449+I450+I451+I452+I453+I454+I455+I456</f>
        <v>85000</v>
      </c>
      <c r="J448" s="13">
        <f>+J449+J450+J451+J452+J453+J454+J455+J456</f>
        <v>56500</v>
      </c>
      <c r="K448" s="13">
        <f>IF(H448&lt;&gt;0,I448/H448*100,0)</f>
        <v>177.08333333333331</v>
      </c>
      <c r="L448" s="13">
        <f>IF(I448&lt;&gt;0,J448/I448*100,0)</f>
        <v>66.470588235294116</v>
      </c>
    </row>
    <row r="449" spans="1:12" x14ac:dyDescent="0.25">
      <c r="A449" s="14"/>
      <c r="B449" s="14"/>
      <c r="C449" s="14"/>
      <c r="D449" s="14"/>
      <c r="E449" s="15" t="s">
        <v>19</v>
      </c>
      <c r="F449" s="15" t="s">
        <v>20</v>
      </c>
      <c r="G449" s="16">
        <v>0</v>
      </c>
      <c r="H449" s="16">
        <v>2000</v>
      </c>
      <c r="I449" s="16">
        <v>500</v>
      </c>
      <c r="J449" s="16">
        <v>500</v>
      </c>
      <c r="K449" s="16">
        <f>IF(H449&lt;&gt;0,I449/H449*100,0)</f>
        <v>25</v>
      </c>
      <c r="L449" s="16">
        <f>IF(I449&lt;&gt;0,J449/I449*100,0)</f>
        <v>100</v>
      </c>
    </row>
    <row r="450" spans="1:12" x14ac:dyDescent="0.25">
      <c r="A450" s="14"/>
      <c r="B450" s="14"/>
      <c r="C450" s="14"/>
      <c r="D450" s="14"/>
      <c r="E450" s="15" t="s">
        <v>21</v>
      </c>
      <c r="F450" s="15" t="s">
        <v>22</v>
      </c>
      <c r="G450" s="16">
        <v>0</v>
      </c>
      <c r="H450" s="16">
        <v>111.65</v>
      </c>
      <c r="I450" s="16">
        <v>0</v>
      </c>
      <c r="J450" s="16">
        <v>0</v>
      </c>
      <c r="K450" s="16">
        <f>IF(H450&lt;&gt;0,I450/H450*100,0)</f>
        <v>0</v>
      </c>
      <c r="L450" s="16">
        <f>IF(I450&lt;&gt;0,J450/I450*100,0)</f>
        <v>0</v>
      </c>
    </row>
    <row r="451" spans="1:12" x14ac:dyDescent="0.25">
      <c r="A451" s="14"/>
      <c r="B451" s="14"/>
      <c r="C451" s="14"/>
      <c r="D451" s="14"/>
      <c r="E451" s="15" t="s">
        <v>70</v>
      </c>
      <c r="F451" s="15" t="s">
        <v>71</v>
      </c>
      <c r="G451" s="16">
        <v>0</v>
      </c>
      <c r="H451" s="16">
        <v>234.97</v>
      </c>
      <c r="I451" s="16">
        <v>0</v>
      </c>
      <c r="J451" s="16">
        <v>0</v>
      </c>
      <c r="K451" s="16">
        <f>IF(H451&lt;&gt;0,I451/H451*100,0)</f>
        <v>0</v>
      </c>
      <c r="L451" s="16">
        <f>IF(I451&lt;&gt;0,J451/I451*100,0)</f>
        <v>0</v>
      </c>
    </row>
    <row r="452" spans="1:12" x14ac:dyDescent="0.25">
      <c r="A452" s="14"/>
      <c r="B452" s="14"/>
      <c r="C452" s="14"/>
      <c r="D452" s="14"/>
      <c r="E452" s="15" t="s">
        <v>23</v>
      </c>
      <c r="F452" s="15" t="s">
        <v>24</v>
      </c>
      <c r="G452" s="16">
        <v>0</v>
      </c>
      <c r="H452" s="16">
        <v>233.23</v>
      </c>
      <c r="I452" s="16">
        <v>0</v>
      </c>
      <c r="J452" s="16">
        <v>0</v>
      </c>
      <c r="K452" s="16">
        <f>IF(H452&lt;&gt;0,I452/H452*100,0)</f>
        <v>0</v>
      </c>
      <c r="L452" s="16">
        <f>IF(I452&lt;&gt;0,J452/I452*100,0)</f>
        <v>0</v>
      </c>
    </row>
    <row r="453" spans="1:12" x14ac:dyDescent="0.25">
      <c r="A453" s="14"/>
      <c r="B453" s="14"/>
      <c r="C453" s="14"/>
      <c r="D453" s="14"/>
      <c r="E453" s="15" t="s">
        <v>25</v>
      </c>
      <c r="F453" s="15" t="s">
        <v>26</v>
      </c>
      <c r="G453" s="16">
        <v>0</v>
      </c>
      <c r="H453" s="16">
        <v>458.25</v>
      </c>
      <c r="I453" s="16">
        <v>0</v>
      </c>
      <c r="J453" s="16">
        <v>0</v>
      </c>
      <c r="K453" s="16">
        <f>IF(H453&lt;&gt;0,I453/H453*100,0)</f>
        <v>0</v>
      </c>
      <c r="L453" s="16">
        <f>IF(I453&lt;&gt;0,J453/I453*100,0)</f>
        <v>0</v>
      </c>
    </row>
    <row r="454" spans="1:12" x14ac:dyDescent="0.25">
      <c r="A454" s="14"/>
      <c r="B454" s="14"/>
      <c r="C454" s="14"/>
      <c r="D454" s="14"/>
      <c r="E454" s="15" t="s">
        <v>63</v>
      </c>
      <c r="F454" s="15" t="s">
        <v>64</v>
      </c>
      <c r="G454" s="16">
        <v>0</v>
      </c>
      <c r="H454" s="16">
        <v>31000</v>
      </c>
      <c r="I454" s="16">
        <v>0</v>
      </c>
      <c r="J454" s="16">
        <v>0</v>
      </c>
      <c r="K454" s="16">
        <f>IF(H454&lt;&gt;0,I454/H454*100,0)</f>
        <v>0</v>
      </c>
      <c r="L454" s="16">
        <f>IF(I454&lt;&gt;0,J454/I454*100,0)</f>
        <v>0</v>
      </c>
    </row>
    <row r="455" spans="1:12" x14ac:dyDescent="0.25">
      <c r="A455" s="14"/>
      <c r="B455" s="14"/>
      <c r="C455" s="14"/>
      <c r="D455" s="14"/>
      <c r="E455" s="15" t="s">
        <v>146</v>
      </c>
      <c r="F455" s="15" t="s">
        <v>147</v>
      </c>
      <c r="G455" s="16">
        <v>0</v>
      </c>
      <c r="H455" s="16">
        <v>7000</v>
      </c>
      <c r="I455" s="16">
        <v>84500</v>
      </c>
      <c r="J455" s="16">
        <v>56000</v>
      </c>
      <c r="K455" s="16">
        <f>IF(H455&lt;&gt;0,I455/H455*100,0)</f>
        <v>1207.1428571428571</v>
      </c>
      <c r="L455" s="16">
        <f>IF(I455&lt;&gt;0,J455/I455*100,0)</f>
        <v>66.272189349112438</v>
      </c>
    </row>
    <row r="456" spans="1:12" x14ac:dyDescent="0.25">
      <c r="A456" s="14"/>
      <c r="B456" s="14"/>
      <c r="C456" s="14"/>
      <c r="D456" s="14"/>
      <c r="E456" s="15" t="s">
        <v>132</v>
      </c>
      <c r="F456" s="15" t="s">
        <v>133</v>
      </c>
      <c r="G456" s="16">
        <v>0</v>
      </c>
      <c r="H456" s="16">
        <v>6961.9</v>
      </c>
      <c r="I456" s="16">
        <v>0</v>
      </c>
      <c r="J456" s="16">
        <v>0</v>
      </c>
      <c r="K456" s="16">
        <f>IF(H456&lt;&gt;0,I456/H456*100,0)</f>
        <v>0</v>
      </c>
      <c r="L456" s="16">
        <f>IF(I456&lt;&gt;0,J456/I456*100,0)</f>
        <v>0</v>
      </c>
    </row>
    <row r="457" spans="1:12" x14ac:dyDescent="0.25">
      <c r="A457" s="8"/>
      <c r="B457" s="8"/>
      <c r="C457" s="9" t="s">
        <v>288</v>
      </c>
      <c r="D457" s="8"/>
      <c r="E457" s="8"/>
      <c r="F457" s="9" t="s">
        <v>289</v>
      </c>
      <c r="G457" s="10">
        <f>+G458+G460+G463</f>
        <v>242173.52999999997</v>
      </c>
      <c r="H457" s="10">
        <f>+H458+H460+H463</f>
        <v>47000</v>
      </c>
      <c r="I457" s="10">
        <f>+I458+I460+I463</f>
        <v>20000</v>
      </c>
      <c r="J457" s="10">
        <f>+J458+J460+J463</f>
        <v>20000</v>
      </c>
      <c r="K457" s="10">
        <f>IF(H457&lt;&gt;0,I457/H457*100,0)</f>
        <v>42.553191489361701</v>
      </c>
      <c r="L457" s="10">
        <f>IF(I457&lt;&gt;0,J457/I457*100,0)</f>
        <v>100</v>
      </c>
    </row>
    <row r="458" spans="1:12" x14ac:dyDescent="0.25">
      <c r="A458" s="11"/>
      <c r="B458" s="11"/>
      <c r="C458" s="11"/>
      <c r="D458" s="12" t="s">
        <v>18</v>
      </c>
      <c r="E458" s="11"/>
      <c r="F458" s="12"/>
      <c r="G458" s="13">
        <f>+G459</f>
        <v>0</v>
      </c>
      <c r="H458" s="13">
        <f>+H459</f>
        <v>0</v>
      </c>
      <c r="I458" s="13">
        <f>+I459</f>
        <v>20000</v>
      </c>
      <c r="J458" s="13">
        <f>+J459</f>
        <v>20000</v>
      </c>
      <c r="K458" s="13">
        <f>IF(H458&lt;&gt;0,I458/H458*100,0)</f>
        <v>0</v>
      </c>
      <c r="L458" s="13">
        <f>IF(I458&lt;&gt;0,J458/I458*100,0)</f>
        <v>100</v>
      </c>
    </row>
    <row r="459" spans="1:12" x14ac:dyDescent="0.25">
      <c r="A459" s="14"/>
      <c r="B459" s="14"/>
      <c r="C459" s="14"/>
      <c r="D459" s="14"/>
      <c r="E459" s="15" t="s">
        <v>146</v>
      </c>
      <c r="F459" s="15" t="s">
        <v>147</v>
      </c>
      <c r="G459" s="16">
        <v>0</v>
      </c>
      <c r="H459" s="16">
        <v>0</v>
      </c>
      <c r="I459" s="16">
        <v>20000</v>
      </c>
      <c r="J459" s="16">
        <v>20000</v>
      </c>
      <c r="K459" s="16">
        <f>IF(H459&lt;&gt;0,I459/H459*100,0)</f>
        <v>0</v>
      </c>
      <c r="L459" s="16">
        <f>IF(I459&lt;&gt;0,J459/I459*100,0)</f>
        <v>100</v>
      </c>
    </row>
    <row r="460" spans="1:12" x14ac:dyDescent="0.25">
      <c r="A460" s="11"/>
      <c r="B460" s="11"/>
      <c r="C460" s="11"/>
      <c r="D460" s="12" t="s">
        <v>290</v>
      </c>
      <c r="E460" s="11"/>
      <c r="F460" s="12" t="s">
        <v>291</v>
      </c>
      <c r="G460" s="13">
        <f>+G461+G462</f>
        <v>10009.27</v>
      </c>
      <c r="H460" s="13">
        <f>+H461+H462</f>
        <v>0</v>
      </c>
      <c r="I460" s="13">
        <f>+I461+I462</f>
        <v>0</v>
      </c>
      <c r="J460" s="13">
        <f>+J461+J462</f>
        <v>0</v>
      </c>
      <c r="K460" s="13">
        <f>IF(H460&lt;&gt;0,I460/H460*100,0)</f>
        <v>0</v>
      </c>
      <c r="L460" s="13">
        <f>IF(I460&lt;&gt;0,J460/I460*100,0)</f>
        <v>0</v>
      </c>
    </row>
    <row r="461" spans="1:12" x14ac:dyDescent="0.25">
      <c r="A461" s="14"/>
      <c r="B461" s="14"/>
      <c r="C461" s="14"/>
      <c r="D461" s="14"/>
      <c r="E461" s="15" t="s">
        <v>19</v>
      </c>
      <c r="F461" s="15" t="s">
        <v>20</v>
      </c>
      <c r="G461" s="16">
        <v>1830</v>
      </c>
      <c r="H461" s="16">
        <v>0</v>
      </c>
      <c r="I461" s="16">
        <v>0</v>
      </c>
      <c r="J461" s="16">
        <v>0</v>
      </c>
      <c r="K461" s="16">
        <f>IF(H461&lt;&gt;0,I461/H461*100,0)</f>
        <v>0</v>
      </c>
      <c r="L461" s="16">
        <f>IF(I461&lt;&gt;0,J461/I461*100,0)</f>
        <v>0</v>
      </c>
    </row>
    <row r="462" spans="1:12" x14ac:dyDescent="0.25">
      <c r="A462" s="14"/>
      <c r="B462" s="14"/>
      <c r="C462" s="14"/>
      <c r="D462" s="14"/>
      <c r="E462" s="15" t="s">
        <v>23</v>
      </c>
      <c r="F462" s="15" t="s">
        <v>24</v>
      </c>
      <c r="G462" s="16">
        <v>8179.27</v>
      </c>
      <c r="H462" s="16">
        <v>0</v>
      </c>
      <c r="I462" s="16">
        <v>0</v>
      </c>
      <c r="J462" s="16">
        <v>0</v>
      </c>
      <c r="K462" s="16">
        <f>IF(H462&lt;&gt;0,I462/H462*100,0)</f>
        <v>0</v>
      </c>
      <c r="L462" s="16">
        <f>IF(I462&lt;&gt;0,J462/I462*100,0)</f>
        <v>0</v>
      </c>
    </row>
    <row r="463" spans="1:12" x14ac:dyDescent="0.25">
      <c r="A463" s="11"/>
      <c r="B463" s="11"/>
      <c r="C463" s="11"/>
      <c r="D463" s="12" t="s">
        <v>292</v>
      </c>
      <c r="E463" s="11"/>
      <c r="F463" s="12" t="s">
        <v>293</v>
      </c>
      <c r="G463" s="13">
        <f>+G464+G465+G466+G467+G468</f>
        <v>232164.25999999998</v>
      </c>
      <c r="H463" s="13">
        <f>+H464+H465+H466+H467+H468</f>
        <v>47000</v>
      </c>
      <c r="I463" s="13">
        <f>+I464+I465+I466+I467+I468</f>
        <v>0</v>
      </c>
      <c r="J463" s="13">
        <f>+J464+J465+J466+J467+J468</f>
        <v>0</v>
      </c>
      <c r="K463" s="13">
        <f>IF(H463&lt;&gt;0,I463/H463*100,0)</f>
        <v>0</v>
      </c>
      <c r="L463" s="13">
        <f>IF(I463&lt;&gt;0,J463/I463*100,0)</f>
        <v>0</v>
      </c>
    </row>
    <row r="464" spans="1:12" x14ac:dyDescent="0.25">
      <c r="A464" s="14"/>
      <c r="B464" s="14"/>
      <c r="C464" s="14"/>
      <c r="D464" s="14"/>
      <c r="E464" s="15" t="s">
        <v>19</v>
      </c>
      <c r="F464" s="15" t="s">
        <v>20</v>
      </c>
      <c r="G464" s="16">
        <v>9753.58</v>
      </c>
      <c r="H464" s="16">
        <v>244</v>
      </c>
      <c r="I464" s="16">
        <v>0</v>
      </c>
      <c r="J464" s="16">
        <v>0</v>
      </c>
      <c r="K464" s="16">
        <f>IF(H464&lt;&gt;0,I464/H464*100,0)</f>
        <v>0</v>
      </c>
      <c r="L464" s="16">
        <f>IF(I464&lt;&gt;0,J464/I464*100,0)</f>
        <v>0</v>
      </c>
    </row>
    <row r="465" spans="1:12" x14ac:dyDescent="0.25">
      <c r="A465" s="14"/>
      <c r="B465" s="14"/>
      <c r="C465" s="14"/>
      <c r="D465" s="14"/>
      <c r="E465" s="15" t="s">
        <v>23</v>
      </c>
      <c r="F465" s="15" t="s">
        <v>24</v>
      </c>
      <c r="G465" s="16">
        <v>352.81</v>
      </c>
      <c r="H465" s="16">
        <v>0</v>
      </c>
      <c r="I465" s="16">
        <v>0</v>
      </c>
      <c r="J465" s="16">
        <v>0</v>
      </c>
      <c r="K465" s="16">
        <f>IF(H465&lt;&gt;0,I465/H465*100,0)</f>
        <v>0</v>
      </c>
      <c r="L465" s="16">
        <f>IF(I465&lt;&gt;0,J465/I465*100,0)</f>
        <v>0</v>
      </c>
    </row>
    <row r="466" spans="1:12" x14ac:dyDescent="0.25">
      <c r="A466" s="14"/>
      <c r="B466" s="14"/>
      <c r="C466" s="14"/>
      <c r="D466" s="14"/>
      <c r="E466" s="15" t="s">
        <v>63</v>
      </c>
      <c r="F466" s="15" t="s">
        <v>64</v>
      </c>
      <c r="G466" s="16">
        <v>14811.51</v>
      </c>
      <c r="H466" s="16">
        <v>46756</v>
      </c>
      <c r="I466" s="16">
        <v>0</v>
      </c>
      <c r="J466" s="16">
        <v>0</v>
      </c>
      <c r="K466" s="16">
        <f>IF(H466&lt;&gt;0,I466/H466*100,0)</f>
        <v>0</v>
      </c>
      <c r="L466" s="16">
        <f>IF(I466&lt;&gt;0,J466/I466*100,0)</f>
        <v>0</v>
      </c>
    </row>
    <row r="467" spans="1:12" x14ac:dyDescent="0.25">
      <c r="A467" s="14"/>
      <c r="B467" s="14"/>
      <c r="C467" s="14"/>
      <c r="D467" s="14"/>
      <c r="E467" s="15" t="s">
        <v>146</v>
      </c>
      <c r="F467" s="15" t="s">
        <v>147</v>
      </c>
      <c r="G467" s="16">
        <v>182147.36</v>
      </c>
      <c r="H467" s="16">
        <v>0</v>
      </c>
      <c r="I467" s="16">
        <v>0</v>
      </c>
      <c r="J467" s="16">
        <v>0</v>
      </c>
      <c r="K467" s="16">
        <f>IF(H467&lt;&gt;0,I467/H467*100,0)</f>
        <v>0</v>
      </c>
      <c r="L467" s="16">
        <f>IF(I467&lt;&gt;0,J467/I467*100,0)</f>
        <v>0</v>
      </c>
    </row>
    <row r="468" spans="1:12" x14ac:dyDescent="0.25">
      <c r="A468" s="14"/>
      <c r="B468" s="14"/>
      <c r="C468" s="14"/>
      <c r="D468" s="14"/>
      <c r="E468" s="15" t="s">
        <v>132</v>
      </c>
      <c r="F468" s="15" t="s">
        <v>133</v>
      </c>
      <c r="G468" s="16">
        <v>25099</v>
      </c>
      <c r="H468" s="16">
        <v>0</v>
      </c>
      <c r="I468" s="16">
        <v>0</v>
      </c>
      <c r="J468" s="16">
        <v>0</v>
      </c>
      <c r="K468" s="16">
        <f>IF(H468&lt;&gt;0,I468/H468*100,0)</f>
        <v>0</v>
      </c>
      <c r="L468" s="16">
        <f>IF(I468&lt;&gt;0,J468/I468*100,0)</f>
        <v>0</v>
      </c>
    </row>
    <row r="469" spans="1:12" x14ac:dyDescent="0.25">
      <c r="A469" s="8"/>
      <c r="B469" s="8"/>
      <c r="C469" s="9" t="s">
        <v>294</v>
      </c>
      <c r="D469" s="8"/>
      <c r="E469" s="8"/>
      <c r="F469" s="9" t="s">
        <v>295</v>
      </c>
      <c r="G469" s="10">
        <f>+G470</f>
        <v>100734.04</v>
      </c>
      <c r="H469" s="10">
        <f>+H470</f>
        <v>150000</v>
      </c>
      <c r="I469" s="10">
        <f>+I470</f>
        <v>130000</v>
      </c>
      <c r="J469" s="10">
        <f>+J470</f>
        <v>130000</v>
      </c>
      <c r="K469" s="10">
        <f>IF(H469&lt;&gt;0,I469/H469*100,0)</f>
        <v>86.666666666666671</v>
      </c>
      <c r="L469" s="10">
        <f>IF(I469&lt;&gt;0,J469/I469*100,0)</f>
        <v>100</v>
      </c>
    </row>
    <row r="470" spans="1:12" x14ac:dyDescent="0.25">
      <c r="A470" s="11"/>
      <c r="B470" s="11"/>
      <c r="C470" s="11"/>
      <c r="D470" s="12" t="s">
        <v>18</v>
      </c>
      <c r="E470" s="11"/>
      <c r="F470" s="12"/>
      <c r="G470" s="13">
        <f>+G471+G472+G473+G474+G475+G476+G477</f>
        <v>100734.04</v>
      </c>
      <c r="H470" s="13">
        <f>+H471+H472+H473+H474+H475+H476+H477</f>
        <v>150000</v>
      </c>
      <c r="I470" s="13">
        <f>+I471+I472+I473+I474+I475+I476+I477</f>
        <v>130000</v>
      </c>
      <c r="J470" s="13">
        <f>+J471+J472+J473+J474+J475+J476+J477</f>
        <v>130000</v>
      </c>
      <c r="K470" s="13">
        <f>IF(H470&lt;&gt;0,I470/H470*100,0)</f>
        <v>86.666666666666671</v>
      </c>
      <c r="L470" s="13">
        <f>IF(I470&lt;&gt;0,J470/I470*100,0)</f>
        <v>100</v>
      </c>
    </row>
    <row r="471" spans="1:12" x14ac:dyDescent="0.25">
      <c r="A471" s="14"/>
      <c r="B471" s="14"/>
      <c r="C471" s="14"/>
      <c r="D471" s="14"/>
      <c r="E471" s="15" t="s">
        <v>19</v>
      </c>
      <c r="F471" s="15" t="s">
        <v>20</v>
      </c>
      <c r="G471" s="16">
        <v>56121.55</v>
      </c>
      <c r="H471" s="16">
        <v>4710.26</v>
      </c>
      <c r="I471" s="16">
        <v>0</v>
      </c>
      <c r="J471" s="16">
        <v>4710.26</v>
      </c>
      <c r="K471" s="16">
        <f>IF(H471&lt;&gt;0,I471/H471*100,0)</f>
        <v>0</v>
      </c>
      <c r="L471" s="16">
        <f>IF(I471&lt;&gt;0,J471/I471*100,0)</f>
        <v>0</v>
      </c>
    </row>
    <row r="472" spans="1:12" x14ac:dyDescent="0.25">
      <c r="A472" s="14"/>
      <c r="B472" s="14"/>
      <c r="C472" s="14"/>
      <c r="D472" s="14"/>
      <c r="E472" s="15" t="s">
        <v>21</v>
      </c>
      <c r="F472" s="15" t="s">
        <v>22</v>
      </c>
      <c r="G472" s="16">
        <v>27687.14</v>
      </c>
      <c r="H472" s="16">
        <v>2087.2800000000002</v>
      </c>
      <c r="I472" s="16">
        <v>0</v>
      </c>
      <c r="J472" s="16">
        <v>2087.2800000000002</v>
      </c>
      <c r="K472" s="16">
        <f>IF(H472&lt;&gt;0,I472/H472*100,0)</f>
        <v>0</v>
      </c>
      <c r="L472" s="16">
        <f>IF(I472&lt;&gt;0,J472/I472*100,0)</f>
        <v>0</v>
      </c>
    </row>
    <row r="473" spans="1:12" x14ac:dyDescent="0.25">
      <c r="A473" s="14"/>
      <c r="B473" s="14"/>
      <c r="C473" s="14"/>
      <c r="D473" s="14"/>
      <c r="E473" s="15" t="s">
        <v>23</v>
      </c>
      <c r="F473" s="15" t="s">
        <v>24</v>
      </c>
      <c r="G473" s="16">
        <v>15228</v>
      </c>
      <c r="H473" s="16">
        <v>734.6</v>
      </c>
      <c r="I473" s="16">
        <v>0</v>
      </c>
      <c r="J473" s="16">
        <v>734.6</v>
      </c>
      <c r="K473" s="16">
        <f>IF(H473&lt;&gt;0,I473/H473*100,0)</f>
        <v>0</v>
      </c>
      <c r="L473" s="16">
        <f>IF(I473&lt;&gt;0,J473/I473*100,0)</f>
        <v>0</v>
      </c>
    </row>
    <row r="474" spans="1:12" x14ac:dyDescent="0.25">
      <c r="A474" s="14"/>
      <c r="B474" s="14"/>
      <c r="C474" s="14"/>
      <c r="D474" s="14"/>
      <c r="E474" s="15" t="s">
        <v>27</v>
      </c>
      <c r="F474" s="15" t="s">
        <v>28</v>
      </c>
      <c r="G474" s="16">
        <v>100.37</v>
      </c>
      <c r="H474" s="16">
        <v>29.97</v>
      </c>
      <c r="I474" s="16">
        <v>0</v>
      </c>
      <c r="J474" s="16">
        <v>29.97</v>
      </c>
      <c r="K474" s="16">
        <f>IF(H474&lt;&gt;0,I474/H474*100,0)</f>
        <v>0</v>
      </c>
      <c r="L474" s="16">
        <f>IF(I474&lt;&gt;0,J474/I474*100,0)</f>
        <v>0</v>
      </c>
    </row>
    <row r="475" spans="1:12" x14ac:dyDescent="0.25">
      <c r="A475" s="14"/>
      <c r="B475" s="14"/>
      <c r="C475" s="14"/>
      <c r="D475" s="14"/>
      <c r="E475" s="15" t="s">
        <v>296</v>
      </c>
      <c r="F475" s="15" t="s">
        <v>297</v>
      </c>
      <c r="G475" s="16">
        <v>0</v>
      </c>
      <c r="H475" s="16">
        <v>118208.69</v>
      </c>
      <c r="I475" s="16">
        <v>0</v>
      </c>
      <c r="J475" s="16">
        <v>98208.69</v>
      </c>
      <c r="K475" s="16">
        <f>IF(H475&lt;&gt;0,I475/H475*100,0)</f>
        <v>0</v>
      </c>
      <c r="L475" s="16">
        <f>IF(I475&lt;&gt;0,J475/I475*100,0)</f>
        <v>0</v>
      </c>
    </row>
    <row r="476" spans="1:12" x14ac:dyDescent="0.25">
      <c r="A476" s="14"/>
      <c r="B476" s="14"/>
      <c r="C476" s="14"/>
      <c r="D476" s="14"/>
      <c r="E476" s="15" t="s">
        <v>177</v>
      </c>
      <c r="F476" s="15" t="s">
        <v>178</v>
      </c>
      <c r="G476" s="16">
        <v>0</v>
      </c>
      <c r="H476" s="16">
        <v>24229.200000000001</v>
      </c>
      <c r="I476" s="16">
        <v>130000</v>
      </c>
      <c r="J476" s="16">
        <v>24229.200000000001</v>
      </c>
      <c r="K476" s="16">
        <f>IF(H476&lt;&gt;0,I476/H476*100,0)</f>
        <v>536.54268403414062</v>
      </c>
      <c r="L476" s="16">
        <f>IF(I476&lt;&gt;0,J476/I476*100,0)</f>
        <v>18.637846153846155</v>
      </c>
    </row>
    <row r="477" spans="1:12" x14ac:dyDescent="0.25">
      <c r="A477" s="14"/>
      <c r="B477" s="14"/>
      <c r="C477" s="14"/>
      <c r="D477" s="14"/>
      <c r="E477" s="15" t="s">
        <v>63</v>
      </c>
      <c r="F477" s="15" t="s">
        <v>64</v>
      </c>
      <c r="G477" s="16">
        <v>1596.98</v>
      </c>
      <c r="H477" s="16">
        <v>0</v>
      </c>
      <c r="I477" s="16">
        <v>0</v>
      </c>
      <c r="J477" s="16">
        <v>0</v>
      </c>
      <c r="K477" s="16">
        <f>IF(H477&lt;&gt;0,I477/H477*100,0)</f>
        <v>0</v>
      </c>
      <c r="L477" s="16">
        <f>IF(I477&lt;&gt;0,J477/I477*100,0)</f>
        <v>0</v>
      </c>
    </row>
    <row r="478" spans="1:12" x14ac:dyDescent="0.25">
      <c r="A478" s="5"/>
      <c r="B478" s="6" t="s">
        <v>298</v>
      </c>
      <c r="C478" s="5"/>
      <c r="D478" s="5"/>
      <c r="E478" s="5"/>
      <c r="F478" s="6" t="s">
        <v>299</v>
      </c>
      <c r="G478" s="7">
        <f>+G479+G520+G525+G531+G534+G537+G563</f>
        <v>628087.78</v>
      </c>
      <c r="H478" s="7">
        <f>+H479+H520+H525+H531+H534+H537+H563</f>
        <v>1150162.1499999999</v>
      </c>
      <c r="I478" s="7">
        <f>+I479+I520+I525+I531+I534+I537+I563</f>
        <v>1127310</v>
      </c>
      <c r="J478" s="7">
        <f>+J479+J520+J525+J531+J534+J537+J563</f>
        <v>871300</v>
      </c>
      <c r="K478" s="7">
        <f>IF(H478&lt;&gt;0,I478/H478*100,0)</f>
        <v>98.01313666946875</v>
      </c>
      <c r="L478" s="7">
        <f>IF(I478&lt;&gt;0,J478/I478*100,0)</f>
        <v>77.290186372869925</v>
      </c>
    </row>
    <row r="479" spans="1:12" x14ac:dyDescent="0.25">
      <c r="A479" s="8"/>
      <c r="B479" s="8"/>
      <c r="C479" s="9" t="s">
        <v>300</v>
      </c>
      <c r="D479" s="8"/>
      <c r="E479" s="8"/>
      <c r="F479" s="9" t="s">
        <v>301</v>
      </c>
      <c r="G479" s="10">
        <f>+G480+G491+G493+G498+G501+G506+G508+G513+G516</f>
        <v>88649.48</v>
      </c>
      <c r="H479" s="10">
        <f>+H480+H491+H493+H498+H501+H506+H508+H513+H516</f>
        <v>185128</v>
      </c>
      <c r="I479" s="10">
        <f>+I480+I491+I493+I498+I501+I506+I508+I513+I516</f>
        <v>207500</v>
      </c>
      <c r="J479" s="10">
        <f>+J480+J491+J493+J498+J501+J506+J508+J513+J516</f>
        <v>54000</v>
      </c>
      <c r="K479" s="10">
        <f>IF(H479&lt;&gt;0,I479/H479*100,0)</f>
        <v>112.08461172810165</v>
      </c>
      <c r="L479" s="10">
        <f>IF(I479&lt;&gt;0,J479/I479*100,0)</f>
        <v>26.024096385542165</v>
      </c>
    </row>
    <row r="480" spans="1:12" x14ac:dyDescent="0.25">
      <c r="A480" s="11"/>
      <c r="B480" s="11"/>
      <c r="C480" s="11"/>
      <c r="D480" s="12" t="s">
        <v>302</v>
      </c>
      <c r="E480" s="11"/>
      <c r="F480" s="12" t="s">
        <v>303</v>
      </c>
      <c r="G480" s="13">
        <f>+G481+G482+G483+G484+G485+G486+G487+G488+G489+G490</f>
        <v>70350.84</v>
      </c>
      <c r="H480" s="13">
        <f>+H481+H482+H483+H484+H485+H486+H487+H488+H489+H490</f>
        <v>30450</v>
      </c>
      <c r="I480" s="13">
        <f>+I481+I482+I483+I484+I485+I486+I487+I488+I489+I490</f>
        <v>37500</v>
      </c>
      <c r="J480" s="13">
        <f>+J481+J482+J483+J484+J485+J486+J487+J488+J489+J490</f>
        <v>24500</v>
      </c>
      <c r="K480" s="13">
        <f>IF(H480&lt;&gt;0,I480/H480*100,0)</f>
        <v>123.15270935960592</v>
      </c>
      <c r="L480" s="13">
        <f>IF(I480&lt;&gt;0,J480/I480*100,0)</f>
        <v>65.333333333333329</v>
      </c>
    </row>
    <row r="481" spans="1:12" x14ac:dyDescent="0.25">
      <c r="A481" s="14"/>
      <c r="B481" s="14"/>
      <c r="C481" s="14"/>
      <c r="D481" s="14"/>
      <c r="E481" s="15" t="s">
        <v>19</v>
      </c>
      <c r="F481" s="15" t="s">
        <v>20</v>
      </c>
      <c r="G481" s="16">
        <v>569.70000000000005</v>
      </c>
      <c r="H481" s="16">
        <v>0</v>
      </c>
      <c r="I481" s="16">
        <v>0</v>
      </c>
      <c r="J481" s="16">
        <v>0</v>
      </c>
      <c r="K481" s="16">
        <f>IF(H481&lt;&gt;0,I481/H481*100,0)</f>
        <v>0</v>
      </c>
      <c r="L481" s="16">
        <f>IF(I481&lt;&gt;0,J481/I481*100,0)</f>
        <v>0</v>
      </c>
    </row>
    <row r="482" spans="1:12" x14ac:dyDescent="0.25">
      <c r="A482" s="14"/>
      <c r="B482" s="14"/>
      <c r="C482" s="14"/>
      <c r="D482" s="14"/>
      <c r="E482" s="15" t="s">
        <v>76</v>
      </c>
      <c r="F482" s="15" t="s">
        <v>77</v>
      </c>
      <c r="G482" s="16">
        <v>0</v>
      </c>
      <c r="H482" s="16">
        <v>786.9</v>
      </c>
      <c r="I482" s="16">
        <v>0</v>
      </c>
      <c r="J482" s="16">
        <v>0</v>
      </c>
      <c r="K482" s="16">
        <f>IF(H482&lt;&gt;0,I482/H482*100,0)</f>
        <v>0</v>
      </c>
      <c r="L482" s="16">
        <f>IF(I482&lt;&gt;0,J482/I482*100,0)</f>
        <v>0</v>
      </c>
    </row>
    <row r="483" spans="1:12" x14ac:dyDescent="0.25">
      <c r="A483" s="14"/>
      <c r="B483" s="14"/>
      <c r="C483" s="14"/>
      <c r="D483" s="14"/>
      <c r="E483" s="15" t="s">
        <v>21</v>
      </c>
      <c r="F483" s="15" t="s">
        <v>22</v>
      </c>
      <c r="G483" s="16">
        <v>310.45</v>
      </c>
      <c r="H483" s="16">
        <v>144.08000000000001</v>
      </c>
      <c r="I483" s="16">
        <v>0</v>
      </c>
      <c r="J483" s="16">
        <v>0</v>
      </c>
      <c r="K483" s="16">
        <f>IF(H483&lt;&gt;0,I483/H483*100,0)</f>
        <v>0</v>
      </c>
      <c r="L483" s="16">
        <f>IF(I483&lt;&gt;0,J483/I483*100,0)</f>
        <v>0</v>
      </c>
    </row>
    <row r="484" spans="1:12" x14ac:dyDescent="0.25">
      <c r="A484" s="14"/>
      <c r="B484" s="14"/>
      <c r="C484" s="14"/>
      <c r="D484" s="14"/>
      <c r="E484" s="15" t="s">
        <v>23</v>
      </c>
      <c r="F484" s="15" t="s">
        <v>24</v>
      </c>
      <c r="G484" s="16">
        <v>1478.01</v>
      </c>
      <c r="H484" s="16">
        <v>2135.56</v>
      </c>
      <c r="I484" s="16">
        <v>22500</v>
      </c>
      <c r="J484" s="16">
        <v>22500</v>
      </c>
      <c r="K484" s="16">
        <f>IF(H484&lt;&gt;0,I484/H484*100,0)</f>
        <v>1053.5878177152597</v>
      </c>
      <c r="L484" s="16">
        <f>IF(I484&lt;&gt;0,J484/I484*100,0)</f>
        <v>100</v>
      </c>
    </row>
    <row r="485" spans="1:12" x14ac:dyDescent="0.25">
      <c r="A485" s="14"/>
      <c r="B485" s="14"/>
      <c r="C485" s="14"/>
      <c r="D485" s="14"/>
      <c r="E485" s="15" t="s">
        <v>25</v>
      </c>
      <c r="F485" s="15" t="s">
        <v>26</v>
      </c>
      <c r="G485" s="16">
        <v>505.45</v>
      </c>
      <c r="H485" s="16">
        <v>0</v>
      </c>
      <c r="I485" s="16">
        <v>0</v>
      </c>
      <c r="J485" s="16">
        <v>0</v>
      </c>
      <c r="K485" s="16">
        <f>IF(H485&lt;&gt;0,I485/H485*100,0)</f>
        <v>0</v>
      </c>
      <c r="L485" s="16">
        <f>IF(I485&lt;&gt;0,J485/I485*100,0)</f>
        <v>0</v>
      </c>
    </row>
    <row r="486" spans="1:12" x14ac:dyDescent="0.25">
      <c r="A486" s="14"/>
      <c r="B486" s="14"/>
      <c r="C486" s="14"/>
      <c r="D486" s="14"/>
      <c r="E486" s="15" t="s">
        <v>27</v>
      </c>
      <c r="F486" s="15" t="s">
        <v>28</v>
      </c>
      <c r="G486" s="16">
        <v>99.43</v>
      </c>
      <c r="H486" s="16">
        <v>0</v>
      </c>
      <c r="I486" s="16">
        <v>0</v>
      </c>
      <c r="J486" s="16">
        <v>0</v>
      </c>
      <c r="K486" s="16">
        <f>IF(H486&lt;&gt;0,I486/H486*100,0)</f>
        <v>0</v>
      </c>
      <c r="L486" s="16">
        <f>IF(I486&lt;&gt;0,J486/I486*100,0)</f>
        <v>0</v>
      </c>
    </row>
    <row r="487" spans="1:12" x14ac:dyDescent="0.25">
      <c r="A487" s="14"/>
      <c r="B487" s="14"/>
      <c r="C487" s="14"/>
      <c r="D487" s="14"/>
      <c r="E487" s="15" t="s">
        <v>63</v>
      </c>
      <c r="F487" s="15" t="s">
        <v>64</v>
      </c>
      <c r="G487" s="16">
        <v>1183.76</v>
      </c>
      <c r="H487" s="16">
        <v>0</v>
      </c>
      <c r="I487" s="16">
        <v>0</v>
      </c>
      <c r="J487" s="16">
        <v>0</v>
      </c>
      <c r="K487" s="16">
        <f>IF(H487&lt;&gt;0,I487/H487*100,0)</f>
        <v>0</v>
      </c>
      <c r="L487" s="16">
        <f>IF(I487&lt;&gt;0,J487/I487*100,0)</f>
        <v>0</v>
      </c>
    </row>
    <row r="488" spans="1:12" x14ac:dyDescent="0.25">
      <c r="A488" s="14"/>
      <c r="B488" s="14"/>
      <c r="C488" s="14"/>
      <c r="D488" s="14"/>
      <c r="E488" s="15" t="s">
        <v>146</v>
      </c>
      <c r="F488" s="15" t="s">
        <v>147</v>
      </c>
      <c r="G488" s="16">
        <v>7001.68</v>
      </c>
      <c r="H488" s="16">
        <v>5311.61</v>
      </c>
      <c r="I488" s="16">
        <v>15000</v>
      </c>
      <c r="J488" s="16">
        <v>0</v>
      </c>
      <c r="K488" s="16">
        <f>IF(H488&lt;&gt;0,I488/H488*100,0)</f>
        <v>282.40025152449067</v>
      </c>
      <c r="L488" s="16">
        <f>IF(I488&lt;&gt;0,J488/I488*100,0)</f>
        <v>0</v>
      </c>
    </row>
    <row r="489" spans="1:12" x14ac:dyDescent="0.25">
      <c r="A489" s="14"/>
      <c r="B489" s="14"/>
      <c r="C489" s="14"/>
      <c r="D489" s="14"/>
      <c r="E489" s="15" t="s">
        <v>140</v>
      </c>
      <c r="F489" s="15" t="s">
        <v>141</v>
      </c>
      <c r="G489" s="16">
        <v>58775.360000000001</v>
      </c>
      <c r="H489" s="16">
        <v>19753.849999999999</v>
      </c>
      <c r="I489" s="16">
        <v>0</v>
      </c>
      <c r="J489" s="16">
        <v>0</v>
      </c>
      <c r="K489" s="16">
        <f>IF(H489&lt;&gt;0,I489/H489*100,0)</f>
        <v>0</v>
      </c>
      <c r="L489" s="16">
        <f>IF(I489&lt;&gt;0,J489/I489*100,0)</f>
        <v>0</v>
      </c>
    </row>
    <row r="490" spans="1:12" x14ac:dyDescent="0.25">
      <c r="A490" s="14"/>
      <c r="B490" s="14"/>
      <c r="C490" s="14"/>
      <c r="D490" s="14"/>
      <c r="E490" s="15" t="s">
        <v>132</v>
      </c>
      <c r="F490" s="15" t="s">
        <v>133</v>
      </c>
      <c r="G490" s="16">
        <v>427</v>
      </c>
      <c r="H490" s="16">
        <v>2318</v>
      </c>
      <c r="I490" s="16">
        <v>0</v>
      </c>
      <c r="J490" s="16">
        <v>2000</v>
      </c>
      <c r="K490" s="16">
        <f>IF(H490&lt;&gt;0,I490/H490*100,0)</f>
        <v>0</v>
      </c>
      <c r="L490" s="16">
        <f>IF(I490&lt;&gt;0,J490/I490*100,0)</f>
        <v>0</v>
      </c>
    </row>
    <row r="491" spans="1:12" x14ac:dyDescent="0.25">
      <c r="A491" s="11"/>
      <c r="B491" s="11"/>
      <c r="C491" s="11"/>
      <c r="D491" s="12" t="s">
        <v>304</v>
      </c>
      <c r="E491" s="11"/>
      <c r="F491" s="12" t="s">
        <v>305</v>
      </c>
      <c r="G491" s="13">
        <f>+G492</f>
        <v>0</v>
      </c>
      <c r="H491" s="13">
        <f>+H492</f>
        <v>11000</v>
      </c>
      <c r="I491" s="13">
        <f>+I492</f>
        <v>0</v>
      </c>
      <c r="J491" s="13">
        <f>+J492</f>
        <v>0</v>
      </c>
      <c r="K491" s="13">
        <f>IF(H491&lt;&gt;0,I491/H491*100,0)</f>
        <v>0</v>
      </c>
      <c r="L491" s="13">
        <f>IF(I491&lt;&gt;0,J491/I491*100,0)</f>
        <v>0</v>
      </c>
    </row>
    <row r="492" spans="1:12" x14ac:dyDescent="0.25">
      <c r="A492" s="14"/>
      <c r="B492" s="14"/>
      <c r="C492" s="14"/>
      <c r="D492" s="14"/>
      <c r="E492" s="15" t="s">
        <v>132</v>
      </c>
      <c r="F492" s="15" t="s">
        <v>133</v>
      </c>
      <c r="G492" s="16">
        <v>0</v>
      </c>
      <c r="H492" s="16">
        <v>11000</v>
      </c>
      <c r="I492" s="16">
        <v>0</v>
      </c>
      <c r="J492" s="16">
        <v>0</v>
      </c>
      <c r="K492" s="16">
        <f>IF(H492&lt;&gt;0,I492/H492*100,0)</f>
        <v>0</v>
      </c>
      <c r="L492" s="16">
        <f>IF(I492&lt;&gt;0,J492/I492*100,0)</f>
        <v>0</v>
      </c>
    </row>
    <row r="493" spans="1:12" x14ac:dyDescent="0.25">
      <c r="A493" s="11"/>
      <c r="B493" s="11"/>
      <c r="C493" s="11"/>
      <c r="D493" s="12" t="s">
        <v>227</v>
      </c>
      <c r="E493" s="11"/>
      <c r="F493" s="12" t="s">
        <v>228</v>
      </c>
      <c r="G493" s="13">
        <f>+G494+G495+G496+G497</f>
        <v>4843.5</v>
      </c>
      <c r="H493" s="13">
        <f>+H494+H495+H496+H497</f>
        <v>61500</v>
      </c>
      <c r="I493" s="13">
        <f>+I494+I495+I496+I497</f>
        <v>92900</v>
      </c>
      <c r="J493" s="13">
        <f>+J494+J495+J496+J497</f>
        <v>0</v>
      </c>
      <c r="K493" s="13">
        <f>IF(H493&lt;&gt;0,I493/H493*100,0)</f>
        <v>151.0569105691057</v>
      </c>
      <c r="L493" s="13">
        <f>IF(I493&lt;&gt;0,J493/I493*100,0)</f>
        <v>0</v>
      </c>
    </row>
    <row r="494" spans="1:12" x14ac:dyDescent="0.25">
      <c r="A494" s="14"/>
      <c r="B494" s="14"/>
      <c r="C494" s="14"/>
      <c r="D494" s="14"/>
      <c r="E494" s="15" t="s">
        <v>19</v>
      </c>
      <c r="F494" s="15" t="s">
        <v>20</v>
      </c>
      <c r="G494" s="16">
        <v>0</v>
      </c>
      <c r="H494" s="16">
        <v>1400</v>
      </c>
      <c r="I494" s="16">
        <v>0</v>
      </c>
      <c r="J494" s="16">
        <v>0</v>
      </c>
      <c r="K494" s="16">
        <f>IF(H494&lt;&gt;0,I494/H494*100,0)</f>
        <v>0</v>
      </c>
      <c r="L494" s="16">
        <f>IF(I494&lt;&gt;0,J494/I494*100,0)</f>
        <v>0</v>
      </c>
    </row>
    <row r="495" spans="1:12" x14ac:dyDescent="0.25">
      <c r="A495" s="14"/>
      <c r="B495" s="14"/>
      <c r="C495" s="14"/>
      <c r="D495" s="14"/>
      <c r="E495" s="15" t="s">
        <v>146</v>
      </c>
      <c r="F495" s="15" t="s">
        <v>147</v>
      </c>
      <c r="G495" s="16">
        <v>0</v>
      </c>
      <c r="H495" s="16">
        <v>58250</v>
      </c>
      <c r="I495" s="16">
        <v>91700</v>
      </c>
      <c r="J495" s="16">
        <v>0</v>
      </c>
      <c r="K495" s="16">
        <f>IF(H495&lt;&gt;0,I495/H495*100,0)</f>
        <v>157.42489270386267</v>
      </c>
      <c r="L495" s="16">
        <f>IF(I495&lt;&gt;0,J495/I495*100,0)</f>
        <v>0</v>
      </c>
    </row>
    <row r="496" spans="1:12" x14ac:dyDescent="0.25">
      <c r="A496" s="14"/>
      <c r="B496" s="14"/>
      <c r="C496" s="14"/>
      <c r="D496" s="14"/>
      <c r="E496" s="15" t="s">
        <v>140</v>
      </c>
      <c r="F496" s="15" t="s">
        <v>141</v>
      </c>
      <c r="G496" s="16">
        <v>0</v>
      </c>
      <c r="H496" s="16">
        <v>1500</v>
      </c>
      <c r="I496" s="16">
        <v>0</v>
      </c>
      <c r="J496" s="16">
        <v>0</v>
      </c>
      <c r="K496" s="16">
        <f>IF(H496&lt;&gt;0,I496/H496*100,0)</f>
        <v>0</v>
      </c>
      <c r="L496" s="16">
        <f>IF(I496&lt;&gt;0,J496/I496*100,0)</f>
        <v>0</v>
      </c>
    </row>
    <row r="497" spans="1:12" x14ac:dyDescent="0.25">
      <c r="A497" s="14"/>
      <c r="B497" s="14"/>
      <c r="C497" s="14"/>
      <c r="D497" s="14"/>
      <c r="E497" s="15" t="s">
        <v>132</v>
      </c>
      <c r="F497" s="15" t="s">
        <v>133</v>
      </c>
      <c r="G497" s="16">
        <v>4843.5</v>
      </c>
      <c r="H497" s="16">
        <v>350</v>
      </c>
      <c r="I497" s="16">
        <v>1200</v>
      </c>
      <c r="J497" s="16">
        <v>0</v>
      </c>
      <c r="K497" s="16">
        <f>IF(H497&lt;&gt;0,I497/H497*100,0)</f>
        <v>342.85714285714283</v>
      </c>
      <c r="L497" s="16">
        <f>IF(I497&lt;&gt;0,J497/I497*100,0)</f>
        <v>0</v>
      </c>
    </row>
    <row r="498" spans="1:12" x14ac:dyDescent="0.25">
      <c r="A498" s="11"/>
      <c r="B498" s="11"/>
      <c r="C498" s="11"/>
      <c r="D498" s="12" t="s">
        <v>306</v>
      </c>
      <c r="E498" s="11"/>
      <c r="F498" s="12" t="s">
        <v>307</v>
      </c>
      <c r="G498" s="13">
        <f>+G499+G500</f>
        <v>0</v>
      </c>
      <c r="H498" s="13">
        <f>+H499+H500</f>
        <v>13710</v>
      </c>
      <c r="I498" s="13">
        <f>+I499+I500</f>
        <v>55600</v>
      </c>
      <c r="J498" s="13">
        <f>+J499+J500</f>
        <v>0</v>
      </c>
      <c r="K498" s="13">
        <f>IF(H498&lt;&gt;0,I498/H498*100,0)</f>
        <v>405.54339897884756</v>
      </c>
      <c r="L498" s="13">
        <f>IF(I498&lt;&gt;0,J498/I498*100,0)</f>
        <v>0</v>
      </c>
    </row>
    <row r="499" spans="1:12" x14ac:dyDescent="0.25">
      <c r="A499" s="14"/>
      <c r="B499" s="14"/>
      <c r="C499" s="14"/>
      <c r="D499" s="14"/>
      <c r="E499" s="15" t="s">
        <v>146</v>
      </c>
      <c r="F499" s="15" t="s">
        <v>147</v>
      </c>
      <c r="G499" s="16">
        <v>0</v>
      </c>
      <c r="H499" s="16">
        <v>0</v>
      </c>
      <c r="I499" s="16">
        <v>55600</v>
      </c>
      <c r="J499" s="16">
        <v>0</v>
      </c>
      <c r="K499" s="16">
        <f>IF(H499&lt;&gt;0,I499/H499*100,0)</f>
        <v>0</v>
      </c>
      <c r="L499" s="16">
        <f>IF(I499&lt;&gt;0,J499/I499*100,0)</f>
        <v>0</v>
      </c>
    </row>
    <row r="500" spans="1:12" x14ac:dyDescent="0.25">
      <c r="A500" s="14"/>
      <c r="B500" s="14"/>
      <c r="C500" s="14"/>
      <c r="D500" s="14"/>
      <c r="E500" s="15" t="s">
        <v>140</v>
      </c>
      <c r="F500" s="15" t="s">
        <v>141</v>
      </c>
      <c r="G500" s="16">
        <v>0</v>
      </c>
      <c r="H500" s="16">
        <v>13710</v>
      </c>
      <c r="I500" s="16">
        <v>0</v>
      </c>
      <c r="J500" s="16">
        <v>0</v>
      </c>
      <c r="K500" s="16">
        <f>IF(H500&lt;&gt;0,I500/H500*100,0)</f>
        <v>0</v>
      </c>
      <c r="L500" s="16">
        <f>IF(I500&lt;&gt;0,J500/I500*100,0)</f>
        <v>0</v>
      </c>
    </row>
    <row r="501" spans="1:12" x14ac:dyDescent="0.25">
      <c r="A501" s="11"/>
      <c r="B501" s="11"/>
      <c r="C501" s="11"/>
      <c r="D501" s="12" t="s">
        <v>212</v>
      </c>
      <c r="E501" s="11"/>
      <c r="F501" s="12" t="s">
        <v>213</v>
      </c>
      <c r="G501" s="13">
        <f>+G502+G503+G504+G505</f>
        <v>1128.5</v>
      </c>
      <c r="H501" s="13">
        <f>+H502+H503+H504+H505</f>
        <v>52468</v>
      </c>
      <c r="I501" s="13">
        <f>+I502+I503+I504+I505</f>
        <v>16500</v>
      </c>
      <c r="J501" s="13">
        <f>+J502+J503+J504+J505</f>
        <v>29500</v>
      </c>
      <c r="K501" s="13">
        <f>IF(H501&lt;&gt;0,I501/H501*100,0)</f>
        <v>31.447739574597851</v>
      </c>
      <c r="L501" s="13">
        <f>IF(I501&lt;&gt;0,J501/I501*100,0)</f>
        <v>178.78787878787878</v>
      </c>
    </row>
    <row r="502" spans="1:12" x14ac:dyDescent="0.25">
      <c r="A502" s="14"/>
      <c r="B502" s="14"/>
      <c r="C502" s="14"/>
      <c r="D502" s="14"/>
      <c r="E502" s="15" t="s">
        <v>27</v>
      </c>
      <c r="F502" s="15" t="s">
        <v>28</v>
      </c>
      <c r="G502" s="16">
        <v>6.1</v>
      </c>
      <c r="H502" s="16">
        <v>0</v>
      </c>
      <c r="I502" s="16">
        <v>0</v>
      </c>
      <c r="J502" s="16">
        <v>0</v>
      </c>
      <c r="K502" s="16">
        <f>IF(H502&lt;&gt;0,I502/H502*100,0)</f>
        <v>0</v>
      </c>
      <c r="L502" s="16">
        <f>IF(I502&lt;&gt;0,J502/I502*100,0)</f>
        <v>0</v>
      </c>
    </row>
    <row r="503" spans="1:12" x14ac:dyDescent="0.25">
      <c r="A503" s="14"/>
      <c r="B503" s="14"/>
      <c r="C503" s="14"/>
      <c r="D503" s="14"/>
      <c r="E503" s="15" t="s">
        <v>146</v>
      </c>
      <c r="F503" s="15" t="s">
        <v>147</v>
      </c>
      <c r="G503" s="16">
        <v>0</v>
      </c>
      <c r="H503" s="16">
        <v>0</v>
      </c>
      <c r="I503" s="16">
        <v>15000</v>
      </c>
      <c r="J503" s="16">
        <v>28000</v>
      </c>
      <c r="K503" s="16">
        <f>IF(H503&lt;&gt;0,I503/H503*100,0)</f>
        <v>0</v>
      </c>
      <c r="L503" s="16">
        <f>IF(I503&lt;&gt;0,J503/I503*100,0)</f>
        <v>186.66666666666666</v>
      </c>
    </row>
    <row r="504" spans="1:12" x14ac:dyDescent="0.25">
      <c r="A504" s="14"/>
      <c r="B504" s="14"/>
      <c r="C504" s="14"/>
      <c r="D504" s="14"/>
      <c r="E504" s="15" t="s">
        <v>140</v>
      </c>
      <c r="F504" s="15" t="s">
        <v>141</v>
      </c>
      <c r="G504" s="16">
        <v>0</v>
      </c>
      <c r="H504" s="16">
        <v>52223</v>
      </c>
      <c r="I504" s="16">
        <v>0</v>
      </c>
      <c r="J504" s="16">
        <v>0</v>
      </c>
      <c r="K504" s="16">
        <f>IF(H504&lt;&gt;0,I504/H504*100,0)</f>
        <v>0</v>
      </c>
      <c r="L504" s="16">
        <f>IF(I504&lt;&gt;0,J504/I504*100,0)</f>
        <v>0</v>
      </c>
    </row>
    <row r="505" spans="1:12" x14ac:dyDescent="0.25">
      <c r="A505" s="14"/>
      <c r="B505" s="14"/>
      <c r="C505" s="14"/>
      <c r="D505" s="14"/>
      <c r="E505" s="15" t="s">
        <v>132</v>
      </c>
      <c r="F505" s="15" t="s">
        <v>133</v>
      </c>
      <c r="G505" s="16">
        <v>1122.4000000000001</v>
      </c>
      <c r="H505" s="16">
        <v>245</v>
      </c>
      <c r="I505" s="16">
        <v>1500</v>
      </c>
      <c r="J505" s="16">
        <v>1500</v>
      </c>
      <c r="K505" s="16">
        <f>IF(H505&lt;&gt;0,I505/H505*100,0)</f>
        <v>612.24489795918362</v>
      </c>
      <c r="L505" s="16">
        <f>IF(I505&lt;&gt;0,J505/I505*100,0)</f>
        <v>100</v>
      </c>
    </row>
    <row r="506" spans="1:12" x14ac:dyDescent="0.25">
      <c r="A506" s="11"/>
      <c r="B506" s="11"/>
      <c r="C506" s="11"/>
      <c r="D506" s="12" t="s">
        <v>308</v>
      </c>
      <c r="E506" s="11"/>
      <c r="F506" s="12" t="s">
        <v>309</v>
      </c>
      <c r="G506" s="13">
        <f>+G507</f>
        <v>603.53</v>
      </c>
      <c r="H506" s="13">
        <f>+H507</f>
        <v>0</v>
      </c>
      <c r="I506" s="13">
        <f>+I507</f>
        <v>0</v>
      </c>
      <c r="J506" s="13">
        <f>+J507</f>
        <v>0</v>
      </c>
      <c r="K506" s="13">
        <f>IF(H506&lt;&gt;0,I506/H506*100,0)</f>
        <v>0</v>
      </c>
      <c r="L506" s="13">
        <f>IF(I506&lt;&gt;0,J506/I506*100,0)</f>
        <v>0</v>
      </c>
    </row>
    <row r="507" spans="1:12" x14ac:dyDescent="0.25">
      <c r="A507" s="14"/>
      <c r="B507" s="14"/>
      <c r="C507" s="14"/>
      <c r="D507" s="14"/>
      <c r="E507" s="15" t="s">
        <v>132</v>
      </c>
      <c r="F507" s="15" t="s">
        <v>133</v>
      </c>
      <c r="G507" s="16">
        <v>603.53</v>
      </c>
      <c r="H507" s="16">
        <v>0</v>
      </c>
      <c r="I507" s="16">
        <v>0</v>
      </c>
      <c r="J507" s="16">
        <v>0</v>
      </c>
      <c r="K507" s="16">
        <f>IF(H507&lt;&gt;0,I507/H507*100,0)</f>
        <v>0</v>
      </c>
      <c r="L507" s="16">
        <f>IF(I507&lt;&gt;0,J507/I507*100,0)</f>
        <v>0</v>
      </c>
    </row>
    <row r="508" spans="1:12" x14ac:dyDescent="0.25">
      <c r="A508" s="11"/>
      <c r="B508" s="11"/>
      <c r="C508" s="11"/>
      <c r="D508" s="12" t="s">
        <v>310</v>
      </c>
      <c r="E508" s="11"/>
      <c r="F508" s="12" t="s">
        <v>311</v>
      </c>
      <c r="G508" s="13">
        <f>+G509+G510+G511+G512</f>
        <v>5423.5</v>
      </c>
      <c r="H508" s="13">
        <f>+H509+H510+H511+H512</f>
        <v>4000</v>
      </c>
      <c r="I508" s="13">
        <f>+I509+I510+I511+I512</f>
        <v>0</v>
      </c>
      <c r="J508" s="13">
        <f>+J509+J510+J511+J512</f>
        <v>0</v>
      </c>
      <c r="K508" s="13">
        <f>IF(H508&lt;&gt;0,I508/H508*100,0)</f>
        <v>0</v>
      </c>
      <c r="L508" s="13">
        <f>IF(I508&lt;&gt;0,J508/I508*100,0)</f>
        <v>0</v>
      </c>
    </row>
    <row r="509" spans="1:12" x14ac:dyDescent="0.25">
      <c r="A509" s="14"/>
      <c r="B509" s="14"/>
      <c r="C509" s="14"/>
      <c r="D509" s="14"/>
      <c r="E509" s="15" t="s">
        <v>19</v>
      </c>
      <c r="F509" s="15" t="s">
        <v>20</v>
      </c>
      <c r="G509" s="16">
        <v>0</v>
      </c>
      <c r="H509" s="16">
        <v>120</v>
      </c>
      <c r="I509" s="16">
        <v>0</v>
      </c>
      <c r="J509" s="16">
        <v>0</v>
      </c>
      <c r="K509" s="16">
        <f>IF(H509&lt;&gt;0,I509/H509*100,0)</f>
        <v>0</v>
      </c>
      <c r="L509" s="16">
        <f>IF(I509&lt;&gt;0,J509/I509*100,0)</f>
        <v>0</v>
      </c>
    </row>
    <row r="510" spans="1:12" x14ac:dyDescent="0.25">
      <c r="A510" s="14"/>
      <c r="B510" s="14"/>
      <c r="C510" s="14"/>
      <c r="D510" s="14"/>
      <c r="E510" s="15" t="s">
        <v>25</v>
      </c>
      <c r="F510" s="15" t="s">
        <v>26</v>
      </c>
      <c r="G510" s="16">
        <v>5244.77</v>
      </c>
      <c r="H510" s="16">
        <v>0</v>
      </c>
      <c r="I510" s="16">
        <v>0</v>
      </c>
      <c r="J510" s="16">
        <v>0</v>
      </c>
      <c r="K510" s="16">
        <f>IF(H510&lt;&gt;0,I510/H510*100,0)</f>
        <v>0</v>
      </c>
      <c r="L510" s="16">
        <f>IF(I510&lt;&gt;0,J510/I510*100,0)</f>
        <v>0</v>
      </c>
    </row>
    <row r="511" spans="1:12" x14ac:dyDescent="0.25">
      <c r="A511" s="14"/>
      <c r="B511" s="14"/>
      <c r="C511" s="14"/>
      <c r="D511" s="14"/>
      <c r="E511" s="15" t="s">
        <v>27</v>
      </c>
      <c r="F511" s="15" t="s">
        <v>28</v>
      </c>
      <c r="G511" s="16">
        <v>178.73</v>
      </c>
      <c r="H511" s="16">
        <v>0</v>
      </c>
      <c r="I511" s="16">
        <v>0</v>
      </c>
      <c r="J511" s="16">
        <v>0</v>
      </c>
      <c r="K511" s="16">
        <f>IF(H511&lt;&gt;0,I511/H511*100,0)</f>
        <v>0</v>
      </c>
      <c r="L511" s="16">
        <f>IF(I511&lt;&gt;0,J511/I511*100,0)</f>
        <v>0</v>
      </c>
    </row>
    <row r="512" spans="1:12" x14ac:dyDescent="0.25">
      <c r="A512" s="14"/>
      <c r="B512" s="14"/>
      <c r="C512" s="14"/>
      <c r="D512" s="14"/>
      <c r="E512" s="15" t="s">
        <v>132</v>
      </c>
      <c r="F512" s="15" t="s">
        <v>133</v>
      </c>
      <c r="G512" s="16">
        <v>0</v>
      </c>
      <c r="H512" s="16">
        <v>3880</v>
      </c>
      <c r="I512" s="16">
        <v>0</v>
      </c>
      <c r="J512" s="16">
        <v>0</v>
      </c>
      <c r="K512" s="16">
        <f>IF(H512&lt;&gt;0,I512/H512*100,0)</f>
        <v>0</v>
      </c>
      <c r="L512" s="16">
        <f>IF(I512&lt;&gt;0,J512/I512*100,0)</f>
        <v>0</v>
      </c>
    </row>
    <row r="513" spans="1:12" x14ac:dyDescent="0.25">
      <c r="A513" s="11"/>
      <c r="B513" s="11"/>
      <c r="C513" s="11"/>
      <c r="D513" s="12" t="s">
        <v>229</v>
      </c>
      <c r="E513" s="11"/>
      <c r="F513" s="12" t="s">
        <v>230</v>
      </c>
      <c r="G513" s="13">
        <f>+G514+G515</f>
        <v>2850</v>
      </c>
      <c r="H513" s="13">
        <f>+H514+H515</f>
        <v>0</v>
      </c>
      <c r="I513" s="13">
        <f>+I514+I515</f>
        <v>5000</v>
      </c>
      <c r="J513" s="13">
        <f>+J514+J515</f>
        <v>0</v>
      </c>
      <c r="K513" s="13">
        <f>IF(H513&lt;&gt;0,I513/H513*100,0)</f>
        <v>0</v>
      </c>
      <c r="L513" s="13">
        <f>IF(I513&lt;&gt;0,J513/I513*100,0)</f>
        <v>0</v>
      </c>
    </row>
    <row r="514" spans="1:12" x14ac:dyDescent="0.25">
      <c r="A514" s="14"/>
      <c r="B514" s="14"/>
      <c r="C514" s="14"/>
      <c r="D514" s="14"/>
      <c r="E514" s="15" t="s">
        <v>25</v>
      </c>
      <c r="F514" s="15" t="s">
        <v>26</v>
      </c>
      <c r="G514" s="16">
        <v>0</v>
      </c>
      <c r="H514" s="16">
        <v>0</v>
      </c>
      <c r="I514" s="16">
        <v>5000</v>
      </c>
      <c r="J514" s="16">
        <v>0</v>
      </c>
      <c r="K514" s="16">
        <f>IF(H514&lt;&gt;0,I514/H514*100,0)</f>
        <v>0</v>
      </c>
      <c r="L514" s="16">
        <f>IF(I514&lt;&gt;0,J514/I514*100,0)</f>
        <v>0</v>
      </c>
    </row>
    <row r="515" spans="1:12" x14ac:dyDescent="0.25">
      <c r="A515" s="14"/>
      <c r="B515" s="14"/>
      <c r="C515" s="14"/>
      <c r="D515" s="14"/>
      <c r="E515" s="15" t="s">
        <v>132</v>
      </c>
      <c r="F515" s="15" t="s">
        <v>133</v>
      </c>
      <c r="G515" s="16">
        <v>2850</v>
      </c>
      <c r="H515" s="16">
        <v>0</v>
      </c>
      <c r="I515" s="16">
        <v>0</v>
      </c>
      <c r="J515" s="16">
        <v>0</v>
      </c>
      <c r="K515" s="16">
        <f>IF(H515&lt;&gt;0,I515/H515*100,0)</f>
        <v>0</v>
      </c>
      <c r="L515" s="16">
        <f>IF(I515&lt;&gt;0,J515/I515*100,0)</f>
        <v>0</v>
      </c>
    </row>
    <row r="516" spans="1:12" x14ac:dyDescent="0.25">
      <c r="A516" s="11"/>
      <c r="B516" s="11"/>
      <c r="C516" s="11"/>
      <c r="D516" s="12" t="s">
        <v>312</v>
      </c>
      <c r="E516" s="11"/>
      <c r="F516" s="12" t="s">
        <v>313</v>
      </c>
      <c r="G516" s="13">
        <f>+G517+G518+G519</f>
        <v>3449.61</v>
      </c>
      <c r="H516" s="13">
        <f>+H517+H518+H519</f>
        <v>12000</v>
      </c>
      <c r="I516" s="13">
        <f>+I517+I518+I519</f>
        <v>0</v>
      </c>
      <c r="J516" s="13">
        <f>+J517+J518+J519</f>
        <v>0</v>
      </c>
      <c r="K516" s="13">
        <f>IF(H516&lt;&gt;0,I516/H516*100,0)</f>
        <v>0</v>
      </c>
      <c r="L516" s="13">
        <f>IF(I516&lt;&gt;0,J516/I516*100,0)</f>
        <v>0</v>
      </c>
    </row>
    <row r="517" spans="1:12" x14ac:dyDescent="0.25">
      <c r="A517" s="14"/>
      <c r="B517" s="14"/>
      <c r="C517" s="14"/>
      <c r="D517" s="14"/>
      <c r="E517" s="15" t="s">
        <v>146</v>
      </c>
      <c r="F517" s="15" t="s">
        <v>147</v>
      </c>
      <c r="G517" s="16">
        <v>704.61</v>
      </c>
      <c r="H517" s="16">
        <v>5916.5</v>
      </c>
      <c r="I517" s="16">
        <v>0</v>
      </c>
      <c r="J517" s="16">
        <v>0</v>
      </c>
      <c r="K517" s="16">
        <f>IF(H517&lt;&gt;0,I517/H517*100,0)</f>
        <v>0</v>
      </c>
      <c r="L517" s="16">
        <f>IF(I517&lt;&gt;0,J517/I517*100,0)</f>
        <v>0</v>
      </c>
    </row>
    <row r="518" spans="1:12" x14ac:dyDescent="0.25">
      <c r="A518" s="14"/>
      <c r="B518" s="14"/>
      <c r="C518" s="14"/>
      <c r="D518" s="14"/>
      <c r="E518" s="15" t="s">
        <v>140</v>
      </c>
      <c r="F518" s="15" t="s">
        <v>141</v>
      </c>
      <c r="G518" s="16">
        <v>0</v>
      </c>
      <c r="H518" s="16">
        <v>135</v>
      </c>
      <c r="I518" s="16">
        <v>0</v>
      </c>
      <c r="J518" s="16">
        <v>0</v>
      </c>
      <c r="K518" s="16">
        <f>IF(H518&lt;&gt;0,I518/H518*100,0)</f>
        <v>0</v>
      </c>
      <c r="L518" s="16">
        <f>IF(I518&lt;&gt;0,J518/I518*100,0)</f>
        <v>0</v>
      </c>
    </row>
    <row r="519" spans="1:12" x14ac:dyDescent="0.25">
      <c r="A519" s="14"/>
      <c r="B519" s="14"/>
      <c r="C519" s="14"/>
      <c r="D519" s="14"/>
      <c r="E519" s="15" t="s">
        <v>132</v>
      </c>
      <c r="F519" s="15" t="s">
        <v>133</v>
      </c>
      <c r="G519" s="16">
        <v>2745</v>
      </c>
      <c r="H519" s="16">
        <v>5948.5</v>
      </c>
      <c r="I519" s="16">
        <v>0</v>
      </c>
      <c r="J519" s="16">
        <v>0</v>
      </c>
      <c r="K519" s="16">
        <f>IF(H519&lt;&gt;0,I519/H519*100,0)</f>
        <v>0</v>
      </c>
      <c r="L519" s="16">
        <f>IF(I519&lt;&gt;0,J519/I519*100,0)</f>
        <v>0</v>
      </c>
    </row>
    <row r="520" spans="1:12" x14ac:dyDescent="0.25">
      <c r="A520" s="8"/>
      <c r="B520" s="8"/>
      <c r="C520" s="9" t="s">
        <v>314</v>
      </c>
      <c r="D520" s="8"/>
      <c r="E520" s="8"/>
      <c r="F520" s="9" t="s">
        <v>315</v>
      </c>
      <c r="G520" s="10">
        <f>+G521</f>
        <v>20723.21</v>
      </c>
      <c r="H520" s="10">
        <f>+H521</f>
        <v>20000</v>
      </c>
      <c r="I520" s="10">
        <f>+I521</f>
        <v>17000</v>
      </c>
      <c r="J520" s="10">
        <f>+J521</f>
        <v>17000</v>
      </c>
      <c r="K520" s="10">
        <f>IF(H520&lt;&gt;0,I520/H520*100,0)</f>
        <v>85</v>
      </c>
      <c r="L520" s="10">
        <f>IF(I520&lt;&gt;0,J520/I520*100,0)</f>
        <v>100</v>
      </c>
    </row>
    <row r="521" spans="1:12" x14ac:dyDescent="0.25">
      <c r="A521" s="11"/>
      <c r="B521" s="11"/>
      <c r="C521" s="11"/>
      <c r="D521" s="12" t="s">
        <v>18</v>
      </c>
      <c r="E521" s="11"/>
      <c r="F521" s="12"/>
      <c r="G521" s="13">
        <f>+G522+G523+G524</f>
        <v>20723.21</v>
      </c>
      <c r="H521" s="13">
        <f>+H522+H523+H524</f>
        <v>20000</v>
      </c>
      <c r="I521" s="13">
        <f>+I522+I523+I524</f>
        <v>17000</v>
      </c>
      <c r="J521" s="13">
        <f>+J522+J523+J524</f>
        <v>17000</v>
      </c>
      <c r="K521" s="13">
        <f>IF(H521&lt;&gt;0,I521/H521*100,0)</f>
        <v>85</v>
      </c>
      <c r="L521" s="13">
        <f>IF(I521&lt;&gt;0,J521/I521*100,0)</f>
        <v>100</v>
      </c>
    </row>
    <row r="522" spans="1:12" x14ac:dyDescent="0.25">
      <c r="A522" s="14"/>
      <c r="B522" s="14"/>
      <c r="C522" s="14"/>
      <c r="D522" s="14"/>
      <c r="E522" s="15" t="s">
        <v>76</v>
      </c>
      <c r="F522" s="15" t="s">
        <v>77</v>
      </c>
      <c r="G522" s="16">
        <v>14989.21</v>
      </c>
      <c r="H522" s="16">
        <v>20000</v>
      </c>
      <c r="I522" s="16">
        <v>17000</v>
      </c>
      <c r="J522" s="16">
        <v>17000</v>
      </c>
      <c r="K522" s="16">
        <f>IF(H522&lt;&gt;0,I522/H522*100,0)</f>
        <v>85</v>
      </c>
      <c r="L522" s="16">
        <f>IF(I522&lt;&gt;0,J522/I522*100,0)</f>
        <v>100</v>
      </c>
    </row>
    <row r="523" spans="1:12" x14ac:dyDescent="0.25">
      <c r="A523" s="14"/>
      <c r="B523" s="14"/>
      <c r="C523" s="14"/>
      <c r="D523" s="14"/>
      <c r="E523" s="15" t="s">
        <v>27</v>
      </c>
      <c r="F523" s="15" t="s">
        <v>28</v>
      </c>
      <c r="G523" s="16">
        <v>3019.5</v>
      </c>
      <c r="H523" s="16">
        <v>0</v>
      </c>
      <c r="I523" s="16">
        <v>0</v>
      </c>
      <c r="J523" s="16">
        <v>0</v>
      </c>
      <c r="K523" s="16">
        <f>IF(H523&lt;&gt;0,I523/H523*100,0)</f>
        <v>0</v>
      </c>
      <c r="L523" s="16">
        <f>IF(I523&lt;&gt;0,J523/I523*100,0)</f>
        <v>0</v>
      </c>
    </row>
    <row r="524" spans="1:12" x14ac:dyDescent="0.25">
      <c r="A524" s="14"/>
      <c r="B524" s="14"/>
      <c r="C524" s="14"/>
      <c r="D524" s="14"/>
      <c r="E524" s="15" t="s">
        <v>63</v>
      </c>
      <c r="F524" s="15" t="s">
        <v>64</v>
      </c>
      <c r="G524" s="16">
        <v>2714.5</v>
      </c>
      <c r="H524" s="16">
        <v>0</v>
      </c>
      <c r="I524" s="16">
        <v>0</v>
      </c>
      <c r="J524" s="16">
        <v>0</v>
      </c>
      <c r="K524" s="16">
        <f>IF(H524&lt;&gt;0,I524/H524*100,0)</f>
        <v>0</v>
      </c>
      <c r="L524" s="16">
        <f>IF(I524&lt;&gt;0,J524/I524*100,0)</f>
        <v>0</v>
      </c>
    </row>
    <row r="525" spans="1:12" x14ac:dyDescent="0.25">
      <c r="A525" s="8"/>
      <c r="B525" s="8"/>
      <c r="C525" s="9" t="s">
        <v>316</v>
      </c>
      <c r="D525" s="8"/>
      <c r="E525" s="8"/>
      <c r="F525" s="9" t="s">
        <v>317</v>
      </c>
      <c r="G525" s="10">
        <f>+G526</f>
        <v>5093.42</v>
      </c>
      <c r="H525" s="10">
        <f>+H526</f>
        <v>17000</v>
      </c>
      <c r="I525" s="10">
        <f>+I526</f>
        <v>25600</v>
      </c>
      <c r="J525" s="10">
        <f>+J526</f>
        <v>25600</v>
      </c>
      <c r="K525" s="10">
        <f>IF(H525&lt;&gt;0,I525/H525*100,0)</f>
        <v>150.58823529411765</v>
      </c>
      <c r="L525" s="10">
        <f>IF(I525&lt;&gt;0,J525/I525*100,0)</f>
        <v>100</v>
      </c>
    </row>
    <row r="526" spans="1:12" x14ac:dyDescent="0.25">
      <c r="A526" s="11"/>
      <c r="B526" s="11"/>
      <c r="C526" s="11"/>
      <c r="D526" s="12" t="s">
        <v>18</v>
      </c>
      <c r="E526" s="11"/>
      <c r="F526" s="12"/>
      <c r="G526" s="13">
        <f>+G527+G528+G529+G530</f>
        <v>5093.42</v>
      </c>
      <c r="H526" s="13">
        <f>+H527+H528+H529+H530</f>
        <v>17000</v>
      </c>
      <c r="I526" s="13">
        <f>+I527+I528+I529+I530</f>
        <v>25600</v>
      </c>
      <c r="J526" s="13">
        <f>+J527+J528+J529+J530</f>
        <v>25600</v>
      </c>
      <c r="K526" s="13">
        <f>IF(H526&lt;&gt;0,I526/H526*100,0)</f>
        <v>150.58823529411765</v>
      </c>
      <c r="L526" s="13">
        <f>IF(I526&lt;&gt;0,J526/I526*100,0)</f>
        <v>100</v>
      </c>
    </row>
    <row r="527" spans="1:12" x14ac:dyDescent="0.25">
      <c r="A527" s="14"/>
      <c r="B527" s="14"/>
      <c r="C527" s="14"/>
      <c r="D527" s="14"/>
      <c r="E527" s="15" t="s">
        <v>19</v>
      </c>
      <c r="F527" s="15" t="s">
        <v>20</v>
      </c>
      <c r="G527" s="16">
        <v>2074</v>
      </c>
      <c r="H527" s="16">
        <v>13789.76</v>
      </c>
      <c r="I527" s="16">
        <v>10000</v>
      </c>
      <c r="J527" s="16">
        <v>10000</v>
      </c>
      <c r="K527" s="16">
        <f>IF(H527&lt;&gt;0,I527/H527*100,0)</f>
        <v>72.517578260970467</v>
      </c>
      <c r="L527" s="16">
        <f>IF(I527&lt;&gt;0,J527/I527*100,0)</f>
        <v>100</v>
      </c>
    </row>
    <row r="528" spans="1:12" x14ac:dyDescent="0.25">
      <c r="A528" s="14"/>
      <c r="B528" s="14"/>
      <c r="C528" s="14"/>
      <c r="D528" s="14"/>
      <c r="E528" s="15" t="s">
        <v>21</v>
      </c>
      <c r="F528" s="15" t="s">
        <v>22</v>
      </c>
      <c r="G528" s="16">
        <v>3019.42</v>
      </c>
      <c r="H528" s="16">
        <v>0</v>
      </c>
      <c r="I528" s="16">
        <v>0</v>
      </c>
      <c r="J528" s="16">
        <v>0</v>
      </c>
      <c r="K528" s="16">
        <f>IF(H528&lt;&gt;0,I528/H528*100,0)</f>
        <v>0</v>
      </c>
      <c r="L528" s="16">
        <f>IF(I528&lt;&gt;0,J528/I528*100,0)</f>
        <v>0</v>
      </c>
    </row>
    <row r="529" spans="1:12" x14ac:dyDescent="0.25">
      <c r="A529" s="14"/>
      <c r="B529" s="14"/>
      <c r="C529" s="14"/>
      <c r="D529" s="14"/>
      <c r="E529" s="15" t="s">
        <v>23</v>
      </c>
      <c r="F529" s="15" t="s">
        <v>24</v>
      </c>
      <c r="G529" s="16">
        <v>0</v>
      </c>
      <c r="H529" s="16">
        <v>1210.24</v>
      </c>
      <c r="I529" s="16">
        <v>0</v>
      </c>
      <c r="J529" s="16">
        <v>0</v>
      </c>
      <c r="K529" s="16">
        <f>IF(H529&lt;&gt;0,I529/H529*100,0)</f>
        <v>0</v>
      </c>
      <c r="L529" s="16">
        <f>IF(I529&lt;&gt;0,J529/I529*100,0)</f>
        <v>0</v>
      </c>
    </row>
    <row r="530" spans="1:12" x14ac:dyDescent="0.25">
      <c r="A530" s="14"/>
      <c r="B530" s="14"/>
      <c r="C530" s="14"/>
      <c r="D530" s="14"/>
      <c r="E530" s="15" t="s">
        <v>88</v>
      </c>
      <c r="F530" s="15" t="s">
        <v>89</v>
      </c>
      <c r="G530" s="16">
        <v>0</v>
      </c>
      <c r="H530" s="16">
        <v>2000</v>
      </c>
      <c r="I530" s="16">
        <v>15600</v>
      </c>
      <c r="J530" s="16">
        <v>15600</v>
      </c>
      <c r="K530" s="16">
        <f>IF(H530&lt;&gt;0,I530/H530*100,0)</f>
        <v>780</v>
      </c>
      <c r="L530" s="16">
        <f>IF(I530&lt;&gt;0,J530/I530*100,0)</f>
        <v>100</v>
      </c>
    </row>
    <row r="531" spans="1:12" x14ac:dyDescent="0.25">
      <c r="A531" s="8"/>
      <c r="B531" s="8"/>
      <c r="C531" s="9" t="s">
        <v>318</v>
      </c>
      <c r="D531" s="8"/>
      <c r="E531" s="8"/>
      <c r="F531" s="9" t="s">
        <v>319</v>
      </c>
      <c r="G531" s="10">
        <f>+G532</f>
        <v>291952.88</v>
      </c>
      <c r="H531" s="10">
        <f>+H532</f>
        <v>188000</v>
      </c>
      <c r="I531" s="10">
        <f>+I532</f>
        <v>170500</v>
      </c>
      <c r="J531" s="10">
        <f>+J532</f>
        <v>170500</v>
      </c>
      <c r="K531" s="10">
        <f>IF(H531&lt;&gt;0,I531/H531*100,0)</f>
        <v>90.691489361702125</v>
      </c>
      <c r="L531" s="10">
        <f>IF(I531&lt;&gt;0,J531/I531*100,0)</f>
        <v>100</v>
      </c>
    </row>
    <row r="532" spans="1:12" x14ac:dyDescent="0.25">
      <c r="A532" s="11"/>
      <c r="B532" s="11"/>
      <c r="C532" s="11"/>
      <c r="D532" s="12" t="s">
        <v>18</v>
      </c>
      <c r="E532" s="11"/>
      <c r="F532" s="12"/>
      <c r="G532" s="13">
        <f>+G533</f>
        <v>291952.88</v>
      </c>
      <c r="H532" s="13">
        <f>+H533</f>
        <v>188000</v>
      </c>
      <c r="I532" s="13">
        <f>+I533</f>
        <v>170500</v>
      </c>
      <c r="J532" s="13">
        <f>+J533</f>
        <v>170500</v>
      </c>
      <c r="K532" s="13">
        <f>IF(H532&lt;&gt;0,I532/H532*100,0)</f>
        <v>90.691489361702125</v>
      </c>
      <c r="L532" s="13">
        <f>IF(I532&lt;&gt;0,J532/I532*100,0)</f>
        <v>100</v>
      </c>
    </row>
    <row r="533" spans="1:12" x14ac:dyDescent="0.25">
      <c r="A533" s="14"/>
      <c r="B533" s="14"/>
      <c r="C533" s="14"/>
      <c r="D533" s="14"/>
      <c r="E533" s="15" t="s">
        <v>296</v>
      </c>
      <c r="F533" s="15" t="s">
        <v>297</v>
      </c>
      <c r="G533" s="16">
        <v>291952.88</v>
      </c>
      <c r="H533" s="16">
        <v>188000</v>
      </c>
      <c r="I533" s="16">
        <v>170500</v>
      </c>
      <c r="J533" s="16">
        <v>170500</v>
      </c>
      <c r="K533" s="16">
        <f>IF(H533&lt;&gt;0,I533/H533*100,0)</f>
        <v>90.691489361702125</v>
      </c>
      <c r="L533" s="16">
        <f>IF(I533&lt;&gt;0,J533/I533*100,0)</f>
        <v>100</v>
      </c>
    </row>
    <row r="534" spans="1:12" x14ac:dyDescent="0.25">
      <c r="A534" s="8"/>
      <c r="B534" s="8"/>
      <c r="C534" s="9" t="s">
        <v>320</v>
      </c>
      <c r="D534" s="8"/>
      <c r="E534" s="8"/>
      <c r="F534" s="9" t="s">
        <v>321</v>
      </c>
      <c r="G534" s="10">
        <f>+G535</f>
        <v>0</v>
      </c>
      <c r="H534" s="10">
        <f>+H535</f>
        <v>88646.15</v>
      </c>
      <c r="I534" s="10">
        <f>+I535</f>
        <v>0</v>
      </c>
      <c r="J534" s="10">
        <f>+J535</f>
        <v>0</v>
      </c>
      <c r="K534" s="10">
        <f>IF(H534&lt;&gt;0,I534/H534*100,0)</f>
        <v>0</v>
      </c>
      <c r="L534" s="10">
        <f>IF(I534&lt;&gt;0,J534/I534*100,0)</f>
        <v>0</v>
      </c>
    </row>
    <row r="535" spans="1:12" x14ac:dyDescent="0.25">
      <c r="A535" s="11"/>
      <c r="B535" s="11"/>
      <c r="C535" s="11"/>
      <c r="D535" s="12" t="s">
        <v>18</v>
      </c>
      <c r="E535" s="11"/>
      <c r="F535" s="12"/>
      <c r="G535" s="13">
        <f>+G536</f>
        <v>0</v>
      </c>
      <c r="H535" s="13">
        <f>+H536</f>
        <v>88646.15</v>
      </c>
      <c r="I535" s="13">
        <f>+I536</f>
        <v>0</v>
      </c>
      <c r="J535" s="13">
        <f>+J536</f>
        <v>0</v>
      </c>
      <c r="K535" s="13">
        <f>IF(H535&lt;&gt;0,I535/H535*100,0)</f>
        <v>0</v>
      </c>
      <c r="L535" s="13">
        <f>IF(I535&lt;&gt;0,J535/I535*100,0)</f>
        <v>0</v>
      </c>
    </row>
    <row r="536" spans="1:12" x14ac:dyDescent="0.25">
      <c r="A536" s="14"/>
      <c r="B536" s="14"/>
      <c r="C536" s="14"/>
      <c r="D536" s="14"/>
      <c r="E536" s="15" t="s">
        <v>296</v>
      </c>
      <c r="F536" s="15" t="s">
        <v>297</v>
      </c>
      <c r="G536" s="16">
        <v>0</v>
      </c>
      <c r="H536" s="16">
        <v>88646.15</v>
      </c>
      <c r="I536" s="16">
        <v>0</v>
      </c>
      <c r="J536" s="16">
        <v>0</v>
      </c>
      <c r="K536" s="16">
        <f>IF(H536&lt;&gt;0,I536/H536*100,0)</f>
        <v>0</v>
      </c>
      <c r="L536" s="16">
        <f>IF(I536&lt;&gt;0,J536/I536*100,0)</f>
        <v>0</v>
      </c>
    </row>
    <row r="537" spans="1:12" x14ac:dyDescent="0.25">
      <c r="A537" s="8"/>
      <c r="B537" s="8"/>
      <c r="C537" s="9" t="s">
        <v>322</v>
      </c>
      <c r="D537" s="8"/>
      <c r="E537" s="8"/>
      <c r="F537" s="9" t="s">
        <v>323</v>
      </c>
      <c r="G537" s="10">
        <f>+G538+G541+G543+G546+G548+G550+G553+G557+G561</f>
        <v>7898.22</v>
      </c>
      <c r="H537" s="10">
        <f>+H538+H541+H543+H546+H548+H550+H553+H557+H561</f>
        <v>424988</v>
      </c>
      <c r="I537" s="10">
        <f>+I538+I541+I543+I546+I548+I550+I553+I557+I561</f>
        <v>261710</v>
      </c>
      <c r="J537" s="10">
        <f>+J538+J541+J543+J546+J548+J550+J553+J557+J561</f>
        <v>604200</v>
      </c>
      <c r="K537" s="10">
        <f>IF(H537&lt;&gt;0,I537/H537*100,0)</f>
        <v>61.580562274699524</v>
      </c>
      <c r="L537" s="10">
        <f>IF(I537&lt;&gt;0,J537/I537*100,0)</f>
        <v>230.86622597531621</v>
      </c>
    </row>
    <row r="538" spans="1:12" x14ac:dyDescent="0.25">
      <c r="A538" s="11"/>
      <c r="B538" s="11"/>
      <c r="C538" s="11"/>
      <c r="D538" s="12" t="s">
        <v>18</v>
      </c>
      <c r="E538" s="11"/>
      <c r="F538" s="12"/>
      <c r="G538" s="13">
        <f>+G539+G540</f>
        <v>7898.22</v>
      </c>
      <c r="H538" s="13">
        <f>+H539+H540</f>
        <v>30000</v>
      </c>
      <c r="I538" s="13">
        <f>+I539+I540</f>
        <v>17000</v>
      </c>
      <c r="J538" s="13">
        <f>+J539+J540</f>
        <v>17000</v>
      </c>
      <c r="K538" s="13">
        <f>IF(H538&lt;&gt;0,I538/H538*100,0)</f>
        <v>56.666666666666664</v>
      </c>
      <c r="L538" s="13">
        <f>IF(I538&lt;&gt;0,J538/I538*100,0)</f>
        <v>100</v>
      </c>
    </row>
    <row r="539" spans="1:12" x14ac:dyDescent="0.25">
      <c r="A539" s="14"/>
      <c r="B539" s="14"/>
      <c r="C539" s="14"/>
      <c r="D539" s="14"/>
      <c r="E539" s="15" t="s">
        <v>324</v>
      </c>
      <c r="F539" s="15" t="s">
        <v>325</v>
      </c>
      <c r="G539" s="16">
        <v>7898.22</v>
      </c>
      <c r="H539" s="16">
        <v>625.28</v>
      </c>
      <c r="I539" s="16">
        <v>17000</v>
      </c>
      <c r="J539" s="16">
        <v>17000</v>
      </c>
      <c r="K539" s="16">
        <f>IF(H539&lt;&gt;0,I539/H539*100,0)</f>
        <v>2718.78198567042</v>
      </c>
      <c r="L539" s="16">
        <f>IF(I539&lt;&gt;0,J539/I539*100,0)</f>
        <v>100</v>
      </c>
    </row>
    <row r="540" spans="1:12" x14ac:dyDescent="0.25">
      <c r="A540" s="14"/>
      <c r="B540" s="14"/>
      <c r="C540" s="14"/>
      <c r="D540" s="14"/>
      <c r="E540" s="15" t="s">
        <v>326</v>
      </c>
      <c r="F540" s="15" t="s">
        <v>327</v>
      </c>
      <c r="G540" s="16">
        <v>0</v>
      </c>
      <c r="H540" s="16">
        <v>29374.720000000001</v>
      </c>
      <c r="I540" s="16">
        <v>0</v>
      </c>
      <c r="J540" s="16">
        <v>0</v>
      </c>
      <c r="K540" s="16">
        <f>IF(H540&lt;&gt;0,I540/H540*100,0)</f>
        <v>0</v>
      </c>
      <c r="L540" s="16">
        <f>IF(I540&lt;&gt;0,J540/I540*100,0)</f>
        <v>0</v>
      </c>
    </row>
    <row r="541" spans="1:12" x14ac:dyDescent="0.25">
      <c r="A541" s="11"/>
      <c r="B541" s="11"/>
      <c r="C541" s="11"/>
      <c r="D541" s="12" t="s">
        <v>302</v>
      </c>
      <c r="E541" s="11"/>
      <c r="F541" s="12" t="s">
        <v>303</v>
      </c>
      <c r="G541" s="13">
        <f>+G542</f>
        <v>0</v>
      </c>
      <c r="H541" s="13">
        <f>+H542</f>
        <v>0</v>
      </c>
      <c r="I541" s="13">
        <f>+I542</f>
        <v>8000</v>
      </c>
      <c r="J541" s="13">
        <f>+J542</f>
        <v>85000</v>
      </c>
      <c r="K541" s="13">
        <f>IF(H541&lt;&gt;0,I541/H541*100,0)</f>
        <v>0</v>
      </c>
      <c r="L541" s="13">
        <f>IF(I541&lt;&gt;0,J541/I541*100,0)</f>
        <v>1062.5</v>
      </c>
    </row>
    <row r="542" spans="1:12" x14ac:dyDescent="0.25">
      <c r="A542" s="14"/>
      <c r="B542" s="14"/>
      <c r="C542" s="14"/>
      <c r="D542" s="14"/>
      <c r="E542" s="15" t="s">
        <v>146</v>
      </c>
      <c r="F542" s="15" t="s">
        <v>147</v>
      </c>
      <c r="G542" s="16">
        <v>0</v>
      </c>
      <c r="H542" s="16">
        <v>0</v>
      </c>
      <c r="I542" s="16">
        <v>8000</v>
      </c>
      <c r="J542" s="16">
        <v>85000</v>
      </c>
      <c r="K542" s="16">
        <f>IF(H542&lt;&gt;0,I542/H542*100,0)</f>
        <v>0</v>
      </c>
      <c r="L542" s="16">
        <f>IF(I542&lt;&gt;0,J542/I542*100,0)</f>
        <v>1062.5</v>
      </c>
    </row>
    <row r="543" spans="1:12" x14ac:dyDescent="0.25">
      <c r="A543" s="11"/>
      <c r="B543" s="11"/>
      <c r="C543" s="11"/>
      <c r="D543" s="12" t="s">
        <v>304</v>
      </c>
      <c r="E543" s="11"/>
      <c r="F543" s="12" t="s">
        <v>305</v>
      </c>
      <c r="G543" s="13">
        <f>+G544+G545</f>
        <v>0</v>
      </c>
      <c r="H543" s="13">
        <f>+H544+H545</f>
        <v>0</v>
      </c>
      <c r="I543" s="13">
        <f>+I544+I545</f>
        <v>18000</v>
      </c>
      <c r="J543" s="13">
        <f>+J544+J545</f>
        <v>51500</v>
      </c>
      <c r="K543" s="13">
        <f>IF(H543&lt;&gt;0,I543/H543*100,0)</f>
        <v>0</v>
      </c>
      <c r="L543" s="13">
        <f>IF(I543&lt;&gt;0,J543/I543*100,0)</f>
        <v>286.11111111111114</v>
      </c>
    </row>
    <row r="544" spans="1:12" x14ac:dyDescent="0.25">
      <c r="A544" s="14"/>
      <c r="B544" s="14"/>
      <c r="C544" s="14"/>
      <c r="D544" s="14"/>
      <c r="E544" s="15" t="s">
        <v>146</v>
      </c>
      <c r="F544" s="15" t="s">
        <v>147</v>
      </c>
      <c r="G544" s="16">
        <v>0</v>
      </c>
      <c r="H544" s="16">
        <v>0</v>
      </c>
      <c r="I544" s="16">
        <v>0</v>
      </c>
      <c r="J544" s="16">
        <v>50000</v>
      </c>
      <c r="K544" s="16">
        <f>IF(H544&lt;&gt;0,I544/H544*100,0)</f>
        <v>0</v>
      </c>
      <c r="L544" s="16">
        <f>IF(I544&lt;&gt;0,J544/I544*100,0)</f>
        <v>0</v>
      </c>
    </row>
    <row r="545" spans="1:12" x14ac:dyDescent="0.25">
      <c r="A545" s="14"/>
      <c r="B545" s="14"/>
      <c r="C545" s="14"/>
      <c r="D545" s="14"/>
      <c r="E545" s="15" t="s">
        <v>132</v>
      </c>
      <c r="F545" s="15" t="s">
        <v>133</v>
      </c>
      <c r="G545" s="16">
        <v>0</v>
      </c>
      <c r="H545" s="16">
        <v>0</v>
      </c>
      <c r="I545" s="16">
        <v>18000</v>
      </c>
      <c r="J545" s="16">
        <v>1500</v>
      </c>
      <c r="K545" s="16">
        <f>IF(H545&lt;&gt;0,I545/H545*100,0)</f>
        <v>0</v>
      </c>
      <c r="L545" s="16">
        <f>IF(I545&lt;&gt;0,J545/I545*100,0)</f>
        <v>8.3333333333333321</v>
      </c>
    </row>
    <row r="546" spans="1:12" x14ac:dyDescent="0.25">
      <c r="A546" s="11"/>
      <c r="B546" s="11"/>
      <c r="C546" s="11"/>
      <c r="D546" s="12" t="s">
        <v>227</v>
      </c>
      <c r="E546" s="11"/>
      <c r="F546" s="12" t="s">
        <v>228</v>
      </c>
      <c r="G546" s="13">
        <f>+G547</f>
        <v>0</v>
      </c>
      <c r="H546" s="13">
        <f>+H547</f>
        <v>70245</v>
      </c>
      <c r="I546" s="13">
        <f>+I547</f>
        <v>64200</v>
      </c>
      <c r="J546" s="13">
        <f>+J547</f>
        <v>157700</v>
      </c>
      <c r="K546" s="13">
        <f>IF(H546&lt;&gt;0,I546/H546*100,0)</f>
        <v>91.394405295750587</v>
      </c>
      <c r="L546" s="13">
        <f>IF(I546&lt;&gt;0,J546/I546*100,0)</f>
        <v>245.63862928348911</v>
      </c>
    </row>
    <row r="547" spans="1:12" x14ac:dyDescent="0.25">
      <c r="A547" s="14"/>
      <c r="B547" s="14"/>
      <c r="C547" s="14"/>
      <c r="D547" s="14"/>
      <c r="E547" s="15" t="s">
        <v>146</v>
      </c>
      <c r="F547" s="15" t="s">
        <v>147</v>
      </c>
      <c r="G547" s="16">
        <v>0</v>
      </c>
      <c r="H547" s="16">
        <v>70245</v>
      </c>
      <c r="I547" s="16">
        <v>64200</v>
      </c>
      <c r="J547" s="16">
        <v>157700</v>
      </c>
      <c r="K547" s="16">
        <f>IF(H547&lt;&gt;0,I547/H547*100,0)</f>
        <v>91.394405295750587</v>
      </c>
      <c r="L547" s="16">
        <f>IF(I547&lt;&gt;0,J547/I547*100,0)</f>
        <v>245.63862928348911</v>
      </c>
    </row>
    <row r="548" spans="1:12" x14ac:dyDescent="0.25">
      <c r="A548" s="11"/>
      <c r="B548" s="11"/>
      <c r="C548" s="11"/>
      <c r="D548" s="12" t="s">
        <v>306</v>
      </c>
      <c r="E548" s="11"/>
      <c r="F548" s="12" t="s">
        <v>307</v>
      </c>
      <c r="G548" s="13">
        <f>+G549</f>
        <v>0</v>
      </c>
      <c r="H548" s="13">
        <f>+H549</f>
        <v>5860</v>
      </c>
      <c r="I548" s="13">
        <f>+I549</f>
        <v>15710</v>
      </c>
      <c r="J548" s="13">
        <f>+J549</f>
        <v>0</v>
      </c>
      <c r="K548" s="13">
        <f>IF(H548&lt;&gt;0,I548/H548*100,0)</f>
        <v>268.08873720136518</v>
      </c>
      <c r="L548" s="13">
        <f>IF(I548&lt;&gt;0,J548/I548*100,0)</f>
        <v>0</v>
      </c>
    </row>
    <row r="549" spans="1:12" x14ac:dyDescent="0.25">
      <c r="A549" s="14"/>
      <c r="B549" s="14"/>
      <c r="C549" s="14"/>
      <c r="D549" s="14"/>
      <c r="E549" s="15" t="s">
        <v>132</v>
      </c>
      <c r="F549" s="15" t="s">
        <v>133</v>
      </c>
      <c r="G549" s="16">
        <v>0</v>
      </c>
      <c r="H549" s="16">
        <v>5860</v>
      </c>
      <c r="I549" s="16">
        <v>15710</v>
      </c>
      <c r="J549" s="16">
        <v>0</v>
      </c>
      <c r="K549" s="16">
        <f>IF(H549&lt;&gt;0,I549/H549*100,0)</f>
        <v>268.08873720136518</v>
      </c>
      <c r="L549" s="16">
        <f>IF(I549&lt;&gt;0,J549/I549*100,0)</f>
        <v>0</v>
      </c>
    </row>
    <row r="550" spans="1:12" x14ac:dyDescent="0.25">
      <c r="A550" s="11"/>
      <c r="B550" s="11"/>
      <c r="C550" s="11"/>
      <c r="D550" s="12" t="s">
        <v>328</v>
      </c>
      <c r="E550" s="11"/>
      <c r="F550" s="12" t="s">
        <v>329</v>
      </c>
      <c r="G550" s="13">
        <f>+G551+G552</f>
        <v>0</v>
      </c>
      <c r="H550" s="13">
        <f>+H551+H552</f>
        <v>243600</v>
      </c>
      <c r="I550" s="13">
        <f>+I551+I552</f>
        <v>21500</v>
      </c>
      <c r="J550" s="13">
        <f>+J551+J552</f>
        <v>0</v>
      </c>
      <c r="K550" s="13">
        <f>IF(H550&lt;&gt;0,I550/H550*100,0)</f>
        <v>8.8259441707717574</v>
      </c>
      <c r="L550" s="13">
        <f>IF(I550&lt;&gt;0,J550/I550*100,0)</f>
        <v>0</v>
      </c>
    </row>
    <row r="551" spans="1:12" x14ac:dyDescent="0.25">
      <c r="A551" s="14"/>
      <c r="B551" s="14"/>
      <c r="C551" s="14"/>
      <c r="D551" s="14"/>
      <c r="E551" s="15" t="s">
        <v>140</v>
      </c>
      <c r="F551" s="15" t="s">
        <v>141</v>
      </c>
      <c r="G551" s="16">
        <v>0</v>
      </c>
      <c r="H551" s="16">
        <v>240000</v>
      </c>
      <c r="I551" s="16">
        <v>21500</v>
      </c>
      <c r="J551" s="16">
        <v>0</v>
      </c>
      <c r="K551" s="16">
        <f>IF(H551&lt;&gt;0,I551/H551*100,0)</f>
        <v>8.9583333333333339</v>
      </c>
      <c r="L551" s="16">
        <f>IF(I551&lt;&gt;0,J551/I551*100,0)</f>
        <v>0</v>
      </c>
    </row>
    <row r="552" spans="1:12" x14ac:dyDescent="0.25">
      <c r="A552" s="14"/>
      <c r="B552" s="14"/>
      <c r="C552" s="14"/>
      <c r="D552" s="14"/>
      <c r="E552" s="15" t="s">
        <v>132</v>
      </c>
      <c r="F552" s="15" t="s">
        <v>133</v>
      </c>
      <c r="G552" s="16">
        <v>0</v>
      </c>
      <c r="H552" s="16">
        <v>3600</v>
      </c>
      <c r="I552" s="16">
        <v>0</v>
      </c>
      <c r="J552" s="16">
        <v>0</v>
      </c>
      <c r="K552" s="16">
        <f>IF(H552&lt;&gt;0,I552/H552*100,0)</f>
        <v>0</v>
      </c>
      <c r="L552" s="16">
        <f>IF(I552&lt;&gt;0,J552/I552*100,0)</f>
        <v>0</v>
      </c>
    </row>
    <row r="553" spans="1:12" x14ac:dyDescent="0.25">
      <c r="A553" s="11"/>
      <c r="B553" s="11"/>
      <c r="C553" s="11"/>
      <c r="D553" s="12" t="s">
        <v>212</v>
      </c>
      <c r="E553" s="11"/>
      <c r="F553" s="12" t="s">
        <v>213</v>
      </c>
      <c r="G553" s="13">
        <f>+G554+G555+G556</f>
        <v>0</v>
      </c>
      <c r="H553" s="13">
        <f>+H554+H555+H556</f>
        <v>71659</v>
      </c>
      <c r="I553" s="13">
        <f>+I554+I555+I556</f>
        <v>16500</v>
      </c>
      <c r="J553" s="13">
        <f>+J554+J555+J556</f>
        <v>0</v>
      </c>
      <c r="K553" s="13">
        <f>IF(H553&lt;&gt;0,I553/H553*100,0)</f>
        <v>23.025719030407902</v>
      </c>
      <c r="L553" s="13">
        <f>IF(I553&lt;&gt;0,J553/I553*100,0)</f>
        <v>0</v>
      </c>
    </row>
    <row r="554" spans="1:12" x14ac:dyDescent="0.25">
      <c r="A554" s="14"/>
      <c r="B554" s="14"/>
      <c r="C554" s="14"/>
      <c r="D554" s="14"/>
      <c r="E554" s="15" t="s">
        <v>146</v>
      </c>
      <c r="F554" s="15" t="s">
        <v>147</v>
      </c>
      <c r="G554" s="16">
        <v>0</v>
      </c>
      <c r="H554" s="16">
        <v>0</v>
      </c>
      <c r="I554" s="16">
        <v>16500</v>
      </c>
      <c r="J554" s="16">
        <v>0</v>
      </c>
      <c r="K554" s="16">
        <f>IF(H554&lt;&gt;0,I554/H554*100,0)</f>
        <v>0</v>
      </c>
      <c r="L554" s="16">
        <f>IF(I554&lt;&gt;0,J554/I554*100,0)</f>
        <v>0</v>
      </c>
    </row>
    <row r="555" spans="1:12" x14ac:dyDescent="0.25">
      <c r="A555" s="14"/>
      <c r="B555" s="14"/>
      <c r="C555" s="14"/>
      <c r="D555" s="14"/>
      <c r="E555" s="15" t="s">
        <v>140</v>
      </c>
      <c r="F555" s="15" t="s">
        <v>141</v>
      </c>
      <c r="G555" s="16">
        <v>0</v>
      </c>
      <c r="H555" s="16">
        <v>70000</v>
      </c>
      <c r="I555" s="16">
        <v>0</v>
      </c>
      <c r="J555" s="16">
        <v>0</v>
      </c>
      <c r="K555" s="16">
        <f>IF(H555&lt;&gt;0,I555/H555*100,0)</f>
        <v>0</v>
      </c>
      <c r="L555" s="16">
        <f>IF(I555&lt;&gt;0,J555/I555*100,0)</f>
        <v>0</v>
      </c>
    </row>
    <row r="556" spans="1:12" x14ac:dyDescent="0.25">
      <c r="A556" s="14"/>
      <c r="B556" s="14"/>
      <c r="C556" s="14"/>
      <c r="D556" s="14"/>
      <c r="E556" s="15" t="s">
        <v>132</v>
      </c>
      <c r="F556" s="15" t="s">
        <v>133</v>
      </c>
      <c r="G556" s="16">
        <v>0</v>
      </c>
      <c r="H556" s="16">
        <v>1659</v>
      </c>
      <c r="I556" s="16">
        <v>0</v>
      </c>
      <c r="J556" s="16">
        <v>0</v>
      </c>
      <c r="K556" s="16">
        <f>IF(H556&lt;&gt;0,I556/H556*100,0)</f>
        <v>0</v>
      </c>
      <c r="L556" s="16">
        <f>IF(I556&lt;&gt;0,J556/I556*100,0)</f>
        <v>0</v>
      </c>
    </row>
    <row r="557" spans="1:12" x14ac:dyDescent="0.25">
      <c r="A557" s="11"/>
      <c r="B557" s="11"/>
      <c r="C557" s="11"/>
      <c r="D557" s="12" t="s">
        <v>310</v>
      </c>
      <c r="E557" s="11"/>
      <c r="F557" s="12" t="s">
        <v>311</v>
      </c>
      <c r="G557" s="13">
        <f>+G558+G559+G560</f>
        <v>0</v>
      </c>
      <c r="H557" s="13">
        <f>+H558+H559+H560</f>
        <v>3624</v>
      </c>
      <c r="I557" s="13">
        <f>+I558+I559+I560</f>
        <v>8000</v>
      </c>
      <c r="J557" s="13">
        <f>+J558+J559+J560</f>
        <v>202500</v>
      </c>
      <c r="K557" s="13">
        <f>IF(H557&lt;&gt;0,I557/H557*100,0)</f>
        <v>220.75055187637972</v>
      </c>
      <c r="L557" s="13">
        <f>IF(I557&lt;&gt;0,J557/I557*100,0)</f>
        <v>2531.25</v>
      </c>
    </row>
    <row r="558" spans="1:12" x14ac:dyDescent="0.25">
      <c r="A558" s="14"/>
      <c r="B558" s="14"/>
      <c r="C558" s="14"/>
      <c r="D558" s="14"/>
      <c r="E558" s="15" t="s">
        <v>25</v>
      </c>
      <c r="F558" s="15" t="s">
        <v>26</v>
      </c>
      <c r="G558" s="16">
        <v>0</v>
      </c>
      <c r="H558" s="16">
        <v>51.2</v>
      </c>
      <c r="I558" s="16">
        <v>0</v>
      </c>
      <c r="J558" s="16">
        <v>0</v>
      </c>
      <c r="K558" s="16">
        <f>IF(H558&lt;&gt;0,I558/H558*100,0)</f>
        <v>0</v>
      </c>
      <c r="L558" s="16">
        <f>IF(I558&lt;&gt;0,J558/I558*100,0)</f>
        <v>0</v>
      </c>
    </row>
    <row r="559" spans="1:12" x14ac:dyDescent="0.25">
      <c r="A559" s="14"/>
      <c r="B559" s="14"/>
      <c r="C559" s="14"/>
      <c r="D559" s="14"/>
      <c r="E559" s="15" t="s">
        <v>146</v>
      </c>
      <c r="F559" s="15" t="s">
        <v>147</v>
      </c>
      <c r="G559" s="16">
        <v>0</v>
      </c>
      <c r="H559" s="16">
        <v>954.8</v>
      </c>
      <c r="I559" s="16">
        <v>8000</v>
      </c>
      <c r="J559" s="16">
        <v>194000</v>
      </c>
      <c r="K559" s="16">
        <f>IF(H559&lt;&gt;0,I559/H559*100,0)</f>
        <v>837.87180561374123</v>
      </c>
      <c r="L559" s="16">
        <f>IF(I559&lt;&gt;0,J559/I559*100,0)</f>
        <v>2425</v>
      </c>
    </row>
    <row r="560" spans="1:12" x14ac:dyDescent="0.25">
      <c r="A560" s="14"/>
      <c r="B560" s="14"/>
      <c r="C560" s="14"/>
      <c r="D560" s="14"/>
      <c r="E560" s="15" t="s">
        <v>132</v>
      </c>
      <c r="F560" s="15" t="s">
        <v>133</v>
      </c>
      <c r="G560" s="16">
        <v>0</v>
      </c>
      <c r="H560" s="16">
        <v>2618</v>
      </c>
      <c r="I560" s="16">
        <v>0</v>
      </c>
      <c r="J560" s="16">
        <v>8500</v>
      </c>
      <c r="K560" s="16">
        <f>IF(H560&lt;&gt;0,I560/H560*100,0)</f>
        <v>0</v>
      </c>
      <c r="L560" s="16">
        <f>IF(I560&lt;&gt;0,J560/I560*100,0)</f>
        <v>0</v>
      </c>
    </row>
    <row r="561" spans="1:12" x14ac:dyDescent="0.25">
      <c r="A561" s="11"/>
      <c r="B561" s="11"/>
      <c r="C561" s="11"/>
      <c r="D561" s="12" t="s">
        <v>229</v>
      </c>
      <c r="E561" s="11"/>
      <c r="F561" s="12" t="s">
        <v>230</v>
      </c>
      <c r="G561" s="13">
        <f>+G562</f>
        <v>0</v>
      </c>
      <c r="H561" s="13">
        <f>+H562</f>
        <v>0</v>
      </c>
      <c r="I561" s="13">
        <f>+I562</f>
        <v>92800</v>
      </c>
      <c r="J561" s="13">
        <f>+J562</f>
        <v>90500</v>
      </c>
      <c r="K561" s="13">
        <f>IF(H561&lt;&gt;0,I561/H561*100,0)</f>
        <v>0</v>
      </c>
      <c r="L561" s="13">
        <f>IF(I561&lt;&gt;0,J561/I561*100,0)</f>
        <v>97.521551724137936</v>
      </c>
    </row>
    <row r="562" spans="1:12" x14ac:dyDescent="0.25">
      <c r="A562" s="14"/>
      <c r="B562" s="14"/>
      <c r="C562" s="14"/>
      <c r="D562" s="14"/>
      <c r="E562" s="15" t="s">
        <v>146</v>
      </c>
      <c r="F562" s="15" t="s">
        <v>147</v>
      </c>
      <c r="G562" s="16">
        <v>0</v>
      </c>
      <c r="H562" s="16">
        <v>0</v>
      </c>
      <c r="I562" s="16">
        <v>92800</v>
      </c>
      <c r="J562" s="16">
        <v>90500</v>
      </c>
      <c r="K562" s="16">
        <f>IF(H562&lt;&gt;0,I562/H562*100,0)</f>
        <v>0</v>
      </c>
      <c r="L562" s="16">
        <f>IF(I562&lt;&gt;0,J562/I562*100,0)</f>
        <v>97.521551724137936</v>
      </c>
    </row>
    <row r="563" spans="1:12" x14ac:dyDescent="0.25">
      <c r="A563" s="8"/>
      <c r="B563" s="8"/>
      <c r="C563" s="9" t="s">
        <v>330</v>
      </c>
      <c r="D563" s="8"/>
      <c r="E563" s="8"/>
      <c r="F563" s="9" t="s">
        <v>331</v>
      </c>
      <c r="G563" s="10">
        <f>+G564</f>
        <v>213770.57</v>
      </c>
      <c r="H563" s="10">
        <f>+H564</f>
        <v>226400</v>
      </c>
      <c r="I563" s="10">
        <f>+I564</f>
        <v>445000</v>
      </c>
      <c r="J563" s="10">
        <f>+J564</f>
        <v>0</v>
      </c>
      <c r="K563" s="10">
        <f>IF(H563&lt;&gt;0,I563/H563*100,0)</f>
        <v>196.55477031802121</v>
      </c>
      <c r="L563" s="10">
        <f>IF(I563&lt;&gt;0,J563/I563*100,0)</f>
        <v>0</v>
      </c>
    </row>
    <row r="564" spans="1:12" x14ac:dyDescent="0.25">
      <c r="A564" s="11"/>
      <c r="B564" s="11"/>
      <c r="C564" s="11"/>
      <c r="D564" s="12" t="s">
        <v>332</v>
      </c>
      <c r="E564" s="11"/>
      <c r="F564" s="12" t="s">
        <v>333</v>
      </c>
      <c r="G564" s="13">
        <f>+G565+G566+G567+G568</f>
        <v>213770.57</v>
      </c>
      <c r="H564" s="13">
        <f>+H565+H566+H567+H568</f>
        <v>226400</v>
      </c>
      <c r="I564" s="13">
        <f>+I565+I566+I567+I568</f>
        <v>445000</v>
      </c>
      <c r="J564" s="13">
        <f>+J565+J566+J567+J568</f>
        <v>0</v>
      </c>
      <c r="K564" s="13">
        <f>IF(H564&lt;&gt;0,I564/H564*100,0)</f>
        <v>196.55477031802121</v>
      </c>
      <c r="L564" s="13">
        <f>IF(I564&lt;&gt;0,J564/I564*100,0)</f>
        <v>0</v>
      </c>
    </row>
    <row r="565" spans="1:12" x14ac:dyDescent="0.25">
      <c r="A565" s="14"/>
      <c r="B565" s="14"/>
      <c r="C565" s="14"/>
      <c r="D565" s="14"/>
      <c r="E565" s="15" t="s">
        <v>23</v>
      </c>
      <c r="F565" s="15" t="s">
        <v>24</v>
      </c>
      <c r="G565" s="16">
        <v>1945.41</v>
      </c>
      <c r="H565" s="16">
        <v>1209.4000000000001</v>
      </c>
      <c r="I565" s="16">
        <v>0</v>
      </c>
      <c r="J565" s="16">
        <v>0</v>
      </c>
      <c r="K565" s="16">
        <f>IF(H565&lt;&gt;0,I565/H565*100,0)</f>
        <v>0</v>
      </c>
      <c r="L565" s="16">
        <f>IF(I565&lt;&gt;0,J565/I565*100,0)</f>
        <v>0</v>
      </c>
    </row>
    <row r="566" spans="1:12" x14ac:dyDescent="0.25">
      <c r="A566" s="14"/>
      <c r="B566" s="14"/>
      <c r="C566" s="14"/>
      <c r="D566" s="14"/>
      <c r="E566" s="15" t="s">
        <v>146</v>
      </c>
      <c r="F566" s="15" t="s">
        <v>147</v>
      </c>
      <c r="G566" s="16">
        <v>0</v>
      </c>
      <c r="H566" s="16">
        <v>0</v>
      </c>
      <c r="I566" s="16">
        <v>445000</v>
      </c>
      <c r="J566" s="16">
        <v>0</v>
      </c>
      <c r="K566" s="16">
        <f>IF(H566&lt;&gt;0,I566/H566*100,0)</f>
        <v>0</v>
      </c>
      <c r="L566" s="16">
        <f>IF(I566&lt;&gt;0,J566/I566*100,0)</f>
        <v>0</v>
      </c>
    </row>
    <row r="567" spans="1:12" x14ac:dyDescent="0.25">
      <c r="A567" s="14"/>
      <c r="B567" s="14"/>
      <c r="C567" s="14"/>
      <c r="D567" s="14"/>
      <c r="E567" s="15" t="s">
        <v>140</v>
      </c>
      <c r="F567" s="15" t="s">
        <v>141</v>
      </c>
      <c r="G567" s="16">
        <v>202540.99</v>
      </c>
      <c r="H567" s="16">
        <v>223935.73</v>
      </c>
      <c r="I567" s="16">
        <v>0</v>
      </c>
      <c r="J567" s="16">
        <v>0</v>
      </c>
      <c r="K567" s="16">
        <f>IF(H567&lt;&gt;0,I567/H567*100,0)</f>
        <v>0</v>
      </c>
      <c r="L567" s="16">
        <f>IF(I567&lt;&gt;0,J567/I567*100,0)</f>
        <v>0</v>
      </c>
    </row>
    <row r="568" spans="1:12" x14ac:dyDescent="0.25">
      <c r="A568" s="14"/>
      <c r="B568" s="14"/>
      <c r="C568" s="14"/>
      <c r="D568" s="14"/>
      <c r="E568" s="15" t="s">
        <v>132</v>
      </c>
      <c r="F568" s="15" t="s">
        <v>133</v>
      </c>
      <c r="G568" s="16">
        <v>9284.17</v>
      </c>
      <c r="H568" s="16">
        <v>1254.8699999999999</v>
      </c>
      <c r="I568" s="16">
        <v>0</v>
      </c>
      <c r="J568" s="16">
        <v>0</v>
      </c>
      <c r="K568" s="16">
        <f>IF(H568&lt;&gt;0,I568/H568*100,0)</f>
        <v>0</v>
      </c>
      <c r="L568" s="16">
        <f>IF(I568&lt;&gt;0,J568/I568*100,0)</f>
        <v>0</v>
      </c>
    </row>
    <row r="569" spans="1:12" x14ac:dyDescent="0.25">
      <c r="A569" s="5"/>
      <c r="B569" s="6" t="s">
        <v>334</v>
      </c>
      <c r="C569" s="5"/>
      <c r="D569" s="5"/>
      <c r="E569" s="5"/>
      <c r="F569" s="6" t="s">
        <v>335</v>
      </c>
      <c r="G569" s="7">
        <f>+G570+G577+G583+G592+G600+G603+G607+G610+G616+G619+G667+G674+G677</f>
        <v>1086270.68</v>
      </c>
      <c r="H569" s="7">
        <f>+H570+H577+H583+H592+H600+H603+H607+H610+H616+H619+H667+H674+H677</f>
        <v>1524306</v>
      </c>
      <c r="I569" s="7">
        <f>+I570+I577+I583+I592+I600+I603+I607+I610+I616+I619+I667+I674+I677</f>
        <v>1046640</v>
      </c>
      <c r="J569" s="7">
        <f>+J570+J577+J583+J592+J600+J603+J607+J610+J616+J619+J667+J674+J677</f>
        <v>1112230</v>
      </c>
      <c r="K569" s="7">
        <f>IF(H569&lt;&gt;0,I569/H569*100,0)</f>
        <v>68.663378612955654</v>
      </c>
      <c r="L569" s="7">
        <f>IF(I569&lt;&gt;0,J569/I569*100,0)</f>
        <v>106.26672017121454</v>
      </c>
    </row>
    <row r="570" spans="1:12" x14ac:dyDescent="0.25">
      <c r="A570" s="8"/>
      <c r="B570" s="8"/>
      <c r="C570" s="9" t="s">
        <v>336</v>
      </c>
      <c r="D570" s="8"/>
      <c r="E570" s="8"/>
      <c r="F570" s="9" t="s">
        <v>337</v>
      </c>
      <c r="G570" s="10">
        <f>+G571</f>
        <v>35392.959999999999</v>
      </c>
      <c r="H570" s="10">
        <f>+H571</f>
        <v>48000</v>
      </c>
      <c r="I570" s="10">
        <f>+I571</f>
        <v>48000</v>
      </c>
      <c r="J570" s="10">
        <f>+J571</f>
        <v>48000</v>
      </c>
      <c r="K570" s="10">
        <f>IF(H570&lt;&gt;0,I570/H570*100,0)</f>
        <v>100</v>
      </c>
      <c r="L570" s="10">
        <f>IF(I570&lt;&gt;0,J570/I570*100,0)</f>
        <v>100</v>
      </c>
    </row>
    <row r="571" spans="1:12" x14ac:dyDescent="0.25">
      <c r="A571" s="11"/>
      <c r="B571" s="11"/>
      <c r="C571" s="11"/>
      <c r="D571" s="12" t="s">
        <v>18</v>
      </c>
      <c r="E571" s="11"/>
      <c r="F571" s="12"/>
      <c r="G571" s="13">
        <f>+G572+G573+G574+G575+G576</f>
        <v>35392.959999999999</v>
      </c>
      <c r="H571" s="13">
        <f>+H572+H573+H574+H575+H576</f>
        <v>48000</v>
      </c>
      <c r="I571" s="13">
        <f>+I572+I573+I574+I575+I576</f>
        <v>48000</v>
      </c>
      <c r="J571" s="13">
        <f>+J572+J573+J574+J575+J576</f>
        <v>48000</v>
      </c>
      <c r="K571" s="13">
        <f>IF(H571&lt;&gt;0,I571/H571*100,0)</f>
        <v>100</v>
      </c>
      <c r="L571" s="13">
        <f>IF(I571&lt;&gt;0,J571/I571*100,0)</f>
        <v>100</v>
      </c>
    </row>
    <row r="572" spans="1:12" x14ac:dyDescent="0.25">
      <c r="A572" s="14"/>
      <c r="B572" s="14"/>
      <c r="C572" s="14"/>
      <c r="D572" s="14"/>
      <c r="E572" s="15" t="s">
        <v>19</v>
      </c>
      <c r="F572" s="15" t="s">
        <v>20</v>
      </c>
      <c r="G572" s="16">
        <v>9571.56</v>
      </c>
      <c r="H572" s="16">
        <v>3000</v>
      </c>
      <c r="I572" s="16">
        <v>3000</v>
      </c>
      <c r="J572" s="16">
        <v>3000</v>
      </c>
      <c r="K572" s="16">
        <f>IF(H572&lt;&gt;0,I572/H572*100,0)</f>
        <v>100</v>
      </c>
      <c r="L572" s="16">
        <f>IF(I572&lt;&gt;0,J572/I572*100,0)</f>
        <v>100</v>
      </c>
    </row>
    <row r="573" spans="1:12" x14ac:dyDescent="0.25">
      <c r="A573" s="14"/>
      <c r="B573" s="14"/>
      <c r="C573" s="14"/>
      <c r="D573" s="14"/>
      <c r="E573" s="15" t="s">
        <v>21</v>
      </c>
      <c r="F573" s="15" t="s">
        <v>22</v>
      </c>
      <c r="G573" s="16">
        <v>1181.28</v>
      </c>
      <c r="H573" s="16">
        <v>1000</v>
      </c>
      <c r="I573" s="16">
        <v>1000</v>
      </c>
      <c r="J573" s="16">
        <v>1000</v>
      </c>
      <c r="K573" s="16">
        <f>IF(H573&lt;&gt;0,I573/H573*100,0)</f>
        <v>100</v>
      </c>
      <c r="L573" s="16">
        <f>IF(I573&lt;&gt;0,J573/I573*100,0)</f>
        <v>100</v>
      </c>
    </row>
    <row r="574" spans="1:12" x14ac:dyDescent="0.25">
      <c r="A574" s="14"/>
      <c r="B574" s="14"/>
      <c r="C574" s="14"/>
      <c r="D574" s="14"/>
      <c r="E574" s="15" t="s">
        <v>23</v>
      </c>
      <c r="F574" s="15" t="s">
        <v>24</v>
      </c>
      <c r="G574" s="16">
        <v>14875.18</v>
      </c>
      <c r="H574" s="16">
        <v>15000</v>
      </c>
      <c r="I574" s="16">
        <v>15000</v>
      </c>
      <c r="J574" s="16">
        <v>15000</v>
      </c>
      <c r="K574" s="16">
        <f>IF(H574&lt;&gt;0,I574/H574*100,0)</f>
        <v>100</v>
      </c>
      <c r="L574" s="16">
        <f>IF(I574&lt;&gt;0,J574/I574*100,0)</f>
        <v>100</v>
      </c>
    </row>
    <row r="575" spans="1:12" x14ac:dyDescent="0.25">
      <c r="A575" s="14"/>
      <c r="B575" s="14"/>
      <c r="C575" s="14"/>
      <c r="D575" s="14"/>
      <c r="E575" s="15" t="s">
        <v>63</v>
      </c>
      <c r="F575" s="15" t="s">
        <v>64</v>
      </c>
      <c r="G575" s="16">
        <v>9764.94</v>
      </c>
      <c r="H575" s="16">
        <v>12000</v>
      </c>
      <c r="I575" s="16">
        <v>12000</v>
      </c>
      <c r="J575" s="16">
        <v>12000</v>
      </c>
      <c r="K575" s="16">
        <f>IF(H575&lt;&gt;0,I575/H575*100,0)</f>
        <v>100</v>
      </c>
      <c r="L575" s="16">
        <f>IF(I575&lt;&gt;0,J575/I575*100,0)</f>
        <v>100</v>
      </c>
    </row>
    <row r="576" spans="1:12" x14ac:dyDescent="0.25">
      <c r="A576" s="14"/>
      <c r="B576" s="14"/>
      <c r="C576" s="14"/>
      <c r="D576" s="14"/>
      <c r="E576" s="15" t="s">
        <v>146</v>
      </c>
      <c r="F576" s="15" t="s">
        <v>147</v>
      </c>
      <c r="G576" s="16">
        <v>0</v>
      </c>
      <c r="H576" s="16">
        <v>17000</v>
      </c>
      <c r="I576" s="16">
        <v>17000</v>
      </c>
      <c r="J576" s="16">
        <v>17000</v>
      </c>
      <c r="K576" s="16">
        <f>IF(H576&lt;&gt;0,I576/H576*100,0)</f>
        <v>100</v>
      </c>
      <c r="L576" s="16">
        <f>IF(I576&lt;&gt;0,J576/I576*100,0)</f>
        <v>100</v>
      </c>
    </row>
    <row r="577" spans="1:12" x14ac:dyDescent="0.25">
      <c r="A577" s="8"/>
      <c r="B577" s="8"/>
      <c r="C577" s="9" t="s">
        <v>338</v>
      </c>
      <c r="D577" s="8"/>
      <c r="E577" s="8"/>
      <c r="F577" s="9" t="s">
        <v>339</v>
      </c>
      <c r="G577" s="10">
        <f>+G578</f>
        <v>99985.51999999999</v>
      </c>
      <c r="H577" s="10">
        <f>+H578</f>
        <v>130000</v>
      </c>
      <c r="I577" s="10">
        <f>+I578</f>
        <v>110000</v>
      </c>
      <c r="J577" s="10">
        <f>+J578</f>
        <v>110000</v>
      </c>
      <c r="K577" s="10">
        <f>IF(H577&lt;&gt;0,I577/H577*100,0)</f>
        <v>84.615384615384613</v>
      </c>
      <c r="L577" s="10">
        <f>IF(I577&lt;&gt;0,J577/I577*100,0)</f>
        <v>100</v>
      </c>
    </row>
    <row r="578" spans="1:12" x14ac:dyDescent="0.25">
      <c r="A578" s="11"/>
      <c r="B578" s="11"/>
      <c r="C578" s="11"/>
      <c r="D578" s="12" t="s">
        <v>340</v>
      </c>
      <c r="E578" s="11"/>
      <c r="F578" s="12" t="s">
        <v>341</v>
      </c>
      <c r="G578" s="13">
        <f>+G579+G580+G581+G582</f>
        <v>99985.51999999999</v>
      </c>
      <c r="H578" s="13">
        <f>+H579+H580+H581+H582</f>
        <v>130000</v>
      </c>
      <c r="I578" s="13">
        <f>+I579+I580+I581+I582</f>
        <v>110000</v>
      </c>
      <c r="J578" s="13">
        <f>+J579+J580+J581+J582</f>
        <v>110000</v>
      </c>
      <c r="K578" s="13">
        <f>IF(H578&lt;&gt;0,I578/H578*100,0)</f>
        <v>84.615384615384613</v>
      </c>
      <c r="L578" s="13">
        <f>IF(I578&lt;&gt;0,J578/I578*100,0)</f>
        <v>100</v>
      </c>
    </row>
    <row r="579" spans="1:12" x14ac:dyDescent="0.25">
      <c r="A579" s="14"/>
      <c r="B579" s="14"/>
      <c r="C579" s="14"/>
      <c r="D579" s="14"/>
      <c r="E579" s="15" t="s">
        <v>19</v>
      </c>
      <c r="F579" s="15" t="s">
        <v>20</v>
      </c>
      <c r="G579" s="16">
        <v>1805.6</v>
      </c>
      <c r="H579" s="16">
        <v>1185.8399999999999</v>
      </c>
      <c r="I579" s="16">
        <v>0</v>
      </c>
      <c r="J579" s="16">
        <v>0</v>
      </c>
      <c r="K579" s="16">
        <f>IF(H579&lt;&gt;0,I579/H579*100,0)</f>
        <v>0</v>
      </c>
      <c r="L579" s="16">
        <f>IF(I579&lt;&gt;0,J579/I579*100,0)</f>
        <v>0</v>
      </c>
    </row>
    <row r="580" spans="1:12" x14ac:dyDescent="0.25">
      <c r="A580" s="14"/>
      <c r="B580" s="14"/>
      <c r="C580" s="14"/>
      <c r="D580" s="14"/>
      <c r="E580" s="15" t="s">
        <v>23</v>
      </c>
      <c r="F580" s="15" t="s">
        <v>24</v>
      </c>
      <c r="G580" s="16">
        <v>35056.75</v>
      </c>
      <c r="H580" s="16">
        <v>59814.16</v>
      </c>
      <c r="I580" s="16">
        <v>0</v>
      </c>
      <c r="J580" s="16">
        <v>0</v>
      </c>
      <c r="K580" s="16">
        <f>IF(H580&lt;&gt;0,I580/H580*100,0)</f>
        <v>0</v>
      </c>
      <c r="L580" s="16">
        <f>IF(I580&lt;&gt;0,J580/I580*100,0)</f>
        <v>0</v>
      </c>
    </row>
    <row r="581" spans="1:12" x14ac:dyDescent="0.25">
      <c r="A581" s="14"/>
      <c r="B581" s="14"/>
      <c r="C581" s="14"/>
      <c r="D581" s="14"/>
      <c r="E581" s="15" t="s">
        <v>140</v>
      </c>
      <c r="F581" s="15" t="s">
        <v>141</v>
      </c>
      <c r="G581" s="16">
        <v>62290.39</v>
      </c>
      <c r="H581" s="16">
        <v>68000</v>
      </c>
      <c r="I581" s="16">
        <v>110000</v>
      </c>
      <c r="J581" s="16">
        <v>110000</v>
      </c>
      <c r="K581" s="16">
        <f>IF(H581&lt;&gt;0,I581/H581*100,0)</f>
        <v>161.76470588235296</v>
      </c>
      <c r="L581" s="16">
        <f>IF(I581&lt;&gt;0,J581/I581*100,0)</f>
        <v>100</v>
      </c>
    </row>
    <row r="582" spans="1:12" x14ac:dyDescent="0.25">
      <c r="A582" s="14"/>
      <c r="B582" s="14"/>
      <c r="C582" s="14"/>
      <c r="D582" s="14"/>
      <c r="E582" s="15" t="s">
        <v>132</v>
      </c>
      <c r="F582" s="15" t="s">
        <v>133</v>
      </c>
      <c r="G582" s="16">
        <v>832.78</v>
      </c>
      <c r="H582" s="16">
        <v>1000</v>
      </c>
      <c r="I582" s="16">
        <v>0</v>
      </c>
      <c r="J582" s="16">
        <v>0</v>
      </c>
      <c r="K582" s="16">
        <f>IF(H582&lt;&gt;0,I582/H582*100,0)</f>
        <v>0</v>
      </c>
      <c r="L582" s="16">
        <f>IF(I582&lt;&gt;0,J582/I582*100,0)</f>
        <v>0</v>
      </c>
    </row>
    <row r="583" spans="1:12" x14ac:dyDescent="0.25">
      <c r="A583" s="8"/>
      <c r="B583" s="8"/>
      <c r="C583" s="9" t="s">
        <v>342</v>
      </c>
      <c r="D583" s="8"/>
      <c r="E583" s="8"/>
      <c r="F583" s="9" t="s">
        <v>343</v>
      </c>
      <c r="G583" s="10">
        <f>+G584</f>
        <v>160978.09</v>
      </c>
      <c r="H583" s="10">
        <f>+H584</f>
        <v>160000</v>
      </c>
      <c r="I583" s="10">
        <f>+I584</f>
        <v>160000</v>
      </c>
      <c r="J583" s="10">
        <f>+J584</f>
        <v>160000</v>
      </c>
      <c r="K583" s="10">
        <f>IF(H583&lt;&gt;0,I583/H583*100,0)</f>
        <v>100</v>
      </c>
      <c r="L583" s="10">
        <f>IF(I583&lt;&gt;0,J583/I583*100,0)</f>
        <v>100</v>
      </c>
    </row>
    <row r="584" spans="1:12" x14ac:dyDescent="0.25">
      <c r="A584" s="11"/>
      <c r="B584" s="11"/>
      <c r="C584" s="11"/>
      <c r="D584" s="12" t="s">
        <v>18</v>
      </c>
      <c r="E584" s="11"/>
      <c r="F584" s="12"/>
      <c r="G584" s="13">
        <f>+G585+G586+G587+G588+G589+G590+G591</f>
        <v>160978.09</v>
      </c>
      <c r="H584" s="13">
        <f>+H585+H586+H587+H588+H589+H590+H591</f>
        <v>160000</v>
      </c>
      <c r="I584" s="13">
        <f>+I585+I586+I587+I588+I589+I590+I591</f>
        <v>160000</v>
      </c>
      <c r="J584" s="13">
        <f>+J585+J586+J587+J588+J589+J590+J591</f>
        <v>160000</v>
      </c>
      <c r="K584" s="13">
        <f>IF(H584&lt;&gt;0,I584/H584*100,0)</f>
        <v>100</v>
      </c>
      <c r="L584" s="13">
        <f>IF(I584&lt;&gt;0,J584/I584*100,0)</f>
        <v>100</v>
      </c>
    </row>
    <row r="585" spans="1:12" x14ac:dyDescent="0.25">
      <c r="A585" s="14"/>
      <c r="B585" s="14"/>
      <c r="C585" s="14"/>
      <c r="D585" s="14"/>
      <c r="E585" s="15" t="s">
        <v>19</v>
      </c>
      <c r="F585" s="15" t="s">
        <v>20</v>
      </c>
      <c r="G585" s="16">
        <v>0</v>
      </c>
      <c r="H585" s="16">
        <v>2366.6</v>
      </c>
      <c r="I585" s="16">
        <v>2366.6</v>
      </c>
      <c r="J585" s="16">
        <v>2366.6</v>
      </c>
      <c r="K585" s="16">
        <f>IF(H585&lt;&gt;0,I585/H585*100,0)</f>
        <v>100</v>
      </c>
      <c r="L585" s="16">
        <f>IF(I585&lt;&gt;0,J585/I585*100,0)</f>
        <v>100</v>
      </c>
    </row>
    <row r="586" spans="1:12" x14ac:dyDescent="0.25">
      <c r="A586" s="14"/>
      <c r="B586" s="14"/>
      <c r="C586" s="14"/>
      <c r="D586" s="14"/>
      <c r="E586" s="15" t="s">
        <v>76</v>
      </c>
      <c r="F586" s="15" t="s">
        <v>77</v>
      </c>
      <c r="G586" s="16">
        <v>140</v>
      </c>
      <c r="H586" s="16">
        <v>1000</v>
      </c>
      <c r="I586" s="16">
        <v>1000</v>
      </c>
      <c r="J586" s="16">
        <v>1000</v>
      </c>
      <c r="K586" s="16">
        <f>IF(H586&lt;&gt;0,I586/H586*100,0)</f>
        <v>100</v>
      </c>
      <c r="L586" s="16">
        <f>IF(I586&lt;&gt;0,J586/I586*100,0)</f>
        <v>100</v>
      </c>
    </row>
    <row r="587" spans="1:12" x14ac:dyDescent="0.25">
      <c r="A587" s="14"/>
      <c r="B587" s="14"/>
      <c r="C587" s="14"/>
      <c r="D587" s="14"/>
      <c r="E587" s="15" t="s">
        <v>21</v>
      </c>
      <c r="F587" s="15" t="s">
        <v>22</v>
      </c>
      <c r="G587" s="16">
        <v>1721.37</v>
      </c>
      <c r="H587" s="16">
        <v>8000</v>
      </c>
      <c r="I587" s="16">
        <v>8000</v>
      </c>
      <c r="J587" s="16">
        <v>8000</v>
      </c>
      <c r="K587" s="16">
        <f>IF(H587&lt;&gt;0,I587/H587*100,0)</f>
        <v>100</v>
      </c>
      <c r="L587" s="16">
        <f>IF(I587&lt;&gt;0,J587/I587*100,0)</f>
        <v>100</v>
      </c>
    </row>
    <row r="588" spans="1:12" x14ac:dyDescent="0.25">
      <c r="A588" s="14"/>
      <c r="B588" s="14"/>
      <c r="C588" s="14"/>
      <c r="D588" s="14"/>
      <c r="E588" s="15" t="s">
        <v>23</v>
      </c>
      <c r="F588" s="15" t="s">
        <v>24</v>
      </c>
      <c r="G588" s="16">
        <v>148928.79</v>
      </c>
      <c r="H588" s="16">
        <v>141399.59</v>
      </c>
      <c r="I588" s="16">
        <v>141399.59</v>
      </c>
      <c r="J588" s="16">
        <v>141399.59</v>
      </c>
      <c r="K588" s="16">
        <f>IF(H588&lt;&gt;0,I588/H588*100,0)</f>
        <v>100</v>
      </c>
      <c r="L588" s="16">
        <f>IF(I588&lt;&gt;0,J588/I588*100,0)</f>
        <v>100</v>
      </c>
    </row>
    <row r="589" spans="1:12" x14ac:dyDescent="0.25">
      <c r="A589" s="14"/>
      <c r="B589" s="14"/>
      <c r="C589" s="14"/>
      <c r="D589" s="14"/>
      <c r="E589" s="15" t="s">
        <v>27</v>
      </c>
      <c r="F589" s="15" t="s">
        <v>28</v>
      </c>
      <c r="G589" s="16">
        <v>3114.38</v>
      </c>
      <c r="H589" s="16">
        <v>5000</v>
      </c>
      <c r="I589" s="16">
        <v>5000</v>
      </c>
      <c r="J589" s="16">
        <v>5000</v>
      </c>
      <c r="K589" s="16">
        <f>IF(H589&lt;&gt;0,I589/H589*100,0)</f>
        <v>100</v>
      </c>
      <c r="L589" s="16">
        <f>IF(I589&lt;&gt;0,J589/I589*100,0)</f>
        <v>100</v>
      </c>
    </row>
    <row r="590" spans="1:12" x14ac:dyDescent="0.25">
      <c r="A590" s="14"/>
      <c r="B590" s="14"/>
      <c r="C590" s="14"/>
      <c r="D590" s="14"/>
      <c r="E590" s="15" t="s">
        <v>324</v>
      </c>
      <c r="F590" s="15" t="s">
        <v>325</v>
      </c>
      <c r="G590" s="16">
        <v>269.3</v>
      </c>
      <c r="H590" s="16">
        <v>700</v>
      </c>
      <c r="I590" s="16">
        <v>700</v>
      </c>
      <c r="J590" s="16">
        <v>700</v>
      </c>
      <c r="K590" s="16">
        <f>IF(H590&lt;&gt;0,I590/H590*100,0)</f>
        <v>100</v>
      </c>
      <c r="L590" s="16">
        <f>IF(I590&lt;&gt;0,J590/I590*100,0)</f>
        <v>100</v>
      </c>
    </row>
    <row r="591" spans="1:12" x14ac:dyDescent="0.25">
      <c r="A591" s="14"/>
      <c r="B591" s="14"/>
      <c r="C591" s="14"/>
      <c r="D591" s="14"/>
      <c r="E591" s="15" t="s">
        <v>140</v>
      </c>
      <c r="F591" s="15" t="s">
        <v>141</v>
      </c>
      <c r="G591" s="16">
        <v>6804.25</v>
      </c>
      <c r="H591" s="16">
        <v>1533.81</v>
      </c>
      <c r="I591" s="16">
        <v>1533.81</v>
      </c>
      <c r="J591" s="16">
        <v>1533.81</v>
      </c>
      <c r="K591" s="16">
        <f>IF(H591&lt;&gt;0,I591/H591*100,0)</f>
        <v>100</v>
      </c>
      <c r="L591" s="16">
        <f>IF(I591&lt;&gt;0,J591/I591*100,0)</f>
        <v>100</v>
      </c>
    </row>
    <row r="592" spans="1:12" x14ac:dyDescent="0.25">
      <c r="A592" s="8"/>
      <c r="B592" s="8"/>
      <c r="C592" s="9" t="s">
        <v>344</v>
      </c>
      <c r="D592" s="8"/>
      <c r="E592" s="8"/>
      <c r="F592" s="9" t="s">
        <v>345</v>
      </c>
      <c r="G592" s="10">
        <f>+G593</f>
        <v>52890.37</v>
      </c>
      <c r="H592" s="10">
        <f>+H593</f>
        <v>60000</v>
      </c>
      <c r="I592" s="10">
        <f>+I593</f>
        <v>80000</v>
      </c>
      <c r="J592" s="10">
        <f>+J593</f>
        <v>80000</v>
      </c>
      <c r="K592" s="10">
        <f>IF(H592&lt;&gt;0,I592/H592*100,0)</f>
        <v>133.33333333333331</v>
      </c>
      <c r="L592" s="10">
        <f>IF(I592&lt;&gt;0,J592/I592*100,0)</f>
        <v>100</v>
      </c>
    </row>
    <row r="593" spans="1:12" x14ac:dyDescent="0.25">
      <c r="A593" s="11"/>
      <c r="B593" s="11"/>
      <c r="C593" s="11"/>
      <c r="D593" s="12" t="s">
        <v>18</v>
      </c>
      <c r="E593" s="11"/>
      <c r="F593" s="12"/>
      <c r="G593" s="13">
        <f>+G594+G595+G596+G597+G598+G599</f>
        <v>52890.37</v>
      </c>
      <c r="H593" s="13">
        <f>+H594+H595+H596+H597+H598+H599</f>
        <v>60000</v>
      </c>
      <c r="I593" s="13">
        <f>+I594+I595+I596+I597+I598+I599</f>
        <v>80000</v>
      </c>
      <c r="J593" s="13">
        <f>+J594+J595+J596+J597+J598+J599</f>
        <v>80000</v>
      </c>
      <c r="K593" s="13">
        <f>IF(H593&lt;&gt;0,I593/H593*100,0)</f>
        <v>133.33333333333331</v>
      </c>
      <c r="L593" s="13">
        <f>IF(I593&lt;&gt;0,J593/I593*100,0)</f>
        <v>100</v>
      </c>
    </row>
    <row r="594" spans="1:12" x14ac:dyDescent="0.25">
      <c r="A594" s="14"/>
      <c r="B594" s="14"/>
      <c r="C594" s="14"/>
      <c r="D594" s="14"/>
      <c r="E594" s="15" t="s">
        <v>19</v>
      </c>
      <c r="F594" s="15" t="s">
        <v>20</v>
      </c>
      <c r="G594" s="16">
        <v>1922.18</v>
      </c>
      <c r="H594" s="16">
        <v>1000</v>
      </c>
      <c r="I594" s="16">
        <v>0</v>
      </c>
      <c r="J594" s="16">
        <v>0</v>
      </c>
      <c r="K594" s="16">
        <f>IF(H594&lt;&gt;0,I594/H594*100,0)</f>
        <v>0</v>
      </c>
      <c r="L594" s="16">
        <f>IF(I594&lt;&gt;0,J594/I594*100,0)</f>
        <v>0</v>
      </c>
    </row>
    <row r="595" spans="1:12" x14ac:dyDescent="0.25">
      <c r="A595" s="14"/>
      <c r="B595" s="14"/>
      <c r="C595" s="14"/>
      <c r="D595" s="14"/>
      <c r="E595" s="15" t="s">
        <v>76</v>
      </c>
      <c r="F595" s="15" t="s">
        <v>77</v>
      </c>
      <c r="G595" s="16">
        <v>0</v>
      </c>
      <c r="H595" s="16">
        <v>1000</v>
      </c>
      <c r="I595" s="16">
        <v>0</v>
      </c>
      <c r="J595" s="16">
        <v>0</v>
      </c>
      <c r="K595" s="16">
        <f>IF(H595&lt;&gt;0,I595/H595*100,0)</f>
        <v>0</v>
      </c>
      <c r="L595" s="16">
        <f>IF(I595&lt;&gt;0,J595/I595*100,0)</f>
        <v>0</v>
      </c>
    </row>
    <row r="596" spans="1:12" x14ac:dyDescent="0.25">
      <c r="A596" s="14"/>
      <c r="B596" s="14"/>
      <c r="C596" s="14"/>
      <c r="D596" s="14"/>
      <c r="E596" s="15" t="s">
        <v>21</v>
      </c>
      <c r="F596" s="15" t="s">
        <v>22</v>
      </c>
      <c r="G596" s="16">
        <v>469.37</v>
      </c>
      <c r="H596" s="16">
        <v>103.5</v>
      </c>
      <c r="I596" s="16">
        <v>0</v>
      </c>
      <c r="J596" s="16">
        <v>0</v>
      </c>
      <c r="K596" s="16">
        <f>IF(H596&lt;&gt;0,I596/H596*100,0)</f>
        <v>0</v>
      </c>
      <c r="L596" s="16">
        <f>IF(I596&lt;&gt;0,J596/I596*100,0)</f>
        <v>0</v>
      </c>
    </row>
    <row r="597" spans="1:12" x14ac:dyDescent="0.25">
      <c r="A597" s="14"/>
      <c r="B597" s="14"/>
      <c r="C597" s="14"/>
      <c r="D597" s="14"/>
      <c r="E597" s="15" t="s">
        <v>23</v>
      </c>
      <c r="F597" s="15" t="s">
        <v>24</v>
      </c>
      <c r="G597" s="16">
        <v>50121.94</v>
      </c>
      <c r="H597" s="16">
        <v>54212.43</v>
      </c>
      <c r="I597" s="16">
        <v>70000</v>
      </c>
      <c r="J597" s="16">
        <v>80000</v>
      </c>
      <c r="K597" s="16">
        <f>IF(H597&lt;&gt;0,I597/H597*100,0)</f>
        <v>129.12167929015541</v>
      </c>
      <c r="L597" s="16">
        <f>IF(I597&lt;&gt;0,J597/I597*100,0)</f>
        <v>114.28571428571428</v>
      </c>
    </row>
    <row r="598" spans="1:12" x14ac:dyDescent="0.25">
      <c r="A598" s="14"/>
      <c r="B598" s="14"/>
      <c r="C598" s="14"/>
      <c r="D598" s="14"/>
      <c r="E598" s="15" t="s">
        <v>27</v>
      </c>
      <c r="F598" s="15" t="s">
        <v>28</v>
      </c>
      <c r="G598" s="16">
        <v>376.88</v>
      </c>
      <c r="H598" s="16">
        <v>0</v>
      </c>
      <c r="I598" s="16">
        <v>0</v>
      </c>
      <c r="J598" s="16">
        <v>0</v>
      </c>
      <c r="K598" s="16">
        <f>IF(H598&lt;&gt;0,I598/H598*100,0)</f>
        <v>0</v>
      </c>
      <c r="L598" s="16">
        <f>IF(I598&lt;&gt;0,J598/I598*100,0)</f>
        <v>0</v>
      </c>
    </row>
    <row r="599" spans="1:12" x14ac:dyDescent="0.25">
      <c r="A599" s="14"/>
      <c r="B599" s="14"/>
      <c r="C599" s="14"/>
      <c r="D599" s="14"/>
      <c r="E599" s="15" t="s">
        <v>63</v>
      </c>
      <c r="F599" s="15" t="s">
        <v>64</v>
      </c>
      <c r="G599" s="16">
        <v>0</v>
      </c>
      <c r="H599" s="16">
        <v>3684.07</v>
      </c>
      <c r="I599" s="16">
        <v>10000</v>
      </c>
      <c r="J599" s="16">
        <v>0</v>
      </c>
      <c r="K599" s="16">
        <f>IF(H599&lt;&gt;0,I599/H599*100,0)</f>
        <v>271.4389248847063</v>
      </c>
      <c r="L599" s="16">
        <f>IF(I599&lt;&gt;0,J599/I599*100,0)</f>
        <v>0</v>
      </c>
    </row>
    <row r="600" spans="1:12" x14ac:dyDescent="0.25">
      <c r="A600" s="8"/>
      <c r="B600" s="8"/>
      <c r="C600" s="9" t="s">
        <v>346</v>
      </c>
      <c r="D600" s="8"/>
      <c r="E600" s="8"/>
      <c r="F600" s="9" t="s">
        <v>347</v>
      </c>
      <c r="G600" s="10">
        <f>+G601</f>
        <v>5720.43</v>
      </c>
      <c r="H600" s="10">
        <f>+H601</f>
        <v>39000</v>
      </c>
      <c r="I600" s="10">
        <f>+I601</f>
        <v>25000</v>
      </c>
      <c r="J600" s="10">
        <f>+J601</f>
        <v>25000</v>
      </c>
      <c r="K600" s="10">
        <f>IF(H600&lt;&gt;0,I600/H600*100,0)</f>
        <v>64.102564102564102</v>
      </c>
      <c r="L600" s="10">
        <f>IF(I600&lt;&gt;0,J600/I600*100,0)</f>
        <v>100</v>
      </c>
    </row>
    <row r="601" spans="1:12" x14ac:dyDescent="0.25">
      <c r="A601" s="11"/>
      <c r="B601" s="11"/>
      <c r="C601" s="11"/>
      <c r="D601" s="12" t="s">
        <v>18</v>
      </c>
      <c r="E601" s="11"/>
      <c r="F601" s="12"/>
      <c r="G601" s="13">
        <f>+G602</f>
        <v>5720.43</v>
      </c>
      <c r="H601" s="13">
        <f>+H602</f>
        <v>39000</v>
      </c>
      <c r="I601" s="13">
        <f>+I602</f>
        <v>25000</v>
      </c>
      <c r="J601" s="13">
        <f>+J602</f>
        <v>25000</v>
      </c>
      <c r="K601" s="13">
        <f>IF(H601&lt;&gt;0,I601/H601*100,0)</f>
        <v>64.102564102564102</v>
      </c>
      <c r="L601" s="13">
        <f>IF(I601&lt;&gt;0,J601/I601*100,0)</f>
        <v>100</v>
      </c>
    </row>
    <row r="602" spans="1:12" x14ac:dyDescent="0.25">
      <c r="A602" s="14"/>
      <c r="B602" s="14"/>
      <c r="C602" s="14"/>
      <c r="D602" s="14"/>
      <c r="E602" s="15" t="s">
        <v>132</v>
      </c>
      <c r="F602" s="15" t="s">
        <v>133</v>
      </c>
      <c r="G602" s="16">
        <v>5720.43</v>
      </c>
      <c r="H602" s="16">
        <v>39000</v>
      </c>
      <c r="I602" s="16">
        <v>25000</v>
      </c>
      <c r="J602" s="16">
        <v>25000</v>
      </c>
      <c r="K602" s="16">
        <f>IF(H602&lt;&gt;0,I602/H602*100,0)</f>
        <v>64.102564102564102</v>
      </c>
      <c r="L602" s="16">
        <f>IF(I602&lt;&gt;0,J602/I602*100,0)</f>
        <v>100</v>
      </c>
    </row>
    <row r="603" spans="1:12" x14ac:dyDescent="0.25">
      <c r="A603" s="8"/>
      <c r="B603" s="8"/>
      <c r="C603" s="9" t="s">
        <v>348</v>
      </c>
      <c r="D603" s="8"/>
      <c r="E603" s="8"/>
      <c r="F603" s="9" t="s">
        <v>349</v>
      </c>
      <c r="G603" s="10">
        <f>+G604</f>
        <v>15118.07</v>
      </c>
      <c r="H603" s="10">
        <f>+H604</f>
        <v>18000</v>
      </c>
      <c r="I603" s="10">
        <f>+I604</f>
        <v>12000</v>
      </c>
      <c r="J603" s="10">
        <f>+J604</f>
        <v>12000</v>
      </c>
      <c r="K603" s="10">
        <f>IF(H603&lt;&gt;0,I603/H603*100,0)</f>
        <v>66.666666666666657</v>
      </c>
      <c r="L603" s="10">
        <f>IF(I603&lt;&gt;0,J603/I603*100,0)</f>
        <v>100</v>
      </c>
    </row>
    <row r="604" spans="1:12" x14ac:dyDescent="0.25">
      <c r="A604" s="11"/>
      <c r="B604" s="11"/>
      <c r="C604" s="11"/>
      <c r="D604" s="12" t="s">
        <v>18</v>
      </c>
      <c r="E604" s="11"/>
      <c r="F604" s="12"/>
      <c r="G604" s="13">
        <f>+G605+G606</f>
        <v>15118.07</v>
      </c>
      <c r="H604" s="13">
        <f>+H605+H606</f>
        <v>18000</v>
      </c>
      <c r="I604" s="13">
        <f>+I605+I606</f>
        <v>12000</v>
      </c>
      <c r="J604" s="13">
        <f>+J605+J606</f>
        <v>12000</v>
      </c>
      <c r="K604" s="13">
        <f>IF(H604&lt;&gt;0,I604/H604*100,0)</f>
        <v>66.666666666666657</v>
      </c>
      <c r="L604" s="13">
        <f>IF(I604&lt;&gt;0,J604/I604*100,0)</f>
        <v>100</v>
      </c>
    </row>
    <row r="605" spans="1:12" x14ac:dyDescent="0.25">
      <c r="A605" s="14"/>
      <c r="B605" s="14"/>
      <c r="C605" s="14"/>
      <c r="D605" s="14"/>
      <c r="E605" s="15" t="s">
        <v>19</v>
      </c>
      <c r="F605" s="15" t="s">
        <v>20</v>
      </c>
      <c r="G605" s="16">
        <v>0</v>
      </c>
      <c r="H605" s="16">
        <v>2490.3200000000002</v>
      </c>
      <c r="I605" s="16">
        <v>2490.3200000000002</v>
      </c>
      <c r="J605" s="16">
        <v>2490.3200000000002</v>
      </c>
      <c r="K605" s="16">
        <f>IF(H605&lt;&gt;0,I605/H605*100,0)</f>
        <v>100</v>
      </c>
      <c r="L605" s="16">
        <f>IF(I605&lt;&gt;0,J605/I605*100,0)</f>
        <v>100</v>
      </c>
    </row>
    <row r="606" spans="1:12" x14ac:dyDescent="0.25">
      <c r="A606" s="14"/>
      <c r="B606" s="14"/>
      <c r="C606" s="14"/>
      <c r="D606" s="14"/>
      <c r="E606" s="15" t="s">
        <v>76</v>
      </c>
      <c r="F606" s="15" t="s">
        <v>77</v>
      </c>
      <c r="G606" s="16">
        <v>15118.07</v>
      </c>
      <c r="H606" s="16">
        <v>15509.68</v>
      </c>
      <c r="I606" s="16">
        <v>9509.68</v>
      </c>
      <c r="J606" s="16">
        <v>9509.68</v>
      </c>
      <c r="K606" s="16">
        <f>IF(H606&lt;&gt;0,I606/H606*100,0)</f>
        <v>61.314482310402276</v>
      </c>
      <c r="L606" s="16">
        <f>IF(I606&lt;&gt;0,J606/I606*100,0)</f>
        <v>100</v>
      </c>
    </row>
    <row r="607" spans="1:12" x14ac:dyDescent="0.25">
      <c r="A607" s="8"/>
      <c r="B607" s="8"/>
      <c r="C607" s="9" t="s">
        <v>350</v>
      </c>
      <c r="D607" s="8"/>
      <c r="E607" s="8"/>
      <c r="F607" s="9" t="s">
        <v>351</v>
      </c>
      <c r="G607" s="10">
        <f>+G608</f>
        <v>29446.48</v>
      </c>
      <c r="H607" s="10">
        <f>+H608</f>
        <v>40000</v>
      </c>
      <c r="I607" s="10">
        <f>+I608</f>
        <v>35000</v>
      </c>
      <c r="J607" s="10">
        <f>+J608</f>
        <v>35000</v>
      </c>
      <c r="K607" s="10">
        <f>IF(H607&lt;&gt;0,I607/H607*100,0)</f>
        <v>87.5</v>
      </c>
      <c r="L607" s="10">
        <f>IF(I607&lt;&gt;0,J607/I607*100,0)</f>
        <v>100</v>
      </c>
    </row>
    <row r="608" spans="1:12" x14ac:dyDescent="0.25">
      <c r="A608" s="11"/>
      <c r="B608" s="11"/>
      <c r="C608" s="11"/>
      <c r="D608" s="12" t="s">
        <v>18</v>
      </c>
      <c r="E608" s="11"/>
      <c r="F608" s="12"/>
      <c r="G608" s="13">
        <f>+G609</f>
        <v>29446.48</v>
      </c>
      <c r="H608" s="13">
        <f>+H609</f>
        <v>40000</v>
      </c>
      <c r="I608" s="13">
        <f>+I609</f>
        <v>35000</v>
      </c>
      <c r="J608" s="13">
        <f>+J609</f>
        <v>35000</v>
      </c>
      <c r="K608" s="13">
        <f>IF(H608&lt;&gt;0,I608/H608*100,0)</f>
        <v>87.5</v>
      </c>
      <c r="L608" s="13">
        <f>IF(I608&lt;&gt;0,J608/I608*100,0)</f>
        <v>100</v>
      </c>
    </row>
    <row r="609" spans="1:12" x14ac:dyDescent="0.25">
      <c r="A609" s="14"/>
      <c r="B609" s="14"/>
      <c r="C609" s="14"/>
      <c r="D609" s="14"/>
      <c r="E609" s="15" t="s">
        <v>76</v>
      </c>
      <c r="F609" s="15" t="s">
        <v>77</v>
      </c>
      <c r="G609" s="16">
        <v>29446.48</v>
      </c>
      <c r="H609" s="16">
        <v>40000</v>
      </c>
      <c r="I609" s="16">
        <v>35000</v>
      </c>
      <c r="J609" s="16">
        <v>35000</v>
      </c>
      <c r="K609" s="16">
        <f>IF(H609&lt;&gt;0,I609/H609*100,0)</f>
        <v>87.5</v>
      </c>
      <c r="L609" s="16">
        <f>IF(I609&lt;&gt;0,J609/I609*100,0)</f>
        <v>100</v>
      </c>
    </row>
    <row r="610" spans="1:12" x14ac:dyDescent="0.25">
      <c r="A610" s="8"/>
      <c r="B610" s="8"/>
      <c r="C610" s="9" t="s">
        <v>352</v>
      </c>
      <c r="D610" s="8"/>
      <c r="E610" s="8"/>
      <c r="F610" s="9" t="s">
        <v>353</v>
      </c>
      <c r="G610" s="10">
        <f>+G611</f>
        <v>18897.739999999998</v>
      </c>
      <c r="H610" s="10">
        <f>+H611</f>
        <v>76000</v>
      </c>
      <c r="I610" s="10">
        <f>+I611</f>
        <v>160000</v>
      </c>
      <c r="J610" s="10">
        <f>+J611</f>
        <v>160000</v>
      </c>
      <c r="K610" s="10">
        <f>IF(H610&lt;&gt;0,I610/H610*100,0)</f>
        <v>210.52631578947367</v>
      </c>
      <c r="L610" s="10">
        <f>IF(I610&lt;&gt;0,J610/I610*100,0)</f>
        <v>100</v>
      </c>
    </row>
    <row r="611" spans="1:12" x14ac:dyDescent="0.25">
      <c r="A611" s="11"/>
      <c r="B611" s="11"/>
      <c r="C611" s="11"/>
      <c r="D611" s="12" t="s">
        <v>354</v>
      </c>
      <c r="E611" s="11"/>
      <c r="F611" s="12" t="s">
        <v>355</v>
      </c>
      <c r="G611" s="13">
        <f>+G612+G613+G614+G615</f>
        <v>18897.739999999998</v>
      </c>
      <c r="H611" s="13">
        <f>+H612+H613+H614+H615</f>
        <v>76000</v>
      </c>
      <c r="I611" s="13">
        <f>+I612+I613+I614+I615</f>
        <v>160000</v>
      </c>
      <c r="J611" s="13">
        <f>+J612+J613+J614+J615</f>
        <v>160000</v>
      </c>
      <c r="K611" s="13">
        <f>IF(H611&lt;&gt;0,I611/H611*100,0)</f>
        <v>210.52631578947367</v>
      </c>
      <c r="L611" s="13">
        <f>IF(I611&lt;&gt;0,J611/I611*100,0)</f>
        <v>100</v>
      </c>
    </row>
    <row r="612" spans="1:12" x14ac:dyDescent="0.25">
      <c r="A612" s="14"/>
      <c r="B612" s="14"/>
      <c r="C612" s="14"/>
      <c r="D612" s="14"/>
      <c r="E612" s="15" t="s">
        <v>25</v>
      </c>
      <c r="F612" s="15" t="s">
        <v>26</v>
      </c>
      <c r="G612" s="16">
        <v>0</v>
      </c>
      <c r="H612" s="16">
        <v>758.52</v>
      </c>
      <c r="I612" s="16">
        <v>0</v>
      </c>
      <c r="J612" s="16">
        <v>0</v>
      </c>
      <c r="K612" s="16">
        <f>IF(H612&lt;&gt;0,I612/H612*100,0)</f>
        <v>0</v>
      </c>
      <c r="L612" s="16">
        <f>IF(I612&lt;&gt;0,J612/I612*100,0)</f>
        <v>0</v>
      </c>
    </row>
    <row r="613" spans="1:12" x14ac:dyDescent="0.25">
      <c r="A613" s="14"/>
      <c r="B613" s="14"/>
      <c r="C613" s="14"/>
      <c r="D613" s="14"/>
      <c r="E613" s="15" t="s">
        <v>356</v>
      </c>
      <c r="F613" s="15" t="s">
        <v>357</v>
      </c>
      <c r="G613" s="16">
        <v>0</v>
      </c>
      <c r="H613" s="16">
        <v>31000</v>
      </c>
      <c r="I613" s="16">
        <v>0</v>
      </c>
      <c r="J613" s="16">
        <v>0</v>
      </c>
      <c r="K613" s="16">
        <f>IF(H613&lt;&gt;0,I613/H613*100,0)</f>
        <v>0</v>
      </c>
      <c r="L613" s="16">
        <f>IF(I613&lt;&gt;0,J613/I613*100,0)</f>
        <v>0</v>
      </c>
    </row>
    <row r="614" spans="1:12" x14ac:dyDescent="0.25">
      <c r="A614" s="14"/>
      <c r="B614" s="14"/>
      <c r="C614" s="14"/>
      <c r="D614" s="14"/>
      <c r="E614" s="15" t="s">
        <v>140</v>
      </c>
      <c r="F614" s="15" t="s">
        <v>141</v>
      </c>
      <c r="G614" s="16">
        <v>17311.87</v>
      </c>
      <c r="H614" s="16">
        <v>0</v>
      </c>
      <c r="I614" s="16">
        <v>160000</v>
      </c>
      <c r="J614" s="16">
        <v>160000</v>
      </c>
      <c r="K614" s="16">
        <f>IF(H614&lt;&gt;0,I614/H614*100,0)</f>
        <v>0</v>
      </c>
      <c r="L614" s="16">
        <f>IF(I614&lt;&gt;0,J614/I614*100,0)</f>
        <v>100</v>
      </c>
    </row>
    <row r="615" spans="1:12" x14ac:dyDescent="0.25">
      <c r="A615" s="14"/>
      <c r="B615" s="14"/>
      <c r="C615" s="14"/>
      <c r="D615" s="14"/>
      <c r="E615" s="15" t="s">
        <v>132</v>
      </c>
      <c r="F615" s="15" t="s">
        <v>133</v>
      </c>
      <c r="G615" s="16">
        <v>1585.87</v>
      </c>
      <c r="H615" s="16">
        <v>44241.48</v>
      </c>
      <c r="I615" s="16">
        <v>0</v>
      </c>
      <c r="J615" s="16">
        <v>0</v>
      </c>
      <c r="K615" s="16">
        <f>IF(H615&lt;&gt;0,I615/H615*100,0)</f>
        <v>0</v>
      </c>
      <c r="L615" s="16">
        <f>IF(I615&lt;&gt;0,J615/I615*100,0)</f>
        <v>0</v>
      </c>
    </row>
    <row r="616" spans="1:12" x14ac:dyDescent="0.25">
      <c r="A616" s="8"/>
      <c r="B616" s="8"/>
      <c r="C616" s="9" t="s">
        <v>358</v>
      </c>
      <c r="D616" s="8"/>
      <c r="E616" s="8"/>
      <c r="F616" s="9" t="s">
        <v>359</v>
      </c>
      <c r="G616" s="10">
        <f>+G617</f>
        <v>7321.33</v>
      </c>
      <c r="H616" s="10">
        <f>+H617</f>
        <v>0</v>
      </c>
      <c r="I616" s="10">
        <f>+I617</f>
        <v>0</v>
      </c>
      <c r="J616" s="10">
        <f>+J617</f>
        <v>0</v>
      </c>
      <c r="K616" s="10">
        <f>IF(H616&lt;&gt;0,I616/H616*100,0)</f>
        <v>0</v>
      </c>
      <c r="L616" s="10">
        <f>IF(I616&lt;&gt;0,J616/I616*100,0)</f>
        <v>0</v>
      </c>
    </row>
    <row r="617" spans="1:12" x14ac:dyDescent="0.25">
      <c r="A617" s="11"/>
      <c r="B617" s="11"/>
      <c r="C617" s="11"/>
      <c r="D617" s="12" t="s">
        <v>18</v>
      </c>
      <c r="E617" s="11"/>
      <c r="F617" s="12"/>
      <c r="G617" s="13">
        <f>+G618</f>
        <v>7321.33</v>
      </c>
      <c r="H617" s="13">
        <f>+H618</f>
        <v>0</v>
      </c>
      <c r="I617" s="13">
        <f>+I618</f>
        <v>0</v>
      </c>
      <c r="J617" s="13">
        <f>+J618</f>
        <v>0</v>
      </c>
      <c r="K617" s="13">
        <f>IF(H617&lt;&gt;0,I617/H617*100,0)</f>
        <v>0</v>
      </c>
      <c r="L617" s="13">
        <f>IF(I617&lt;&gt;0,J617/I617*100,0)</f>
        <v>0</v>
      </c>
    </row>
    <row r="618" spans="1:12" x14ac:dyDescent="0.25">
      <c r="A618" s="14"/>
      <c r="B618" s="14"/>
      <c r="C618" s="14"/>
      <c r="D618" s="14"/>
      <c r="E618" s="15" t="s">
        <v>23</v>
      </c>
      <c r="F618" s="15" t="s">
        <v>24</v>
      </c>
      <c r="G618" s="16">
        <v>7321.33</v>
      </c>
      <c r="H618" s="16">
        <v>0</v>
      </c>
      <c r="I618" s="16">
        <v>0</v>
      </c>
      <c r="J618" s="16">
        <v>0</v>
      </c>
      <c r="K618" s="16">
        <f>IF(H618&lt;&gt;0,I618/H618*100,0)</f>
        <v>0</v>
      </c>
      <c r="L618" s="16">
        <f>IF(I618&lt;&gt;0,J618/I618*100,0)</f>
        <v>0</v>
      </c>
    </row>
    <row r="619" spans="1:12" x14ac:dyDescent="0.25">
      <c r="A619" s="8"/>
      <c r="B619" s="8"/>
      <c r="C619" s="9" t="s">
        <v>360</v>
      </c>
      <c r="D619" s="8"/>
      <c r="E619" s="8"/>
      <c r="F619" s="9" t="s">
        <v>361</v>
      </c>
      <c r="G619" s="10">
        <f>+G620+G622+G632+G635+G639+G641+G645+G647+G652+G658+G665</f>
        <v>450326.26</v>
      </c>
      <c r="H619" s="10">
        <f>+H620+H622+H632+H635+H639+H641+H645+H647+H652+H658+H665</f>
        <v>631006</v>
      </c>
      <c r="I619" s="10">
        <f>+I620+I622+I632+I635+I639+I641+I645+I647+I652+I658+I665</f>
        <v>223390</v>
      </c>
      <c r="J619" s="10">
        <f>+J620+J622+J632+J635+J639+J641+J645+J647+J652+J658+J665</f>
        <v>288980</v>
      </c>
      <c r="K619" s="10">
        <f>IF(H619&lt;&gt;0,I619/H619*100,0)</f>
        <v>35.402199028218433</v>
      </c>
      <c r="L619" s="10">
        <f>IF(I619&lt;&gt;0,J619/I619*100,0)</f>
        <v>129.36120685796141</v>
      </c>
    </row>
    <row r="620" spans="1:12" x14ac:dyDescent="0.25">
      <c r="A620" s="11"/>
      <c r="B620" s="11"/>
      <c r="C620" s="11"/>
      <c r="D620" s="12" t="s">
        <v>18</v>
      </c>
      <c r="E620" s="11"/>
      <c r="F620" s="12"/>
      <c r="G620" s="13">
        <f>+G621</f>
        <v>0</v>
      </c>
      <c r="H620" s="13">
        <f>+H621</f>
        <v>0</v>
      </c>
      <c r="I620" s="13">
        <f>+I621</f>
        <v>0</v>
      </c>
      <c r="J620" s="13">
        <f>+J621</f>
        <v>0</v>
      </c>
      <c r="K620" s="13">
        <f>IF(H620&lt;&gt;0,I620/H620*100,0)</f>
        <v>0</v>
      </c>
      <c r="L620" s="13">
        <f>IF(I620&lt;&gt;0,J620/I620*100,0)</f>
        <v>0</v>
      </c>
    </row>
    <row r="621" spans="1:12" x14ac:dyDescent="0.25">
      <c r="A621" s="14"/>
      <c r="B621" s="14"/>
      <c r="C621" s="14"/>
      <c r="D621" s="14"/>
      <c r="E621" s="15" t="s">
        <v>25</v>
      </c>
      <c r="F621" s="15" t="s">
        <v>26</v>
      </c>
      <c r="G621" s="16">
        <v>0</v>
      </c>
      <c r="H621" s="16">
        <v>0</v>
      </c>
      <c r="I621" s="16">
        <v>0</v>
      </c>
      <c r="J621" s="16">
        <v>0</v>
      </c>
      <c r="K621" s="16">
        <f>IF(H621&lt;&gt;0,I621/H621*100,0)</f>
        <v>0</v>
      </c>
      <c r="L621" s="16">
        <f>IF(I621&lt;&gt;0,J621/I621*100,0)</f>
        <v>0</v>
      </c>
    </row>
    <row r="622" spans="1:12" x14ac:dyDescent="0.25">
      <c r="A622" s="11"/>
      <c r="B622" s="11"/>
      <c r="C622" s="11"/>
      <c r="D622" s="12" t="s">
        <v>302</v>
      </c>
      <c r="E622" s="11"/>
      <c r="F622" s="12" t="s">
        <v>303</v>
      </c>
      <c r="G622" s="13">
        <f>+G623+G624+G625+G626+G627+G628+G629+G630+G631</f>
        <v>148482.56000000003</v>
      </c>
      <c r="H622" s="13">
        <f>+H623+H624+H625+H626+H627+H628+H629+H630+H631</f>
        <v>111765</v>
      </c>
      <c r="I622" s="13">
        <f>+I623+I624+I625+I626+I627+I628+I629+I630+I631</f>
        <v>165980</v>
      </c>
      <c r="J622" s="13">
        <f>+J623+J624+J625+J626+J627+J628+J629+J630+J631</f>
        <v>92480</v>
      </c>
      <c r="K622" s="13">
        <f>IF(H622&lt;&gt;0,I622/H622*100,0)</f>
        <v>148.50803024202568</v>
      </c>
      <c r="L622" s="13">
        <f>IF(I622&lt;&gt;0,J622/I622*100,0)</f>
        <v>55.717556332088201</v>
      </c>
    </row>
    <row r="623" spans="1:12" x14ac:dyDescent="0.25">
      <c r="A623" s="14"/>
      <c r="B623" s="14"/>
      <c r="C623" s="14"/>
      <c r="D623" s="14"/>
      <c r="E623" s="15" t="s">
        <v>19</v>
      </c>
      <c r="F623" s="15" t="s">
        <v>20</v>
      </c>
      <c r="G623" s="16">
        <v>3090.26</v>
      </c>
      <c r="H623" s="16">
        <v>0</v>
      </c>
      <c r="I623" s="16">
        <v>0</v>
      </c>
      <c r="J623" s="16">
        <v>0</v>
      </c>
      <c r="K623" s="16">
        <f>IF(H623&lt;&gt;0,I623/H623*100,0)</f>
        <v>0</v>
      </c>
      <c r="L623" s="16">
        <f>IF(I623&lt;&gt;0,J623/I623*100,0)</f>
        <v>0</v>
      </c>
    </row>
    <row r="624" spans="1:12" x14ac:dyDescent="0.25">
      <c r="A624" s="14"/>
      <c r="B624" s="14"/>
      <c r="C624" s="14"/>
      <c r="D624" s="14"/>
      <c r="E624" s="15" t="s">
        <v>76</v>
      </c>
      <c r="F624" s="15" t="s">
        <v>77</v>
      </c>
      <c r="G624" s="16">
        <v>960</v>
      </c>
      <c r="H624" s="16">
        <v>786.9</v>
      </c>
      <c r="I624" s="16">
        <v>0</v>
      </c>
      <c r="J624" s="16">
        <v>0</v>
      </c>
      <c r="K624" s="16">
        <f>IF(H624&lt;&gt;0,I624/H624*100,0)</f>
        <v>0</v>
      </c>
      <c r="L624" s="16">
        <f>IF(I624&lt;&gt;0,J624/I624*100,0)</f>
        <v>0</v>
      </c>
    </row>
    <row r="625" spans="1:12" x14ac:dyDescent="0.25">
      <c r="A625" s="14"/>
      <c r="B625" s="14"/>
      <c r="C625" s="14"/>
      <c r="D625" s="14"/>
      <c r="E625" s="15" t="s">
        <v>21</v>
      </c>
      <c r="F625" s="15" t="s">
        <v>22</v>
      </c>
      <c r="G625" s="16">
        <v>70.05</v>
      </c>
      <c r="H625" s="16">
        <v>1100.82</v>
      </c>
      <c r="I625" s="16">
        <v>0</v>
      </c>
      <c r="J625" s="16">
        <v>0</v>
      </c>
      <c r="K625" s="16">
        <f>IF(H625&lt;&gt;0,I625/H625*100,0)</f>
        <v>0</v>
      </c>
      <c r="L625" s="16">
        <f>IF(I625&lt;&gt;0,J625/I625*100,0)</f>
        <v>0</v>
      </c>
    </row>
    <row r="626" spans="1:12" x14ac:dyDescent="0.25">
      <c r="A626" s="14"/>
      <c r="B626" s="14"/>
      <c r="C626" s="14"/>
      <c r="D626" s="14"/>
      <c r="E626" s="15" t="s">
        <v>23</v>
      </c>
      <c r="F626" s="15" t="s">
        <v>24</v>
      </c>
      <c r="G626" s="16">
        <v>3090.63</v>
      </c>
      <c r="H626" s="16">
        <v>7044.2</v>
      </c>
      <c r="I626" s="16">
        <v>165980</v>
      </c>
      <c r="J626" s="16">
        <v>92480</v>
      </c>
      <c r="K626" s="16">
        <f>IF(H626&lt;&gt;0,I626/H626*100,0)</f>
        <v>2356.2647284290624</v>
      </c>
      <c r="L626" s="16">
        <f>IF(I626&lt;&gt;0,J626/I626*100,0)</f>
        <v>55.717556332088201</v>
      </c>
    </row>
    <row r="627" spans="1:12" x14ac:dyDescent="0.25">
      <c r="A627" s="14"/>
      <c r="B627" s="14"/>
      <c r="C627" s="14"/>
      <c r="D627" s="14"/>
      <c r="E627" s="15" t="s">
        <v>25</v>
      </c>
      <c r="F627" s="15" t="s">
        <v>26</v>
      </c>
      <c r="G627" s="16">
        <v>2095.6</v>
      </c>
      <c r="H627" s="16">
        <v>61</v>
      </c>
      <c r="I627" s="16">
        <v>0</v>
      </c>
      <c r="J627" s="16">
        <v>0</v>
      </c>
      <c r="K627" s="16">
        <f>IF(H627&lt;&gt;0,I627/H627*100,0)</f>
        <v>0</v>
      </c>
      <c r="L627" s="16">
        <f>IF(I627&lt;&gt;0,J627/I627*100,0)</f>
        <v>0</v>
      </c>
    </row>
    <row r="628" spans="1:12" x14ac:dyDescent="0.25">
      <c r="A628" s="14"/>
      <c r="B628" s="14"/>
      <c r="C628" s="14"/>
      <c r="D628" s="14"/>
      <c r="E628" s="15" t="s">
        <v>27</v>
      </c>
      <c r="F628" s="15" t="s">
        <v>28</v>
      </c>
      <c r="G628" s="16">
        <v>397.72</v>
      </c>
      <c r="H628" s="16">
        <v>0</v>
      </c>
      <c r="I628" s="16">
        <v>0</v>
      </c>
      <c r="J628" s="16">
        <v>0</v>
      </c>
      <c r="K628" s="16">
        <f>IF(H628&lt;&gt;0,I628/H628*100,0)</f>
        <v>0</v>
      </c>
      <c r="L628" s="16">
        <f>IF(I628&lt;&gt;0,J628/I628*100,0)</f>
        <v>0</v>
      </c>
    </row>
    <row r="629" spans="1:12" x14ac:dyDescent="0.25">
      <c r="A629" s="14"/>
      <c r="B629" s="14"/>
      <c r="C629" s="14"/>
      <c r="D629" s="14"/>
      <c r="E629" s="15" t="s">
        <v>63</v>
      </c>
      <c r="F629" s="15" t="s">
        <v>64</v>
      </c>
      <c r="G629" s="16">
        <v>59413.91</v>
      </c>
      <c r="H629" s="16">
        <v>0</v>
      </c>
      <c r="I629" s="16">
        <v>0</v>
      </c>
      <c r="J629" s="16">
        <v>0</v>
      </c>
      <c r="K629" s="16">
        <f>IF(H629&lt;&gt;0,I629/H629*100,0)</f>
        <v>0</v>
      </c>
      <c r="L629" s="16">
        <f>IF(I629&lt;&gt;0,J629/I629*100,0)</f>
        <v>0</v>
      </c>
    </row>
    <row r="630" spans="1:12" x14ac:dyDescent="0.25">
      <c r="A630" s="14"/>
      <c r="B630" s="14"/>
      <c r="C630" s="14"/>
      <c r="D630" s="14"/>
      <c r="E630" s="15" t="s">
        <v>140</v>
      </c>
      <c r="F630" s="15" t="s">
        <v>141</v>
      </c>
      <c r="G630" s="16">
        <v>77426.41</v>
      </c>
      <c r="H630" s="16">
        <v>102772.08</v>
      </c>
      <c r="I630" s="16">
        <v>0</v>
      </c>
      <c r="J630" s="16">
        <v>0</v>
      </c>
      <c r="K630" s="16">
        <f>IF(H630&lt;&gt;0,I630/H630*100,0)</f>
        <v>0</v>
      </c>
      <c r="L630" s="16">
        <f>IF(I630&lt;&gt;0,J630/I630*100,0)</f>
        <v>0</v>
      </c>
    </row>
    <row r="631" spans="1:12" x14ac:dyDescent="0.25">
      <c r="A631" s="14"/>
      <c r="B631" s="14"/>
      <c r="C631" s="14"/>
      <c r="D631" s="14"/>
      <c r="E631" s="15" t="s">
        <v>132</v>
      </c>
      <c r="F631" s="15" t="s">
        <v>133</v>
      </c>
      <c r="G631" s="16">
        <v>1937.98</v>
      </c>
      <c r="H631" s="16">
        <v>0</v>
      </c>
      <c r="I631" s="16">
        <v>0</v>
      </c>
      <c r="J631" s="16">
        <v>0</v>
      </c>
      <c r="K631" s="16">
        <f>IF(H631&lt;&gt;0,I631/H631*100,0)</f>
        <v>0</v>
      </c>
      <c r="L631" s="16">
        <f>IF(I631&lt;&gt;0,J631/I631*100,0)</f>
        <v>0</v>
      </c>
    </row>
    <row r="632" spans="1:12" x14ac:dyDescent="0.25">
      <c r="A632" s="11"/>
      <c r="B632" s="11"/>
      <c r="C632" s="11"/>
      <c r="D632" s="12" t="s">
        <v>304</v>
      </c>
      <c r="E632" s="11"/>
      <c r="F632" s="12" t="s">
        <v>305</v>
      </c>
      <c r="G632" s="13">
        <f>+G633+G634</f>
        <v>0</v>
      </c>
      <c r="H632" s="13">
        <f>+H633+H634</f>
        <v>0</v>
      </c>
      <c r="I632" s="13">
        <f>+I633+I634</f>
        <v>0</v>
      </c>
      <c r="J632" s="13">
        <f>+J633+J634</f>
        <v>33500</v>
      </c>
      <c r="K632" s="13">
        <f>IF(H632&lt;&gt;0,I632/H632*100,0)</f>
        <v>0</v>
      </c>
      <c r="L632" s="13">
        <f>IF(I632&lt;&gt;0,J632/I632*100,0)</f>
        <v>0</v>
      </c>
    </row>
    <row r="633" spans="1:12" x14ac:dyDescent="0.25">
      <c r="A633" s="14"/>
      <c r="B633" s="14"/>
      <c r="C633" s="14"/>
      <c r="D633" s="14"/>
      <c r="E633" s="15" t="s">
        <v>146</v>
      </c>
      <c r="F633" s="15" t="s">
        <v>147</v>
      </c>
      <c r="G633" s="16">
        <v>0</v>
      </c>
      <c r="H633" s="16">
        <v>0</v>
      </c>
      <c r="I633" s="16">
        <v>0</v>
      </c>
      <c r="J633" s="16">
        <v>32000</v>
      </c>
      <c r="K633" s="16">
        <f>IF(H633&lt;&gt;0,I633/H633*100,0)</f>
        <v>0</v>
      </c>
      <c r="L633" s="16">
        <f>IF(I633&lt;&gt;0,J633/I633*100,0)</f>
        <v>0</v>
      </c>
    </row>
    <row r="634" spans="1:12" x14ac:dyDescent="0.25">
      <c r="A634" s="14"/>
      <c r="B634" s="14"/>
      <c r="C634" s="14"/>
      <c r="D634" s="14"/>
      <c r="E634" s="15" t="s">
        <v>132</v>
      </c>
      <c r="F634" s="15" t="s">
        <v>133</v>
      </c>
      <c r="G634" s="16">
        <v>0</v>
      </c>
      <c r="H634" s="16">
        <v>0</v>
      </c>
      <c r="I634" s="16">
        <v>0</v>
      </c>
      <c r="J634" s="16">
        <v>1500</v>
      </c>
      <c r="K634" s="16">
        <f>IF(H634&lt;&gt;0,I634/H634*100,0)</f>
        <v>0</v>
      </c>
      <c r="L634" s="16">
        <f>IF(I634&lt;&gt;0,J634/I634*100,0)</f>
        <v>0</v>
      </c>
    </row>
    <row r="635" spans="1:12" x14ac:dyDescent="0.25">
      <c r="A635" s="11"/>
      <c r="B635" s="11"/>
      <c r="C635" s="11"/>
      <c r="D635" s="12" t="s">
        <v>227</v>
      </c>
      <c r="E635" s="11"/>
      <c r="F635" s="12" t="s">
        <v>228</v>
      </c>
      <c r="G635" s="13">
        <f>+G636+G637+G638</f>
        <v>0</v>
      </c>
      <c r="H635" s="13">
        <f>+H636+H637+H638</f>
        <v>17665</v>
      </c>
      <c r="I635" s="13">
        <f>+I636+I637+I638</f>
        <v>35410</v>
      </c>
      <c r="J635" s="13">
        <f>+J636+J637+J638</f>
        <v>73500</v>
      </c>
      <c r="K635" s="13">
        <f>IF(H635&lt;&gt;0,I635/H635*100,0)</f>
        <v>200.45287291253891</v>
      </c>
      <c r="L635" s="13">
        <f>IF(I635&lt;&gt;0,J635/I635*100,0)</f>
        <v>207.56848347924316</v>
      </c>
    </row>
    <row r="636" spans="1:12" x14ac:dyDescent="0.25">
      <c r="A636" s="14"/>
      <c r="B636" s="14"/>
      <c r="C636" s="14"/>
      <c r="D636" s="14"/>
      <c r="E636" s="15" t="s">
        <v>19</v>
      </c>
      <c r="F636" s="15" t="s">
        <v>20</v>
      </c>
      <c r="G636" s="16">
        <v>0</v>
      </c>
      <c r="H636" s="16">
        <v>1400</v>
      </c>
      <c r="I636" s="16">
        <v>0</v>
      </c>
      <c r="J636" s="16">
        <v>0</v>
      </c>
      <c r="K636" s="16">
        <f>IF(H636&lt;&gt;0,I636/H636*100,0)</f>
        <v>0</v>
      </c>
      <c r="L636" s="16">
        <f>IF(I636&lt;&gt;0,J636/I636*100,0)</f>
        <v>0</v>
      </c>
    </row>
    <row r="637" spans="1:12" x14ac:dyDescent="0.25">
      <c r="A637" s="14"/>
      <c r="B637" s="14"/>
      <c r="C637" s="14"/>
      <c r="D637" s="14"/>
      <c r="E637" s="15" t="s">
        <v>146</v>
      </c>
      <c r="F637" s="15" t="s">
        <v>147</v>
      </c>
      <c r="G637" s="16">
        <v>0</v>
      </c>
      <c r="H637" s="16">
        <v>15915</v>
      </c>
      <c r="I637" s="16">
        <v>31000</v>
      </c>
      <c r="J637" s="16">
        <v>70000</v>
      </c>
      <c r="K637" s="16">
        <f>IF(H637&lt;&gt;0,I637/H637*100,0)</f>
        <v>194.78479421928998</v>
      </c>
      <c r="L637" s="16">
        <f>IF(I637&lt;&gt;0,J637/I637*100,0)</f>
        <v>225.80645161290326</v>
      </c>
    </row>
    <row r="638" spans="1:12" x14ac:dyDescent="0.25">
      <c r="A638" s="14"/>
      <c r="B638" s="14"/>
      <c r="C638" s="14"/>
      <c r="D638" s="14"/>
      <c r="E638" s="15" t="s">
        <v>132</v>
      </c>
      <c r="F638" s="15" t="s">
        <v>133</v>
      </c>
      <c r="G638" s="16">
        <v>0</v>
      </c>
      <c r="H638" s="16">
        <v>350</v>
      </c>
      <c r="I638" s="16">
        <v>4410</v>
      </c>
      <c r="J638" s="16">
        <v>3500</v>
      </c>
      <c r="K638" s="16">
        <f>IF(H638&lt;&gt;0,I638/H638*100,0)</f>
        <v>1260</v>
      </c>
      <c r="L638" s="16">
        <f>IF(I638&lt;&gt;0,J638/I638*100,0)</f>
        <v>79.365079365079367</v>
      </c>
    </row>
    <row r="639" spans="1:12" x14ac:dyDescent="0.25">
      <c r="A639" s="11"/>
      <c r="B639" s="11"/>
      <c r="C639" s="11"/>
      <c r="D639" s="12" t="s">
        <v>306</v>
      </c>
      <c r="E639" s="11"/>
      <c r="F639" s="12" t="s">
        <v>307</v>
      </c>
      <c r="G639" s="13">
        <f>+G640</f>
        <v>0</v>
      </c>
      <c r="H639" s="13">
        <f>+H640</f>
        <v>5860</v>
      </c>
      <c r="I639" s="13">
        <f>+I640</f>
        <v>0</v>
      </c>
      <c r="J639" s="13">
        <f>+J640</f>
        <v>0</v>
      </c>
      <c r="K639" s="13">
        <f>IF(H639&lt;&gt;0,I639/H639*100,0)</f>
        <v>0</v>
      </c>
      <c r="L639" s="13">
        <f>IF(I639&lt;&gt;0,J639/I639*100,0)</f>
        <v>0</v>
      </c>
    </row>
    <row r="640" spans="1:12" x14ac:dyDescent="0.25">
      <c r="A640" s="14"/>
      <c r="B640" s="14"/>
      <c r="C640" s="14"/>
      <c r="D640" s="14"/>
      <c r="E640" s="15" t="s">
        <v>146</v>
      </c>
      <c r="F640" s="15" t="s">
        <v>147</v>
      </c>
      <c r="G640" s="16">
        <v>0</v>
      </c>
      <c r="H640" s="16">
        <v>5860</v>
      </c>
      <c r="I640" s="16">
        <v>0</v>
      </c>
      <c r="J640" s="16">
        <v>0</v>
      </c>
      <c r="K640" s="16">
        <f>IF(H640&lt;&gt;0,I640/H640*100,0)</f>
        <v>0</v>
      </c>
      <c r="L640" s="16">
        <f>IF(I640&lt;&gt;0,J640/I640*100,0)</f>
        <v>0</v>
      </c>
    </row>
    <row r="641" spans="1:12" x14ac:dyDescent="0.25">
      <c r="A641" s="11"/>
      <c r="B641" s="11"/>
      <c r="C641" s="11"/>
      <c r="D641" s="12" t="s">
        <v>212</v>
      </c>
      <c r="E641" s="11"/>
      <c r="F641" s="12" t="s">
        <v>213</v>
      </c>
      <c r="G641" s="13">
        <f>+G642+G643+G644</f>
        <v>935.3</v>
      </c>
      <c r="H641" s="13">
        <f>+H642+H643+H644</f>
        <v>59738</v>
      </c>
      <c r="I641" s="13">
        <f>+I642+I643+I644</f>
        <v>19000</v>
      </c>
      <c r="J641" s="13">
        <f>+J642+J643+J644</f>
        <v>0</v>
      </c>
      <c r="K641" s="13">
        <f>IF(H641&lt;&gt;0,I641/H641*100,0)</f>
        <v>31.80555090562121</v>
      </c>
      <c r="L641" s="13">
        <f>IF(I641&lt;&gt;0,J641/I641*100,0)</f>
        <v>0</v>
      </c>
    </row>
    <row r="642" spans="1:12" x14ac:dyDescent="0.25">
      <c r="A642" s="14"/>
      <c r="B642" s="14"/>
      <c r="C642" s="14"/>
      <c r="D642" s="14"/>
      <c r="E642" s="15" t="s">
        <v>146</v>
      </c>
      <c r="F642" s="15" t="s">
        <v>147</v>
      </c>
      <c r="G642" s="16">
        <v>0</v>
      </c>
      <c r="H642" s="16">
        <v>16600</v>
      </c>
      <c r="I642" s="16">
        <v>19000</v>
      </c>
      <c r="J642" s="16">
        <v>0</v>
      </c>
      <c r="K642" s="16">
        <f>IF(H642&lt;&gt;0,I642/H642*100,0)</f>
        <v>114.45783132530121</v>
      </c>
      <c r="L642" s="16">
        <f>IF(I642&lt;&gt;0,J642/I642*100,0)</f>
        <v>0</v>
      </c>
    </row>
    <row r="643" spans="1:12" x14ac:dyDescent="0.25">
      <c r="A643" s="14"/>
      <c r="B643" s="14"/>
      <c r="C643" s="14"/>
      <c r="D643" s="14"/>
      <c r="E643" s="15" t="s">
        <v>140</v>
      </c>
      <c r="F643" s="15" t="s">
        <v>141</v>
      </c>
      <c r="G643" s="16">
        <v>0</v>
      </c>
      <c r="H643" s="16">
        <v>42138</v>
      </c>
      <c r="I643" s="16">
        <v>0</v>
      </c>
      <c r="J643" s="16">
        <v>0</v>
      </c>
      <c r="K643" s="16">
        <f>IF(H643&lt;&gt;0,I643/H643*100,0)</f>
        <v>0</v>
      </c>
      <c r="L643" s="16">
        <f>IF(I643&lt;&gt;0,J643/I643*100,0)</f>
        <v>0</v>
      </c>
    </row>
    <row r="644" spans="1:12" x14ac:dyDescent="0.25">
      <c r="A644" s="14"/>
      <c r="B644" s="14"/>
      <c r="C644" s="14"/>
      <c r="D644" s="14"/>
      <c r="E644" s="15" t="s">
        <v>132</v>
      </c>
      <c r="F644" s="15" t="s">
        <v>133</v>
      </c>
      <c r="G644" s="16">
        <v>935.3</v>
      </c>
      <c r="H644" s="16">
        <v>1000</v>
      </c>
      <c r="I644" s="16">
        <v>0</v>
      </c>
      <c r="J644" s="16">
        <v>0</v>
      </c>
      <c r="K644" s="16">
        <f>IF(H644&lt;&gt;0,I644/H644*100,0)</f>
        <v>0</v>
      </c>
      <c r="L644" s="16">
        <f>IF(I644&lt;&gt;0,J644/I644*100,0)</f>
        <v>0</v>
      </c>
    </row>
    <row r="645" spans="1:12" x14ac:dyDescent="0.25">
      <c r="A645" s="11"/>
      <c r="B645" s="11"/>
      <c r="C645" s="11"/>
      <c r="D645" s="12" t="s">
        <v>308</v>
      </c>
      <c r="E645" s="11"/>
      <c r="F645" s="12" t="s">
        <v>309</v>
      </c>
      <c r="G645" s="13">
        <f>+G646</f>
        <v>603.54</v>
      </c>
      <c r="H645" s="13">
        <f>+H646</f>
        <v>0</v>
      </c>
      <c r="I645" s="13">
        <f>+I646</f>
        <v>0</v>
      </c>
      <c r="J645" s="13">
        <f>+J646</f>
        <v>0</v>
      </c>
      <c r="K645" s="13">
        <f>IF(H645&lt;&gt;0,I645/H645*100,0)</f>
        <v>0</v>
      </c>
      <c r="L645" s="13">
        <f>IF(I645&lt;&gt;0,J645/I645*100,0)</f>
        <v>0</v>
      </c>
    </row>
    <row r="646" spans="1:12" x14ac:dyDescent="0.25">
      <c r="A646" s="14"/>
      <c r="B646" s="14"/>
      <c r="C646" s="14"/>
      <c r="D646" s="14"/>
      <c r="E646" s="15" t="s">
        <v>132</v>
      </c>
      <c r="F646" s="15" t="s">
        <v>133</v>
      </c>
      <c r="G646" s="16">
        <v>603.54</v>
      </c>
      <c r="H646" s="16">
        <v>0</v>
      </c>
      <c r="I646" s="16">
        <v>0</v>
      </c>
      <c r="J646" s="16">
        <v>0</v>
      </c>
      <c r="K646" s="16">
        <f>IF(H646&lt;&gt;0,I646/H646*100,0)</f>
        <v>0</v>
      </c>
      <c r="L646" s="16">
        <f>IF(I646&lt;&gt;0,J646/I646*100,0)</f>
        <v>0</v>
      </c>
    </row>
    <row r="647" spans="1:12" x14ac:dyDescent="0.25">
      <c r="A647" s="11"/>
      <c r="B647" s="11"/>
      <c r="C647" s="11"/>
      <c r="D647" s="12" t="s">
        <v>214</v>
      </c>
      <c r="E647" s="11"/>
      <c r="F647" s="12" t="s">
        <v>215</v>
      </c>
      <c r="G647" s="13">
        <f>+G648+G649+G650+G651</f>
        <v>111136.35</v>
      </c>
      <c r="H647" s="13">
        <f>+H648+H649+H650+H651</f>
        <v>434575</v>
      </c>
      <c r="I647" s="13">
        <f>+I648+I649+I650+I651</f>
        <v>0</v>
      </c>
      <c r="J647" s="13">
        <f>+J648+J649+J650+J651</f>
        <v>0</v>
      </c>
      <c r="K647" s="13">
        <f>IF(H647&lt;&gt;0,I647/H647*100,0)</f>
        <v>0</v>
      </c>
      <c r="L647" s="13">
        <f>IF(I647&lt;&gt;0,J647/I647*100,0)</f>
        <v>0</v>
      </c>
    </row>
    <row r="648" spans="1:12" x14ac:dyDescent="0.25">
      <c r="A648" s="14"/>
      <c r="B648" s="14"/>
      <c r="C648" s="14"/>
      <c r="D648" s="14"/>
      <c r="E648" s="15" t="s">
        <v>25</v>
      </c>
      <c r="F648" s="15" t="s">
        <v>26</v>
      </c>
      <c r="G648" s="16">
        <v>365.06</v>
      </c>
      <c r="H648" s="16">
        <v>0</v>
      </c>
      <c r="I648" s="16">
        <v>0</v>
      </c>
      <c r="J648" s="16">
        <v>0</v>
      </c>
      <c r="K648" s="16">
        <f>IF(H648&lt;&gt;0,I648/H648*100,0)</f>
        <v>0</v>
      </c>
      <c r="L648" s="16">
        <f>IF(I648&lt;&gt;0,J648/I648*100,0)</f>
        <v>0</v>
      </c>
    </row>
    <row r="649" spans="1:12" x14ac:dyDescent="0.25">
      <c r="A649" s="14"/>
      <c r="B649" s="14"/>
      <c r="C649" s="14"/>
      <c r="D649" s="14"/>
      <c r="E649" s="15" t="s">
        <v>27</v>
      </c>
      <c r="F649" s="15" t="s">
        <v>28</v>
      </c>
      <c r="G649" s="16">
        <v>79.03</v>
      </c>
      <c r="H649" s="16">
        <v>0</v>
      </c>
      <c r="I649" s="16">
        <v>0</v>
      </c>
      <c r="J649" s="16">
        <v>0</v>
      </c>
      <c r="K649" s="16">
        <f>IF(H649&lt;&gt;0,I649/H649*100,0)</f>
        <v>0</v>
      </c>
      <c r="L649" s="16">
        <f>IF(I649&lt;&gt;0,J649/I649*100,0)</f>
        <v>0</v>
      </c>
    </row>
    <row r="650" spans="1:12" x14ac:dyDescent="0.25">
      <c r="A650" s="14"/>
      <c r="B650" s="14"/>
      <c r="C650" s="14"/>
      <c r="D650" s="14"/>
      <c r="E650" s="15" t="s">
        <v>146</v>
      </c>
      <c r="F650" s="15" t="s">
        <v>147</v>
      </c>
      <c r="G650" s="16">
        <v>106014.41</v>
      </c>
      <c r="H650" s="16">
        <v>432482.66</v>
      </c>
      <c r="I650" s="16">
        <v>0</v>
      </c>
      <c r="J650" s="16">
        <v>0</v>
      </c>
      <c r="K650" s="16">
        <f>IF(H650&lt;&gt;0,I650/H650*100,0)</f>
        <v>0</v>
      </c>
      <c r="L650" s="16">
        <f>IF(I650&lt;&gt;0,J650/I650*100,0)</f>
        <v>0</v>
      </c>
    </row>
    <row r="651" spans="1:12" x14ac:dyDescent="0.25">
      <c r="A651" s="14"/>
      <c r="B651" s="14"/>
      <c r="C651" s="14"/>
      <c r="D651" s="14"/>
      <c r="E651" s="15" t="s">
        <v>132</v>
      </c>
      <c r="F651" s="15" t="s">
        <v>133</v>
      </c>
      <c r="G651" s="16">
        <v>4677.8500000000004</v>
      </c>
      <c r="H651" s="16">
        <v>2092.34</v>
      </c>
      <c r="I651" s="16">
        <v>0</v>
      </c>
      <c r="J651" s="16">
        <v>0</v>
      </c>
      <c r="K651" s="16">
        <f>IF(H651&lt;&gt;0,I651/H651*100,0)</f>
        <v>0</v>
      </c>
      <c r="L651" s="16">
        <f>IF(I651&lt;&gt;0,J651/I651*100,0)</f>
        <v>0</v>
      </c>
    </row>
    <row r="652" spans="1:12" x14ac:dyDescent="0.25">
      <c r="A652" s="11"/>
      <c r="B652" s="11"/>
      <c r="C652" s="11"/>
      <c r="D652" s="12" t="s">
        <v>310</v>
      </c>
      <c r="E652" s="11"/>
      <c r="F652" s="12" t="s">
        <v>311</v>
      </c>
      <c r="G652" s="13">
        <f>+G653+G654+G655+G656+G657</f>
        <v>5323.5099999999993</v>
      </c>
      <c r="H652" s="13">
        <f>+H653+H654+H655+H656+H657</f>
        <v>1403</v>
      </c>
      <c r="I652" s="13">
        <f>+I653+I654+I655+I656+I657</f>
        <v>3000</v>
      </c>
      <c r="J652" s="13">
        <f>+J653+J654+J655+J656+J657</f>
        <v>89500</v>
      </c>
      <c r="K652" s="13">
        <f>IF(H652&lt;&gt;0,I652/H652*100,0)</f>
        <v>213.82751247327155</v>
      </c>
      <c r="L652" s="13">
        <f>IF(I652&lt;&gt;0,J652/I652*100,0)</f>
        <v>2983.333333333333</v>
      </c>
    </row>
    <row r="653" spans="1:12" x14ac:dyDescent="0.25">
      <c r="A653" s="14"/>
      <c r="B653" s="14"/>
      <c r="C653" s="14"/>
      <c r="D653" s="14"/>
      <c r="E653" s="15" t="s">
        <v>19</v>
      </c>
      <c r="F653" s="15" t="s">
        <v>20</v>
      </c>
      <c r="G653" s="16">
        <v>0</v>
      </c>
      <c r="H653" s="16">
        <v>120</v>
      </c>
      <c r="I653" s="16">
        <v>0</v>
      </c>
      <c r="J653" s="16">
        <v>0</v>
      </c>
      <c r="K653" s="16">
        <f>IF(H653&lt;&gt;0,I653/H653*100,0)</f>
        <v>0</v>
      </c>
      <c r="L653" s="16">
        <f>IF(I653&lt;&gt;0,J653/I653*100,0)</f>
        <v>0</v>
      </c>
    </row>
    <row r="654" spans="1:12" x14ac:dyDescent="0.25">
      <c r="A654" s="14"/>
      <c r="B654" s="14"/>
      <c r="C654" s="14"/>
      <c r="D654" s="14"/>
      <c r="E654" s="15" t="s">
        <v>25</v>
      </c>
      <c r="F654" s="15" t="s">
        <v>26</v>
      </c>
      <c r="G654" s="16">
        <v>5144.78</v>
      </c>
      <c r="H654" s="16">
        <v>437.55</v>
      </c>
      <c r="I654" s="16">
        <v>0</v>
      </c>
      <c r="J654" s="16">
        <v>0</v>
      </c>
      <c r="K654" s="16">
        <f>IF(H654&lt;&gt;0,I654/H654*100,0)</f>
        <v>0</v>
      </c>
      <c r="L654" s="16">
        <f>IF(I654&lt;&gt;0,J654/I654*100,0)</f>
        <v>0</v>
      </c>
    </row>
    <row r="655" spans="1:12" x14ac:dyDescent="0.25">
      <c r="A655" s="14"/>
      <c r="B655" s="14"/>
      <c r="C655" s="14"/>
      <c r="D655" s="14"/>
      <c r="E655" s="15" t="s">
        <v>27</v>
      </c>
      <c r="F655" s="15" t="s">
        <v>28</v>
      </c>
      <c r="G655" s="16">
        <v>178.73</v>
      </c>
      <c r="H655" s="16">
        <v>0</v>
      </c>
      <c r="I655" s="16">
        <v>0</v>
      </c>
      <c r="J655" s="16">
        <v>0</v>
      </c>
      <c r="K655" s="16">
        <f>IF(H655&lt;&gt;0,I655/H655*100,0)</f>
        <v>0</v>
      </c>
      <c r="L655" s="16">
        <f>IF(I655&lt;&gt;0,J655/I655*100,0)</f>
        <v>0</v>
      </c>
    </row>
    <row r="656" spans="1:12" x14ac:dyDescent="0.25">
      <c r="A656" s="14"/>
      <c r="B656" s="14"/>
      <c r="C656" s="14"/>
      <c r="D656" s="14"/>
      <c r="E656" s="15" t="s">
        <v>146</v>
      </c>
      <c r="F656" s="15" t="s">
        <v>147</v>
      </c>
      <c r="G656" s="16">
        <v>0</v>
      </c>
      <c r="H656" s="16">
        <v>0</v>
      </c>
      <c r="I656" s="16">
        <v>0</v>
      </c>
      <c r="J656" s="16">
        <v>89500</v>
      </c>
      <c r="K656" s="16">
        <f>IF(H656&lt;&gt;0,I656/H656*100,0)</f>
        <v>0</v>
      </c>
      <c r="L656" s="16">
        <f>IF(I656&lt;&gt;0,J656/I656*100,0)</f>
        <v>0</v>
      </c>
    </row>
    <row r="657" spans="1:12" x14ac:dyDescent="0.25">
      <c r="A657" s="14"/>
      <c r="B657" s="14"/>
      <c r="C657" s="14"/>
      <c r="D657" s="14"/>
      <c r="E657" s="15" t="s">
        <v>132</v>
      </c>
      <c r="F657" s="15" t="s">
        <v>133</v>
      </c>
      <c r="G657" s="16">
        <v>0</v>
      </c>
      <c r="H657" s="16">
        <v>845.45</v>
      </c>
      <c r="I657" s="16">
        <v>3000</v>
      </c>
      <c r="J657" s="16">
        <v>0</v>
      </c>
      <c r="K657" s="16">
        <f>IF(H657&lt;&gt;0,I657/H657*100,0)</f>
        <v>354.84061742267426</v>
      </c>
      <c r="L657" s="16">
        <f>IF(I657&lt;&gt;0,J657/I657*100,0)</f>
        <v>0</v>
      </c>
    </row>
    <row r="658" spans="1:12" x14ac:dyDescent="0.25">
      <c r="A658" s="11"/>
      <c r="B658" s="11"/>
      <c r="C658" s="11"/>
      <c r="D658" s="12" t="s">
        <v>362</v>
      </c>
      <c r="E658" s="11"/>
      <c r="F658" s="12" t="s">
        <v>363</v>
      </c>
      <c r="G658" s="13">
        <f>+G659+G660+G661+G662+G663+G664</f>
        <v>182895</v>
      </c>
      <c r="H658" s="13">
        <f>+H659+H660+H661+H662+H663+H664</f>
        <v>0</v>
      </c>
      <c r="I658" s="13">
        <f>+I659+I660+I661+I662+I663+I664</f>
        <v>0</v>
      </c>
      <c r="J658" s="13">
        <f>+J659+J660+J661+J662+J663+J664</f>
        <v>0</v>
      </c>
      <c r="K658" s="13">
        <f>IF(H658&lt;&gt;0,I658/H658*100,0)</f>
        <v>0</v>
      </c>
      <c r="L658" s="13">
        <f>IF(I658&lt;&gt;0,J658/I658*100,0)</f>
        <v>0</v>
      </c>
    </row>
    <row r="659" spans="1:12" x14ac:dyDescent="0.25">
      <c r="A659" s="14"/>
      <c r="B659" s="14"/>
      <c r="C659" s="14"/>
      <c r="D659" s="14"/>
      <c r="E659" s="15" t="s">
        <v>19</v>
      </c>
      <c r="F659" s="15" t="s">
        <v>20</v>
      </c>
      <c r="G659" s="16">
        <v>2370</v>
      </c>
      <c r="H659" s="16">
        <v>0</v>
      </c>
      <c r="I659" s="16">
        <v>0</v>
      </c>
      <c r="J659" s="16">
        <v>0</v>
      </c>
      <c r="K659" s="16">
        <f>IF(H659&lt;&gt;0,I659/H659*100,0)</f>
        <v>0</v>
      </c>
      <c r="L659" s="16">
        <f>IF(I659&lt;&gt;0,J659/I659*100,0)</f>
        <v>0</v>
      </c>
    </row>
    <row r="660" spans="1:12" x14ac:dyDescent="0.25">
      <c r="A660" s="14"/>
      <c r="B660" s="14"/>
      <c r="C660" s="14"/>
      <c r="D660" s="14"/>
      <c r="E660" s="15" t="s">
        <v>25</v>
      </c>
      <c r="F660" s="15" t="s">
        <v>26</v>
      </c>
      <c r="G660" s="16">
        <v>61</v>
      </c>
      <c r="H660" s="16">
        <v>0</v>
      </c>
      <c r="I660" s="16">
        <v>0</v>
      </c>
      <c r="J660" s="16">
        <v>0</v>
      </c>
      <c r="K660" s="16">
        <f>IF(H660&lt;&gt;0,I660/H660*100,0)</f>
        <v>0</v>
      </c>
      <c r="L660" s="16">
        <f>IF(I660&lt;&gt;0,J660/I660*100,0)</f>
        <v>0</v>
      </c>
    </row>
    <row r="661" spans="1:12" x14ac:dyDescent="0.25">
      <c r="A661" s="14"/>
      <c r="B661" s="14"/>
      <c r="C661" s="14"/>
      <c r="D661" s="14"/>
      <c r="E661" s="15" t="s">
        <v>27</v>
      </c>
      <c r="F661" s="15" t="s">
        <v>28</v>
      </c>
      <c r="G661" s="16">
        <v>17.079999999999998</v>
      </c>
      <c r="H661" s="16">
        <v>0</v>
      </c>
      <c r="I661" s="16">
        <v>0</v>
      </c>
      <c r="J661" s="16">
        <v>0</v>
      </c>
      <c r="K661" s="16">
        <f>IF(H661&lt;&gt;0,I661/H661*100,0)</f>
        <v>0</v>
      </c>
      <c r="L661" s="16">
        <f>IF(I661&lt;&gt;0,J661/I661*100,0)</f>
        <v>0</v>
      </c>
    </row>
    <row r="662" spans="1:12" x14ac:dyDescent="0.25">
      <c r="A662" s="14"/>
      <c r="B662" s="14"/>
      <c r="C662" s="14"/>
      <c r="D662" s="14"/>
      <c r="E662" s="15" t="s">
        <v>146</v>
      </c>
      <c r="F662" s="15" t="s">
        <v>147</v>
      </c>
      <c r="G662" s="16">
        <v>165685.51</v>
      </c>
      <c r="H662" s="16">
        <v>0</v>
      </c>
      <c r="I662" s="16">
        <v>0</v>
      </c>
      <c r="J662" s="16">
        <v>0</v>
      </c>
      <c r="K662" s="16">
        <f>IF(H662&lt;&gt;0,I662/H662*100,0)</f>
        <v>0</v>
      </c>
      <c r="L662" s="16">
        <f>IF(I662&lt;&gt;0,J662/I662*100,0)</f>
        <v>0</v>
      </c>
    </row>
    <row r="663" spans="1:12" x14ac:dyDescent="0.25">
      <c r="A663" s="14"/>
      <c r="B663" s="14"/>
      <c r="C663" s="14"/>
      <c r="D663" s="14"/>
      <c r="E663" s="15" t="s">
        <v>140</v>
      </c>
      <c r="F663" s="15" t="s">
        <v>141</v>
      </c>
      <c r="G663" s="16">
        <v>10176.43</v>
      </c>
      <c r="H663" s="16">
        <v>0</v>
      </c>
      <c r="I663" s="16">
        <v>0</v>
      </c>
      <c r="J663" s="16">
        <v>0</v>
      </c>
      <c r="K663" s="16">
        <f>IF(H663&lt;&gt;0,I663/H663*100,0)</f>
        <v>0</v>
      </c>
      <c r="L663" s="16">
        <f>IF(I663&lt;&gt;0,J663/I663*100,0)</f>
        <v>0</v>
      </c>
    </row>
    <row r="664" spans="1:12" x14ac:dyDescent="0.25">
      <c r="A664" s="14"/>
      <c r="B664" s="14"/>
      <c r="C664" s="14"/>
      <c r="D664" s="14"/>
      <c r="E664" s="15" t="s">
        <v>132</v>
      </c>
      <c r="F664" s="15" t="s">
        <v>133</v>
      </c>
      <c r="G664" s="16">
        <v>4584.9799999999996</v>
      </c>
      <c r="H664" s="16">
        <v>0</v>
      </c>
      <c r="I664" s="16">
        <v>0</v>
      </c>
      <c r="J664" s="16">
        <v>0</v>
      </c>
      <c r="K664" s="16">
        <f>IF(H664&lt;&gt;0,I664/H664*100,0)</f>
        <v>0</v>
      </c>
      <c r="L664" s="16">
        <f>IF(I664&lt;&gt;0,J664/I664*100,0)</f>
        <v>0</v>
      </c>
    </row>
    <row r="665" spans="1:12" x14ac:dyDescent="0.25">
      <c r="A665" s="11"/>
      <c r="B665" s="11"/>
      <c r="C665" s="11"/>
      <c r="D665" s="12" t="s">
        <v>229</v>
      </c>
      <c r="E665" s="11"/>
      <c r="F665" s="12" t="s">
        <v>230</v>
      </c>
      <c r="G665" s="13">
        <f>+G666</f>
        <v>950</v>
      </c>
      <c r="H665" s="13">
        <f>+H666</f>
        <v>0</v>
      </c>
      <c r="I665" s="13">
        <f>+I666</f>
        <v>0</v>
      </c>
      <c r="J665" s="13">
        <f>+J666</f>
        <v>0</v>
      </c>
      <c r="K665" s="13">
        <f>IF(H665&lt;&gt;0,I665/H665*100,0)</f>
        <v>0</v>
      </c>
      <c r="L665" s="13">
        <f>IF(I665&lt;&gt;0,J665/I665*100,0)</f>
        <v>0</v>
      </c>
    </row>
    <row r="666" spans="1:12" x14ac:dyDescent="0.25">
      <c r="A666" s="14"/>
      <c r="B666" s="14"/>
      <c r="C666" s="14"/>
      <c r="D666" s="14"/>
      <c r="E666" s="15" t="s">
        <v>132</v>
      </c>
      <c r="F666" s="15" t="s">
        <v>133</v>
      </c>
      <c r="G666" s="16">
        <v>950</v>
      </c>
      <c r="H666" s="16">
        <v>0</v>
      </c>
      <c r="I666" s="16">
        <v>0</v>
      </c>
      <c r="J666" s="16">
        <v>0</v>
      </c>
      <c r="K666" s="16">
        <f>IF(H666&lt;&gt;0,I666/H666*100,0)</f>
        <v>0</v>
      </c>
      <c r="L666" s="16">
        <f>IF(I666&lt;&gt;0,J666/I666*100,0)</f>
        <v>0</v>
      </c>
    </row>
    <row r="667" spans="1:12" x14ac:dyDescent="0.25">
      <c r="A667" s="8"/>
      <c r="B667" s="8"/>
      <c r="C667" s="9" t="s">
        <v>364</v>
      </c>
      <c r="D667" s="8"/>
      <c r="E667" s="8"/>
      <c r="F667" s="9" t="s">
        <v>365</v>
      </c>
      <c r="G667" s="10">
        <f>+G668</f>
        <v>21145.239999999998</v>
      </c>
      <c r="H667" s="10">
        <f>+H668</f>
        <v>49300</v>
      </c>
      <c r="I667" s="10">
        <f>+I668</f>
        <v>23000</v>
      </c>
      <c r="J667" s="10">
        <f>+J668</f>
        <v>23000</v>
      </c>
      <c r="K667" s="10">
        <f>IF(H667&lt;&gt;0,I667/H667*100,0)</f>
        <v>46.653144016227181</v>
      </c>
      <c r="L667" s="10">
        <f>IF(I667&lt;&gt;0,J667/I667*100,0)</f>
        <v>100</v>
      </c>
    </row>
    <row r="668" spans="1:12" x14ac:dyDescent="0.25">
      <c r="A668" s="11"/>
      <c r="B668" s="11"/>
      <c r="C668" s="11"/>
      <c r="D668" s="12" t="s">
        <v>18</v>
      </c>
      <c r="E668" s="11"/>
      <c r="F668" s="12"/>
      <c r="G668" s="13">
        <f>+G669+G670+G671+G672+G673</f>
        <v>21145.239999999998</v>
      </c>
      <c r="H668" s="13">
        <f>+H669+H670+H671+H672+H673</f>
        <v>49300</v>
      </c>
      <c r="I668" s="13">
        <f>+I669+I670+I671+I672+I673</f>
        <v>23000</v>
      </c>
      <c r="J668" s="13">
        <f>+J669+J670+J671+J672+J673</f>
        <v>23000</v>
      </c>
      <c r="K668" s="13">
        <f>IF(H668&lt;&gt;0,I668/H668*100,0)</f>
        <v>46.653144016227181</v>
      </c>
      <c r="L668" s="13">
        <f>IF(I668&lt;&gt;0,J668/I668*100,0)</f>
        <v>100</v>
      </c>
    </row>
    <row r="669" spans="1:12" x14ac:dyDescent="0.25">
      <c r="A669" s="14"/>
      <c r="B669" s="14"/>
      <c r="C669" s="14"/>
      <c r="D669" s="14"/>
      <c r="E669" s="15" t="s">
        <v>19</v>
      </c>
      <c r="F669" s="15" t="s">
        <v>20</v>
      </c>
      <c r="G669" s="16">
        <v>0</v>
      </c>
      <c r="H669" s="16">
        <v>16900</v>
      </c>
      <c r="I669" s="16">
        <v>17000</v>
      </c>
      <c r="J669" s="16">
        <v>17000</v>
      </c>
      <c r="K669" s="16">
        <f>IF(H669&lt;&gt;0,I669/H669*100,0)</f>
        <v>100.59171597633136</v>
      </c>
      <c r="L669" s="16">
        <f>IF(I669&lt;&gt;0,J669/I669*100,0)</f>
        <v>100</v>
      </c>
    </row>
    <row r="670" spans="1:12" x14ac:dyDescent="0.25">
      <c r="A670" s="14"/>
      <c r="B670" s="14"/>
      <c r="C670" s="14"/>
      <c r="D670" s="14"/>
      <c r="E670" s="15" t="s">
        <v>76</v>
      </c>
      <c r="F670" s="15" t="s">
        <v>77</v>
      </c>
      <c r="G670" s="16">
        <v>15411.24</v>
      </c>
      <c r="H670" s="16">
        <v>16400</v>
      </c>
      <c r="I670" s="16">
        <v>0</v>
      </c>
      <c r="J670" s="16">
        <v>0</v>
      </c>
      <c r="K670" s="16">
        <f>IF(H670&lt;&gt;0,I670/H670*100,0)</f>
        <v>0</v>
      </c>
      <c r="L670" s="16">
        <f>IF(I670&lt;&gt;0,J670/I670*100,0)</f>
        <v>0</v>
      </c>
    </row>
    <row r="671" spans="1:12" x14ac:dyDescent="0.25">
      <c r="A671" s="14"/>
      <c r="B671" s="14"/>
      <c r="C671" s="14"/>
      <c r="D671" s="14"/>
      <c r="E671" s="15" t="s">
        <v>27</v>
      </c>
      <c r="F671" s="15" t="s">
        <v>28</v>
      </c>
      <c r="G671" s="16">
        <v>3019.5</v>
      </c>
      <c r="H671" s="16">
        <v>0</v>
      </c>
      <c r="I671" s="16">
        <v>6000</v>
      </c>
      <c r="J671" s="16">
        <v>6000</v>
      </c>
      <c r="K671" s="16">
        <f>IF(H671&lt;&gt;0,I671/H671*100,0)</f>
        <v>0</v>
      </c>
      <c r="L671" s="16">
        <f>IF(I671&lt;&gt;0,J671/I671*100,0)</f>
        <v>100</v>
      </c>
    </row>
    <row r="672" spans="1:12" x14ac:dyDescent="0.25">
      <c r="A672" s="14"/>
      <c r="B672" s="14"/>
      <c r="C672" s="14"/>
      <c r="D672" s="14"/>
      <c r="E672" s="15" t="s">
        <v>63</v>
      </c>
      <c r="F672" s="15" t="s">
        <v>64</v>
      </c>
      <c r="G672" s="16">
        <v>2714.5</v>
      </c>
      <c r="H672" s="16">
        <v>0</v>
      </c>
      <c r="I672" s="16">
        <v>0</v>
      </c>
      <c r="J672" s="16">
        <v>0</v>
      </c>
      <c r="K672" s="16">
        <f>IF(H672&lt;&gt;0,I672/H672*100,0)</f>
        <v>0</v>
      </c>
      <c r="L672" s="16">
        <f>IF(I672&lt;&gt;0,J672/I672*100,0)</f>
        <v>0</v>
      </c>
    </row>
    <row r="673" spans="1:12" x14ac:dyDescent="0.25">
      <c r="A673" s="14"/>
      <c r="B673" s="14"/>
      <c r="C673" s="14"/>
      <c r="D673" s="14"/>
      <c r="E673" s="15" t="s">
        <v>132</v>
      </c>
      <c r="F673" s="15" t="s">
        <v>133</v>
      </c>
      <c r="G673" s="16">
        <v>0</v>
      </c>
      <c r="H673" s="16">
        <v>16000</v>
      </c>
      <c r="I673" s="16">
        <v>0</v>
      </c>
      <c r="J673" s="16">
        <v>0</v>
      </c>
      <c r="K673" s="16">
        <f>IF(H673&lt;&gt;0,I673/H673*100,0)</f>
        <v>0</v>
      </c>
      <c r="L673" s="16">
        <f>IF(I673&lt;&gt;0,J673/I673*100,0)</f>
        <v>0</v>
      </c>
    </row>
    <row r="674" spans="1:12" x14ac:dyDescent="0.25">
      <c r="A674" s="8"/>
      <c r="B674" s="8"/>
      <c r="C674" s="9" t="s">
        <v>366</v>
      </c>
      <c r="D674" s="8"/>
      <c r="E674" s="8"/>
      <c r="F674" s="9" t="s">
        <v>367</v>
      </c>
      <c r="G674" s="10">
        <f>+G675</f>
        <v>177476.71</v>
      </c>
      <c r="H674" s="10">
        <f>+H675</f>
        <v>200000</v>
      </c>
      <c r="I674" s="10">
        <f>+I675</f>
        <v>120250</v>
      </c>
      <c r="J674" s="10">
        <f>+J675</f>
        <v>120250</v>
      </c>
      <c r="K674" s="10">
        <f>IF(H674&lt;&gt;0,I674/H674*100,0)</f>
        <v>60.124999999999993</v>
      </c>
      <c r="L674" s="10">
        <f>IF(I674&lt;&gt;0,J674/I674*100,0)</f>
        <v>100</v>
      </c>
    </row>
    <row r="675" spans="1:12" x14ac:dyDescent="0.25">
      <c r="A675" s="11"/>
      <c r="B675" s="11"/>
      <c r="C675" s="11"/>
      <c r="D675" s="12" t="s">
        <v>18</v>
      </c>
      <c r="E675" s="11"/>
      <c r="F675" s="12"/>
      <c r="G675" s="13">
        <f>+G676</f>
        <v>177476.71</v>
      </c>
      <c r="H675" s="13">
        <f>+H676</f>
        <v>200000</v>
      </c>
      <c r="I675" s="13">
        <f>+I676</f>
        <v>120250</v>
      </c>
      <c r="J675" s="13">
        <f>+J676</f>
        <v>120250</v>
      </c>
      <c r="K675" s="13">
        <f>IF(H675&lt;&gt;0,I675/H675*100,0)</f>
        <v>60.124999999999993</v>
      </c>
      <c r="L675" s="13">
        <f>IF(I675&lt;&gt;0,J675/I675*100,0)</f>
        <v>100</v>
      </c>
    </row>
    <row r="676" spans="1:12" x14ac:dyDescent="0.25">
      <c r="A676" s="14"/>
      <c r="B676" s="14"/>
      <c r="C676" s="14"/>
      <c r="D676" s="14"/>
      <c r="E676" s="15" t="s">
        <v>296</v>
      </c>
      <c r="F676" s="15" t="s">
        <v>297</v>
      </c>
      <c r="G676" s="16">
        <v>177476.71</v>
      </c>
      <c r="H676" s="16">
        <v>200000</v>
      </c>
      <c r="I676" s="16">
        <v>120250</v>
      </c>
      <c r="J676" s="16">
        <v>120250</v>
      </c>
      <c r="K676" s="16">
        <f>IF(H676&lt;&gt;0,I676/H676*100,0)</f>
        <v>60.124999999999993</v>
      </c>
      <c r="L676" s="16">
        <f>IF(I676&lt;&gt;0,J676/I676*100,0)</f>
        <v>100</v>
      </c>
    </row>
    <row r="677" spans="1:12" x14ac:dyDescent="0.25">
      <c r="A677" s="8"/>
      <c r="B677" s="8"/>
      <c r="C677" s="9" t="s">
        <v>368</v>
      </c>
      <c r="D677" s="8"/>
      <c r="E677" s="8"/>
      <c r="F677" s="9" t="s">
        <v>369</v>
      </c>
      <c r="G677" s="10">
        <f>+G678+G681</f>
        <v>11571.48</v>
      </c>
      <c r="H677" s="10">
        <f>+H678+H681</f>
        <v>73000</v>
      </c>
      <c r="I677" s="10">
        <f>+I678+I681</f>
        <v>50000</v>
      </c>
      <c r="J677" s="10">
        <f>+J678+J681</f>
        <v>50000</v>
      </c>
      <c r="K677" s="10">
        <f>IF(H677&lt;&gt;0,I677/H677*100,0)</f>
        <v>68.493150684931507</v>
      </c>
      <c r="L677" s="10">
        <f>IF(I677&lt;&gt;0,J677/I677*100,0)</f>
        <v>100</v>
      </c>
    </row>
    <row r="678" spans="1:12" x14ac:dyDescent="0.25">
      <c r="A678" s="11"/>
      <c r="B678" s="11"/>
      <c r="C678" s="11"/>
      <c r="D678" s="12" t="s">
        <v>18</v>
      </c>
      <c r="E678" s="11"/>
      <c r="F678" s="12"/>
      <c r="G678" s="13">
        <f>+G679+G680</f>
        <v>11571.48</v>
      </c>
      <c r="H678" s="13">
        <f>+H679+H680</f>
        <v>55500</v>
      </c>
      <c r="I678" s="13">
        <f>+I679+I680</f>
        <v>40000</v>
      </c>
      <c r="J678" s="13">
        <f>+J679+J680</f>
        <v>35000</v>
      </c>
      <c r="K678" s="13">
        <f>IF(H678&lt;&gt;0,I678/H678*100,0)</f>
        <v>72.072072072072075</v>
      </c>
      <c r="L678" s="13">
        <f>IF(I678&lt;&gt;0,J678/I678*100,0)</f>
        <v>87.5</v>
      </c>
    </row>
    <row r="679" spans="1:12" x14ac:dyDescent="0.25">
      <c r="A679" s="14"/>
      <c r="B679" s="14"/>
      <c r="C679" s="14"/>
      <c r="D679" s="14"/>
      <c r="E679" s="15" t="s">
        <v>19</v>
      </c>
      <c r="F679" s="15" t="s">
        <v>20</v>
      </c>
      <c r="G679" s="16">
        <v>128</v>
      </c>
      <c r="H679" s="16">
        <v>0</v>
      </c>
      <c r="I679" s="16">
        <v>0</v>
      </c>
      <c r="J679" s="16">
        <v>0</v>
      </c>
      <c r="K679" s="16">
        <f>IF(H679&lt;&gt;0,I679/H679*100,0)</f>
        <v>0</v>
      </c>
      <c r="L679" s="16">
        <f>IF(I679&lt;&gt;0,J679/I679*100,0)</f>
        <v>0</v>
      </c>
    </row>
    <row r="680" spans="1:12" x14ac:dyDescent="0.25">
      <c r="A680" s="14"/>
      <c r="B680" s="14"/>
      <c r="C680" s="14"/>
      <c r="D680" s="14"/>
      <c r="E680" s="15" t="s">
        <v>132</v>
      </c>
      <c r="F680" s="15" t="s">
        <v>133</v>
      </c>
      <c r="G680" s="16">
        <v>11443.48</v>
      </c>
      <c r="H680" s="16">
        <v>55500</v>
      </c>
      <c r="I680" s="16">
        <v>40000</v>
      </c>
      <c r="J680" s="16">
        <v>35000</v>
      </c>
      <c r="K680" s="16">
        <f>IF(H680&lt;&gt;0,I680/H680*100,0)</f>
        <v>72.072072072072075</v>
      </c>
      <c r="L680" s="16">
        <f>IF(I680&lt;&gt;0,J680/I680*100,0)</f>
        <v>87.5</v>
      </c>
    </row>
    <row r="681" spans="1:12" x14ac:dyDescent="0.25">
      <c r="A681" s="11"/>
      <c r="B681" s="11"/>
      <c r="C681" s="11"/>
      <c r="D681" s="12" t="s">
        <v>370</v>
      </c>
      <c r="E681" s="11"/>
      <c r="F681" s="12" t="s">
        <v>371</v>
      </c>
      <c r="G681" s="13">
        <f>+G682</f>
        <v>0</v>
      </c>
      <c r="H681" s="13">
        <f>+H682</f>
        <v>17500</v>
      </c>
      <c r="I681" s="13">
        <f>+I682</f>
        <v>10000</v>
      </c>
      <c r="J681" s="13">
        <f>+J682</f>
        <v>15000</v>
      </c>
      <c r="K681" s="13">
        <f>IF(H681&lt;&gt;0,I681/H681*100,0)</f>
        <v>57.142857142857139</v>
      </c>
      <c r="L681" s="13">
        <f>IF(I681&lt;&gt;0,J681/I681*100,0)</f>
        <v>150</v>
      </c>
    </row>
    <row r="682" spans="1:12" x14ac:dyDescent="0.25">
      <c r="A682" s="14"/>
      <c r="B682" s="14"/>
      <c r="C682" s="14"/>
      <c r="D682" s="14"/>
      <c r="E682" s="15" t="s">
        <v>19</v>
      </c>
      <c r="F682" s="15" t="s">
        <v>20</v>
      </c>
      <c r="G682" s="16">
        <v>0</v>
      </c>
      <c r="H682" s="16">
        <v>17500</v>
      </c>
      <c r="I682" s="16">
        <v>10000</v>
      </c>
      <c r="J682" s="16">
        <v>15000</v>
      </c>
      <c r="K682" s="16">
        <f>IF(H682&lt;&gt;0,I682/H682*100,0)</f>
        <v>57.142857142857139</v>
      </c>
      <c r="L682" s="16">
        <f>IF(I682&lt;&gt;0,J682/I682*100,0)</f>
        <v>150</v>
      </c>
    </row>
    <row r="683" spans="1:12" x14ac:dyDescent="0.25">
      <c r="A683" s="5"/>
      <c r="B683" s="6" t="s">
        <v>372</v>
      </c>
      <c r="C683" s="5"/>
      <c r="D683" s="5"/>
      <c r="E683" s="5"/>
      <c r="F683" s="6" t="s">
        <v>373</v>
      </c>
      <c r="G683" s="7">
        <f>+G684+G687+G690</f>
        <v>178143.77000000002</v>
      </c>
      <c r="H683" s="7">
        <f>+H684+H687+H690</f>
        <v>148000</v>
      </c>
      <c r="I683" s="7">
        <f>+I684+I687+I690</f>
        <v>160000</v>
      </c>
      <c r="J683" s="7">
        <f>+J684+J687+J690</f>
        <v>160000</v>
      </c>
      <c r="K683" s="7">
        <f>IF(H683&lt;&gt;0,I683/H683*100,0)</f>
        <v>108.10810810810811</v>
      </c>
      <c r="L683" s="7">
        <f>IF(I683&lt;&gt;0,J683/I683*100,0)</f>
        <v>100</v>
      </c>
    </row>
    <row r="684" spans="1:12" x14ac:dyDescent="0.25">
      <c r="A684" s="8"/>
      <c r="B684" s="8"/>
      <c r="C684" s="9" t="s">
        <v>374</v>
      </c>
      <c r="D684" s="8"/>
      <c r="E684" s="8"/>
      <c r="F684" s="9" t="s">
        <v>375</v>
      </c>
      <c r="G684" s="10">
        <f>+G685</f>
        <v>106743.07</v>
      </c>
      <c r="H684" s="10">
        <f>+H685</f>
        <v>110000</v>
      </c>
      <c r="I684" s="10">
        <f>+I685</f>
        <v>110000</v>
      </c>
      <c r="J684" s="10">
        <f>+J685</f>
        <v>110000</v>
      </c>
      <c r="K684" s="10">
        <f>IF(H684&lt;&gt;0,I684/H684*100,0)</f>
        <v>100</v>
      </c>
      <c r="L684" s="10">
        <f>IF(I684&lt;&gt;0,J684/I684*100,0)</f>
        <v>100</v>
      </c>
    </row>
    <row r="685" spans="1:12" x14ac:dyDescent="0.25">
      <c r="A685" s="11"/>
      <c r="B685" s="11"/>
      <c r="C685" s="11"/>
      <c r="D685" s="12" t="s">
        <v>18</v>
      </c>
      <c r="E685" s="11"/>
      <c r="F685" s="12"/>
      <c r="G685" s="13">
        <f>+G686</f>
        <v>106743.07</v>
      </c>
      <c r="H685" s="13">
        <f>+H686</f>
        <v>110000</v>
      </c>
      <c r="I685" s="13">
        <f>+I686</f>
        <v>110000</v>
      </c>
      <c r="J685" s="13">
        <f>+J686</f>
        <v>110000</v>
      </c>
      <c r="K685" s="13">
        <f>IF(H685&lt;&gt;0,I685/H685*100,0)</f>
        <v>100</v>
      </c>
      <c r="L685" s="13">
        <f>IF(I685&lt;&gt;0,J685/I685*100,0)</f>
        <v>100</v>
      </c>
    </row>
    <row r="686" spans="1:12" x14ac:dyDescent="0.25">
      <c r="A686" s="14"/>
      <c r="B686" s="14"/>
      <c r="C686" s="14"/>
      <c r="D686" s="14"/>
      <c r="E686" s="15" t="s">
        <v>376</v>
      </c>
      <c r="F686" s="15" t="s">
        <v>377</v>
      </c>
      <c r="G686" s="16">
        <v>106743.07</v>
      </c>
      <c r="H686" s="16">
        <v>110000</v>
      </c>
      <c r="I686" s="16">
        <v>110000</v>
      </c>
      <c r="J686" s="16">
        <v>110000</v>
      </c>
      <c r="K686" s="16">
        <f>IF(H686&lt;&gt;0,I686/H686*100,0)</f>
        <v>100</v>
      </c>
      <c r="L686" s="16">
        <f>IF(I686&lt;&gt;0,J686/I686*100,0)</f>
        <v>100</v>
      </c>
    </row>
    <row r="687" spans="1:12" x14ac:dyDescent="0.25">
      <c r="A687" s="8"/>
      <c r="B687" s="8"/>
      <c r="C687" s="9" t="s">
        <v>378</v>
      </c>
      <c r="D687" s="8"/>
      <c r="E687" s="8"/>
      <c r="F687" s="9" t="s">
        <v>379</v>
      </c>
      <c r="G687" s="10">
        <f>+G688</f>
        <v>31705.59</v>
      </c>
      <c r="H687" s="10">
        <f>+H688</f>
        <v>30000</v>
      </c>
      <c r="I687" s="10">
        <f>+I688</f>
        <v>30000</v>
      </c>
      <c r="J687" s="10">
        <f>+J688</f>
        <v>30000</v>
      </c>
      <c r="K687" s="10">
        <f>IF(H687&lt;&gt;0,I687/H687*100,0)</f>
        <v>100</v>
      </c>
      <c r="L687" s="10">
        <f>IF(I687&lt;&gt;0,J687/I687*100,0)</f>
        <v>100</v>
      </c>
    </row>
    <row r="688" spans="1:12" x14ac:dyDescent="0.25">
      <c r="A688" s="11"/>
      <c r="B688" s="11"/>
      <c r="C688" s="11"/>
      <c r="D688" s="12" t="s">
        <v>18</v>
      </c>
      <c r="E688" s="11"/>
      <c r="F688" s="12"/>
      <c r="G688" s="13">
        <f>+G689</f>
        <v>31705.59</v>
      </c>
      <c r="H688" s="13">
        <f>+H689</f>
        <v>30000</v>
      </c>
      <c r="I688" s="13">
        <f>+I689</f>
        <v>30000</v>
      </c>
      <c r="J688" s="13">
        <f>+J689</f>
        <v>30000</v>
      </c>
      <c r="K688" s="13">
        <f>IF(H688&lt;&gt;0,I688/H688*100,0)</f>
        <v>100</v>
      </c>
      <c r="L688" s="13">
        <f>IF(I688&lt;&gt;0,J688/I688*100,0)</f>
        <v>100</v>
      </c>
    </row>
    <row r="689" spans="1:12" x14ac:dyDescent="0.25">
      <c r="A689" s="14"/>
      <c r="B689" s="14"/>
      <c r="C689" s="14"/>
      <c r="D689" s="14"/>
      <c r="E689" s="15" t="s">
        <v>76</v>
      </c>
      <c r="F689" s="15" t="s">
        <v>77</v>
      </c>
      <c r="G689" s="16">
        <v>31705.59</v>
      </c>
      <c r="H689" s="16">
        <v>30000</v>
      </c>
      <c r="I689" s="16">
        <v>30000</v>
      </c>
      <c r="J689" s="16">
        <v>30000</v>
      </c>
      <c r="K689" s="16">
        <f>IF(H689&lt;&gt;0,I689/H689*100,0)</f>
        <v>100</v>
      </c>
      <c r="L689" s="16">
        <f>IF(I689&lt;&gt;0,J689/I689*100,0)</f>
        <v>100</v>
      </c>
    </row>
    <row r="690" spans="1:12" x14ac:dyDescent="0.25">
      <c r="A690" s="8"/>
      <c r="B690" s="8"/>
      <c r="C690" s="9" t="s">
        <v>380</v>
      </c>
      <c r="D690" s="8"/>
      <c r="E690" s="8"/>
      <c r="F690" s="9" t="s">
        <v>381</v>
      </c>
      <c r="G690" s="10">
        <f>+G691</f>
        <v>39695.11</v>
      </c>
      <c r="H690" s="10">
        <f>+H691</f>
        <v>8000</v>
      </c>
      <c r="I690" s="10">
        <f>+I691</f>
        <v>20000</v>
      </c>
      <c r="J690" s="10">
        <f>+J691</f>
        <v>20000</v>
      </c>
      <c r="K690" s="10">
        <f>IF(H690&lt;&gt;0,I690/H690*100,0)</f>
        <v>250</v>
      </c>
      <c r="L690" s="10">
        <f>IF(I690&lt;&gt;0,J690/I690*100,0)</f>
        <v>100</v>
      </c>
    </row>
    <row r="691" spans="1:12" x14ac:dyDescent="0.25">
      <c r="A691" s="11"/>
      <c r="B691" s="11"/>
      <c r="C691" s="11"/>
      <c r="D691" s="12" t="s">
        <v>382</v>
      </c>
      <c r="E691" s="11"/>
      <c r="F691" s="12" t="s">
        <v>383</v>
      </c>
      <c r="G691" s="13">
        <f>+G692+G693+G694+G695</f>
        <v>39695.11</v>
      </c>
      <c r="H691" s="13">
        <f>+H692+H693+H694+H695</f>
        <v>8000</v>
      </c>
      <c r="I691" s="13">
        <f>+I692+I693+I694+I695</f>
        <v>20000</v>
      </c>
      <c r="J691" s="13">
        <f>+J692+J693+J694+J695</f>
        <v>20000</v>
      </c>
      <c r="K691" s="13">
        <f>IF(H691&lt;&gt;0,I691/H691*100,0)</f>
        <v>250</v>
      </c>
      <c r="L691" s="13">
        <f>IF(I691&lt;&gt;0,J691/I691*100,0)</f>
        <v>100</v>
      </c>
    </row>
    <row r="692" spans="1:12" x14ac:dyDescent="0.25">
      <c r="A692" s="14"/>
      <c r="B692" s="14"/>
      <c r="C692" s="14"/>
      <c r="D692" s="14"/>
      <c r="E692" s="15" t="s">
        <v>19</v>
      </c>
      <c r="F692" s="15" t="s">
        <v>20</v>
      </c>
      <c r="G692" s="16">
        <v>0</v>
      </c>
      <c r="H692" s="16">
        <v>3000</v>
      </c>
      <c r="I692" s="16">
        <v>0</v>
      </c>
      <c r="J692" s="16">
        <v>0</v>
      </c>
      <c r="K692" s="16">
        <f>IF(H692&lt;&gt;0,I692/H692*100,0)</f>
        <v>0</v>
      </c>
      <c r="L692" s="16">
        <f>IF(I692&lt;&gt;0,J692/I692*100,0)</f>
        <v>0</v>
      </c>
    </row>
    <row r="693" spans="1:12" x14ac:dyDescent="0.25">
      <c r="A693" s="14"/>
      <c r="B693" s="14"/>
      <c r="C693" s="14"/>
      <c r="D693" s="14"/>
      <c r="E693" s="15" t="s">
        <v>63</v>
      </c>
      <c r="F693" s="15" t="s">
        <v>64</v>
      </c>
      <c r="G693" s="16">
        <v>21897.78</v>
      </c>
      <c r="H693" s="16">
        <v>0</v>
      </c>
      <c r="I693" s="16">
        <v>20000</v>
      </c>
      <c r="J693" s="16">
        <v>20000</v>
      </c>
      <c r="K693" s="16">
        <f>IF(H693&lt;&gt;0,I693/H693*100,0)</f>
        <v>0</v>
      </c>
      <c r="L693" s="16">
        <f>IF(I693&lt;&gt;0,J693/I693*100,0)</f>
        <v>100</v>
      </c>
    </row>
    <row r="694" spans="1:12" x14ac:dyDescent="0.25">
      <c r="A694" s="14"/>
      <c r="B694" s="14"/>
      <c r="C694" s="14"/>
      <c r="D694" s="14"/>
      <c r="E694" s="15" t="s">
        <v>132</v>
      </c>
      <c r="F694" s="15" t="s">
        <v>133</v>
      </c>
      <c r="G694" s="16">
        <v>0</v>
      </c>
      <c r="H694" s="16">
        <v>5000</v>
      </c>
      <c r="I694" s="16">
        <v>0</v>
      </c>
      <c r="J694" s="16">
        <v>0</v>
      </c>
      <c r="K694" s="16">
        <f>IF(H694&lt;&gt;0,I694/H694*100,0)</f>
        <v>0</v>
      </c>
      <c r="L694" s="16">
        <f>IF(I694&lt;&gt;0,J694/I694*100,0)</f>
        <v>0</v>
      </c>
    </row>
    <row r="695" spans="1:12" x14ac:dyDescent="0.25">
      <c r="A695" s="14"/>
      <c r="B695" s="14"/>
      <c r="C695" s="14"/>
      <c r="D695" s="14"/>
      <c r="E695" s="15" t="s">
        <v>384</v>
      </c>
      <c r="F695" s="15" t="s">
        <v>385</v>
      </c>
      <c r="G695" s="16">
        <v>17797.330000000002</v>
      </c>
      <c r="H695" s="16">
        <v>0</v>
      </c>
      <c r="I695" s="16">
        <v>0</v>
      </c>
      <c r="J695" s="16">
        <v>0</v>
      </c>
      <c r="K695" s="16">
        <f>IF(H695&lt;&gt;0,I695/H695*100,0)</f>
        <v>0</v>
      </c>
      <c r="L695" s="16">
        <f>IF(I695&lt;&gt;0,J695/I695*100,0)</f>
        <v>0</v>
      </c>
    </row>
    <row r="696" spans="1:12" x14ac:dyDescent="0.25">
      <c r="A696" s="5"/>
      <c r="B696" s="6" t="s">
        <v>386</v>
      </c>
      <c r="C696" s="5"/>
      <c r="D696" s="5"/>
      <c r="E696" s="5"/>
      <c r="F696" s="6" t="s">
        <v>387</v>
      </c>
      <c r="G696" s="7">
        <f>+G697+G706+G719+G722+G728+G736+G741+G750+G755+G760+G771+G774+G779+G784+G787+G791+G797+G815</f>
        <v>1316733.94</v>
      </c>
      <c r="H696" s="7">
        <f>+H697+H706+H719+H722+H728+H736+H741+H750+H755+H760+H771+H774+H779+H784+H787+H791+H797+H815</f>
        <v>1379549.3599999999</v>
      </c>
      <c r="I696" s="7">
        <f>+I697+I706+I719+I722+I728+I736+I741+I750+I755+I760+I771+I774+I779+I784+I787+I791+I797+I815</f>
        <v>1832321.8599999999</v>
      </c>
      <c r="J696" s="7">
        <f>+J697+J706+J719+J722+J728+J736+J741+J750+J755+J760+J771+J774+J779+J784+J787+J791+J797+J815</f>
        <v>1540917.8599999999</v>
      </c>
      <c r="K696" s="7">
        <f>IF(H696&lt;&gt;0,I696/H696*100,0)</f>
        <v>132.82031894821074</v>
      </c>
      <c r="L696" s="7">
        <f>IF(I696&lt;&gt;0,J696/I696*100,0)</f>
        <v>84.096462179412086</v>
      </c>
    </row>
    <row r="697" spans="1:12" x14ac:dyDescent="0.25">
      <c r="A697" s="8"/>
      <c r="B697" s="8"/>
      <c r="C697" s="9" t="s">
        <v>388</v>
      </c>
      <c r="D697" s="8"/>
      <c r="E697" s="8"/>
      <c r="F697" s="9" t="s">
        <v>389</v>
      </c>
      <c r="G697" s="10">
        <f>+G698</f>
        <v>29070.12</v>
      </c>
      <c r="H697" s="10">
        <f>+H698</f>
        <v>24500</v>
      </c>
      <c r="I697" s="10">
        <f>+I698</f>
        <v>30000</v>
      </c>
      <c r="J697" s="10">
        <f>+J698</f>
        <v>30000</v>
      </c>
      <c r="K697" s="10">
        <f>IF(H697&lt;&gt;0,I697/H697*100,0)</f>
        <v>122.44897959183673</v>
      </c>
      <c r="L697" s="10">
        <f>IF(I697&lt;&gt;0,J697/I697*100,0)</f>
        <v>100</v>
      </c>
    </row>
    <row r="698" spans="1:12" x14ac:dyDescent="0.25">
      <c r="A698" s="11"/>
      <c r="B698" s="11"/>
      <c r="C698" s="11"/>
      <c r="D698" s="12" t="s">
        <v>18</v>
      </c>
      <c r="E698" s="11"/>
      <c r="F698" s="12"/>
      <c r="G698" s="13">
        <f>+G699+G700+G701+G702+G703+G704+G705</f>
        <v>29070.12</v>
      </c>
      <c r="H698" s="13">
        <f>+H699+H700+H701+H702+H703+H704+H705</f>
        <v>24500</v>
      </c>
      <c r="I698" s="13">
        <f>+I699+I700+I701+I702+I703+I704+I705</f>
        <v>30000</v>
      </c>
      <c r="J698" s="13">
        <f>+J699+J700+J701+J702+J703+J704+J705</f>
        <v>30000</v>
      </c>
      <c r="K698" s="13">
        <f>IF(H698&lt;&gt;0,I698/H698*100,0)</f>
        <v>122.44897959183673</v>
      </c>
      <c r="L698" s="13">
        <f>IF(I698&lt;&gt;0,J698/I698*100,0)</f>
        <v>100</v>
      </c>
    </row>
    <row r="699" spans="1:12" x14ac:dyDescent="0.25">
      <c r="A699" s="14"/>
      <c r="B699" s="14"/>
      <c r="C699" s="14"/>
      <c r="D699" s="14"/>
      <c r="E699" s="15" t="s">
        <v>19</v>
      </c>
      <c r="F699" s="15" t="s">
        <v>20</v>
      </c>
      <c r="G699" s="16">
        <v>520</v>
      </c>
      <c r="H699" s="16">
        <v>0</v>
      </c>
      <c r="I699" s="16">
        <v>0</v>
      </c>
      <c r="J699" s="16">
        <v>0</v>
      </c>
      <c r="K699" s="16">
        <f>IF(H699&lt;&gt;0,I699/H699*100,0)</f>
        <v>0</v>
      </c>
      <c r="L699" s="16">
        <f>IF(I699&lt;&gt;0,J699/I699*100,0)</f>
        <v>0</v>
      </c>
    </row>
    <row r="700" spans="1:12" x14ac:dyDescent="0.25">
      <c r="A700" s="14"/>
      <c r="B700" s="14"/>
      <c r="C700" s="14"/>
      <c r="D700" s="14"/>
      <c r="E700" s="15" t="s">
        <v>76</v>
      </c>
      <c r="F700" s="15" t="s">
        <v>77</v>
      </c>
      <c r="G700" s="16">
        <v>1500</v>
      </c>
      <c r="H700" s="16">
        <v>0</v>
      </c>
      <c r="I700" s="16">
        <v>0</v>
      </c>
      <c r="J700" s="16">
        <v>0</v>
      </c>
      <c r="K700" s="16">
        <f>IF(H700&lt;&gt;0,I700/H700*100,0)</f>
        <v>0</v>
      </c>
      <c r="L700" s="16">
        <f>IF(I700&lt;&gt;0,J700/I700*100,0)</f>
        <v>0</v>
      </c>
    </row>
    <row r="701" spans="1:12" x14ac:dyDescent="0.25">
      <c r="A701" s="14"/>
      <c r="B701" s="14"/>
      <c r="C701" s="14"/>
      <c r="D701" s="14"/>
      <c r="E701" s="15" t="s">
        <v>23</v>
      </c>
      <c r="F701" s="15" t="s">
        <v>24</v>
      </c>
      <c r="G701" s="16">
        <v>16797.47</v>
      </c>
      <c r="H701" s="16">
        <v>0</v>
      </c>
      <c r="I701" s="16">
        <v>0</v>
      </c>
      <c r="J701" s="16">
        <v>0</v>
      </c>
      <c r="K701" s="16">
        <f>IF(H701&lt;&gt;0,I701/H701*100,0)</f>
        <v>0</v>
      </c>
      <c r="L701" s="16">
        <f>IF(I701&lt;&gt;0,J701/I701*100,0)</f>
        <v>0</v>
      </c>
    </row>
    <row r="702" spans="1:12" x14ac:dyDescent="0.25">
      <c r="A702" s="14"/>
      <c r="B702" s="14"/>
      <c r="C702" s="14"/>
      <c r="D702" s="14"/>
      <c r="E702" s="15" t="s">
        <v>324</v>
      </c>
      <c r="F702" s="15" t="s">
        <v>325</v>
      </c>
      <c r="G702" s="16">
        <v>8739.85</v>
      </c>
      <c r="H702" s="16">
        <v>0</v>
      </c>
      <c r="I702" s="16">
        <v>0</v>
      </c>
      <c r="J702" s="16">
        <v>0</v>
      </c>
      <c r="K702" s="16">
        <f>IF(H702&lt;&gt;0,I702/H702*100,0)</f>
        <v>0</v>
      </c>
      <c r="L702" s="16">
        <f>IF(I702&lt;&gt;0,J702/I702*100,0)</f>
        <v>0</v>
      </c>
    </row>
    <row r="703" spans="1:12" x14ac:dyDescent="0.25">
      <c r="A703" s="14"/>
      <c r="B703" s="14"/>
      <c r="C703" s="14"/>
      <c r="D703" s="14"/>
      <c r="E703" s="15" t="s">
        <v>140</v>
      </c>
      <c r="F703" s="15" t="s">
        <v>141</v>
      </c>
      <c r="G703" s="16">
        <v>0</v>
      </c>
      <c r="H703" s="16">
        <v>5000</v>
      </c>
      <c r="I703" s="16">
        <v>13000</v>
      </c>
      <c r="J703" s="16">
        <v>13000</v>
      </c>
      <c r="K703" s="16">
        <f>IF(H703&lt;&gt;0,I703/H703*100,0)</f>
        <v>260</v>
      </c>
      <c r="L703" s="16">
        <f>IF(I703&lt;&gt;0,J703/I703*100,0)</f>
        <v>100</v>
      </c>
    </row>
    <row r="704" spans="1:12" x14ac:dyDescent="0.25">
      <c r="A704" s="14"/>
      <c r="B704" s="14"/>
      <c r="C704" s="14"/>
      <c r="D704" s="14"/>
      <c r="E704" s="15" t="s">
        <v>132</v>
      </c>
      <c r="F704" s="15" t="s">
        <v>133</v>
      </c>
      <c r="G704" s="16">
        <v>1512.8</v>
      </c>
      <c r="H704" s="16">
        <v>2000</v>
      </c>
      <c r="I704" s="16">
        <v>7000</v>
      </c>
      <c r="J704" s="16">
        <v>7000</v>
      </c>
      <c r="K704" s="16">
        <f>IF(H704&lt;&gt;0,I704/H704*100,0)</f>
        <v>350</v>
      </c>
      <c r="L704" s="16">
        <f>IF(I704&lt;&gt;0,J704/I704*100,0)</f>
        <v>100</v>
      </c>
    </row>
    <row r="705" spans="1:12" x14ac:dyDescent="0.25">
      <c r="A705" s="14"/>
      <c r="B705" s="14"/>
      <c r="C705" s="14"/>
      <c r="D705" s="14"/>
      <c r="E705" s="15" t="s">
        <v>326</v>
      </c>
      <c r="F705" s="15" t="s">
        <v>327</v>
      </c>
      <c r="G705" s="16">
        <v>0</v>
      </c>
      <c r="H705" s="16">
        <v>17500</v>
      </c>
      <c r="I705" s="16">
        <v>10000</v>
      </c>
      <c r="J705" s="16">
        <v>10000</v>
      </c>
      <c r="K705" s="16">
        <f>IF(H705&lt;&gt;0,I705/H705*100,0)</f>
        <v>57.142857142857139</v>
      </c>
      <c r="L705" s="16">
        <f>IF(I705&lt;&gt;0,J705/I705*100,0)</f>
        <v>100</v>
      </c>
    </row>
    <row r="706" spans="1:12" x14ac:dyDescent="0.25">
      <c r="A706" s="8"/>
      <c r="B706" s="8"/>
      <c r="C706" s="9" t="s">
        <v>390</v>
      </c>
      <c r="D706" s="8"/>
      <c r="E706" s="8"/>
      <c r="F706" s="9" t="s">
        <v>391</v>
      </c>
      <c r="G706" s="10">
        <f>+G707+G714</f>
        <v>21774.3</v>
      </c>
      <c r="H706" s="10">
        <f>+H707+H714</f>
        <v>25500</v>
      </c>
      <c r="I706" s="10">
        <f>+I707+I714</f>
        <v>25000</v>
      </c>
      <c r="J706" s="10">
        <f>+J707+J714</f>
        <v>25000</v>
      </c>
      <c r="K706" s="10">
        <f>IF(H706&lt;&gt;0,I706/H706*100,0)</f>
        <v>98.039215686274503</v>
      </c>
      <c r="L706" s="10">
        <f>IF(I706&lt;&gt;0,J706/I706*100,0)</f>
        <v>100</v>
      </c>
    </row>
    <row r="707" spans="1:12" x14ac:dyDescent="0.25">
      <c r="A707" s="11"/>
      <c r="B707" s="11"/>
      <c r="C707" s="11"/>
      <c r="D707" s="12" t="s">
        <v>18</v>
      </c>
      <c r="E707" s="11"/>
      <c r="F707" s="12"/>
      <c r="G707" s="13">
        <f>+G708+G709+G710+G711+G712+G713</f>
        <v>21774.3</v>
      </c>
      <c r="H707" s="13">
        <f>+H708+H709+H710+H711+H712+H713</f>
        <v>4000</v>
      </c>
      <c r="I707" s="13">
        <f>+I708+I709+I710+I711+I712+I713</f>
        <v>0</v>
      </c>
      <c r="J707" s="13">
        <f>+J708+J709+J710+J711+J712+J713</f>
        <v>0</v>
      </c>
      <c r="K707" s="13">
        <f>IF(H707&lt;&gt;0,I707/H707*100,0)</f>
        <v>0</v>
      </c>
      <c r="L707" s="13">
        <f>IF(I707&lt;&gt;0,J707/I707*100,0)</f>
        <v>0</v>
      </c>
    </row>
    <row r="708" spans="1:12" x14ac:dyDescent="0.25">
      <c r="A708" s="14"/>
      <c r="B708" s="14"/>
      <c r="C708" s="14"/>
      <c r="D708" s="14"/>
      <c r="E708" s="15" t="s">
        <v>19</v>
      </c>
      <c r="F708" s="15" t="s">
        <v>20</v>
      </c>
      <c r="G708" s="16">
        <v>4476.6099999999997</v>
      </c>
      <c r="H708" s="16">
        <v>3835.29</v>
      </c>
      <c r="I708" s="16">
        <v>0</v>
      </c>
      <c r="J708" s="16">
        <v>0</v>
      </c>
      <c r="K708" s="16">
        <f>IF(H708&lt;&gt;0,I708/H708*100,0)</f>
        <v>0</v>
      </c>
      <c r="L708" s="16">
        <f>IF(I708&lt;&gt;0,J708/I708*100,0)</f>
        <v>0</v>
      </c>
    </row>
    <row r="709" spans="1:12" x14ac:dyDescent="0.25">
      <c r="A709" s="14"/>
      <c r="B709" s="14"/>
      <c r="C709" s="14"/>
      <c r="D709" s="14"/>
      <c r="E709" s="15" t="s">
        <v>76</v>
      </c>
      <c r="F709" s="15" t="s">
        <v>77</v>
      </c>
      <c r="G709" s="16">
        <v>453.32</v>
      </c>
      <c r="H709" s="16">
        <v>0</v>
      </c>
      <c r="I709" s="16">
        <v>0</v>
      </c>
      <c r="J709" s="16">
        <v>0</v>
      </c>
      <c r="K709" s="16">
        <f>IF(H709&lt;&gt;0,I709/H709*100,0)</f>
        <v>0</v>
      </c>
      <c r="L709" s="16">
        <f>IF(I709&lt;&gt;0,J709/I709*100,0)</f>
        <v>0</v>
      </c>
    </row>
    <row r="710" spans="1:12" x14ac:dyDescent="0.25">
      <c r="A710" s="14"/>
      <c r="B710" s="14"/>
      <c r="C710" s="14"/>
      <c r="D710" s="14"/>
      <c r="E710" s="15" t="s">
        <v>21</v>
      </c>
      <c r="F710" s="15" t="s">
        <v>22</v>
      </c>
      <c r="G710" s="16">
        <v>483.47</v>
      </c>
      <c r="H710" s="16">
        <v>164.71</v>
      </c>
      <c r="I710" s="16">
        <v>0</v>
      </c>
      <c r="J710" s="16">
        <v>0</v>
      </c>
      <c r="K710" s="16">
        <f>IF(H710&lt;&gt;0,I710/H710*100,0)</f>
        <v>0</v>
      </c>
      <c r="L710" s="16">
        <f>IF(I710&lt;&gt;0,J710/I710*100,0)</f>
        <v>0</v>
      </c>
    </row>
    <row r="711" spans="1:12" x14ac:dyDescent="0.25">
      <c r="A711" s="14"/>
      <c r="B711" s="14"/>
      <c r="C711" s="14"/>
      <c r="D711" s="14"/>
      <c r="E711" s="15" t="s">
        <v>23</v>
      </c>
      <c r="F711" s="15" t="s">
        <v>24</v>
      </c>
      <c r="G711" s="16">
        <v>15590.63</v>
      </c>
      <c r="H711" s="16">
        <v>0</v>
      </c>
      <c r="I711" s="16">
        <v>0</v>
      </c>
      <c r="J711" s="16">
        <v>0</v>
      </c>
      <c r="K711" s="16">
        <f>IF(H711&lt;&gt;0,I711/H711*100,0)</f>
        <v>0</v>
      </c>
      <c r="L711" s="16">
        <f>IF(I711&lt;&gt;0,J711/I711*100,0)</f>
        <v>0</v>
      </c>
    </row>
    <row r="712" spans="1:12" x14ac:dyDescent="0.25">
      <c r="A712" s="14"/>
      <c r="B712" s="14"/>
      <c r="C712" s="14"/>
      <c r="D712" s="14"/>
      <c r="E712" s="15" t="s">
        <v>25</v>
      </c>
      <c r="F712" s="15" t="s">
        <v>26</v>
      </c>
      <c r="G712" s="16">
        <v>84.27</v>
      </c>
      <c r="H712" s="16">
        <v>0</v>
      </c>
      <c r="I712" s="16">
        <v>0</v>
      </c>
      <c r="J712" s="16">
        <v>0</v>
      </c>
      <c r="K712" s="16">
        <f>IF(H712&lt;&gt;0,I712/H712*100,0)</f>
        <v>0</v>
      </c>
      <c r="L712" s="16">
        <f>IF(I712&lt;&gt;0,J712/I712*100,0)</f>
        <v>0</v>
      </c>
    </row>
    <row r="713" spans="1:12" x14ac:dyDescent="0.25">
      <c r="A713" s="14"/>
      <c r="B713" s="14"/>
      <c r="C713" s="14"/>
      <c r="D713" s="14"/>
      <c r="E713" s="15" t="s">
        <v>27</v>
      </c>
      <c r="F713" s="15" t="s">
        <v>28</v>
      </c>
      <c r="G713" s="16">
        <v>686</v>
      </c>
      <c r="H713" s="16">
        <v>0</v>
      </c>
      <c r="I713" s="16">
        <v>0</v>
      </c>
      <c r="J713" s="16">
        <v>0</v>
      </c>
      <c r="K713" s="16">
        <f>IF(H713&lt;&gt;0,I713/H713*100,0)</f>
        <v>0</v>
      </c>
      <c r="L713" s="16">
        <f>IF(I713&lt;&gt;0,J713/I713*100,0)</f>
        <v>0</v>
      </c>
    </row>
    <row r="714" spans="1:12" x14ac:dyDescent="0.25">
      <c r="A714" s="11"/>
      <c r="B714" s="11"/>
      <c r="C714" s="11"/>
      <c r="D714" s="12" t="s">
        <v>392</v>
      </c>
      <c r="E714" s="11"/>
      <c r="F714" s="12" t="s">
        <v>393</v>
      </c>
      <c r="G714" s="13">
        <f>+G715+G716+G717+G718</f>
        <v>0</v>
      </c>
      <c r="H714" s="13">
        <f>+H715+H716+H717+H718</f>
        <v>21500</v>
      </c>
      <c r="I714" s="13">
        <f>+I715+I716+I717+I718</f>
        <v>25000</v>
      </c>
      <c r="J714" s="13">
        <f>+J715+J716+J717+J718</f>
        <v>25000</v>
      </c>
      <c r="K714" s="13">
        <f>IF(H714&lt;&gt;0,I714/H714*100,0)</f>
        <v>116.27906976744187</v>
      </c>
      <c r="L714" s="13">
        <f>IF(I714&lt;&gt;0,J714/I714*100,0)</f>
        <v>100</v>
      </c>
    </row>
    <row r="715" spans="1:12" x14ac:dyDescent="0.25">
      <c r="A715" s="14"/>
      <c r="B715" s="14"/>
      <c r="C715" s="14"/>
      <c r="D715" s="14"/>
      <c r="E715" s="15" t="s">
        <v>23</v>
      </c>
      <c r="F715" s="15" t="s">
        <v>24</v>
      </c>
      <c r="G715" s="16">
        <v>0</v>
      </c>
      <c r="H715" s="16">
        <v>14500</v>
      </c>
      <c r="I715" s="16">
        <v>0</v>
      </c>
      <c r="J715" s="16">
        <v>0</v>
      </c>
      <c r="K715" s="16">
        <f>IF(H715&lt;&gt;0,I715/H715*100,0)</f>
        <v>0</v>
      </c>
      <c r="L715" s="16">
        <f>IF(I715&lt;&gt;0,J715/I715*100,0)</f>
        <v>0</v>
      </c>
    </row>
    <row r="716" spans="1:12" x14ac:dyDescent="0.25">
      <c r="A716" s="14"/>
      <c r="B716" s="14"/>
      <c r="C716" s="14"/>
      <c r="D716" s="14"/>
      <c r="E716" s="15" t="s">
        <v>146</v>
      </c>
      <c r="F716" s="15" t="s">
        <v>147</v>
      </c>
      <c r="G716" s="16">
        <v>0</v>
      </c>
      <c r="H716" s="16">
        <v>2000</v>
      </c>
      <c r="I716" s="16">
        <v>0</v>
      </c>
      <c r="J716" s="16">
        <v>0</v>
      </c>
      <c r="K716" s="16">
        <f>IF(H716&lt;&gt;0,I716/H716*100,0)</f>
        <v>0</v>
      </c>
      <c r="L716" s="16">
        <f>IF(I716&lt;&gt;0,J716/I716*100,0)</f>
        <v>0</v>
      </c>
    </row>
    <row r="717" spans="1:12" x14ac:dyDescent="0.25">
      <c r="A717" s="14"/>
      <c r="B717" s="14"/>
      <c r="C717" s="14"/>
      <c r="D717" s="14"/>
      <c r="E717" s="15" t="s">
        <v>140</v>
      </c>
      <c r="F717" s="15" t="s">
        <v>141</v>
      </c>
      <c r="G717" s="16">
        <v>0</v>
      </c>
      <c r="H717" s="16">
        <v>0</v>
      </c>
      <c r="I717" s="16">
        <v>25000</v>
      </c>
      <c r="J717" s="16">
        <v>25000</v>
      </c>
      <c r="K717" s="16">
        <f>IF(H717&lt;&gt;0,I717/H717*100,0)</f>
        <v>0</v>
      </c>
      <c r="L717" s="16">
        <f>IF(I717&lt;&gt;0,J717/I717*100,0)</f>
        <v>100</v>
      </c>
    </row>
    <row r="718" spans="1:12" x14ac:dyDescent="0.25">
      <c r="A718" s="14"/>
      <c r="B718" s="14"/>
      <c r="C718" s="14"/>
      <c r="D718" s="14"/>
      <c r="E718" s="15" t="s">
        <v>132</v>
      </c>
      <c r="F718" s="15" t="s">
        <v>133</v>
      </c>
      <c r="G718" s="16">
        <v>0</v>
      </c>
      <c r="H718" s="16">
        <v>5000</v>
      </c>
      <c r="I718" s="16">
        <v>0</v>
      </c>
      <c r="J718" s="16">
        <v>0</v>
      </c>
      <c r="K718" s="16">
        <f>IF(H718&lt;&gt;0,I718/H718*100,0)</f>
        <v>0</v>
      </c>
      <c r="L718" s="16">
        <f>IF(I718&lt;&gt;0,J718/I718*100,0)</f>
        <v>0</v>
      </c>
    </row>
    <row r="719" spans="1:12" x14ac:dyDescent="0.25">
      <c r="A719" s="8"/>
      <c r="B719" s="8"/>
      <c r="C719" s="9" t="s">
        <v>394</v>
      </c>
      <c r="D719" s="8"/>
      <c r="E719" s="8"/>
      <c r="F719" s="9" t="s">
        <v>395</v>
      </c>
      <c r="G719" s="10">
        <f>+G720</f>
        <v>2500</v>
      </c>
      <c r="H719" s="10">
        <f>+H720</f>
        <v>2500</v>
      </c>
      <c r="I719" s="10">
        <f>+I720</f>
        <v>2500</v>
      </c>
      <c r="J719" s="10">
        <f>+J720</f>
        <v>2500</v>
      </c>
      <c r="K719" s="10">
        <f>IF(H719&lt;&gt;0,I719/H719*100,0)</f>
        <v>100</v>
      </c>
      <c r="L719" s="10">
        <f>IF(I719&lt;&gt;0,J719/I719*100,0)</f>
        <v>100</v>
      </c>
    </row>
    <row r="720" spans="1:12" x14ac:dyDescent="0.25">
      <c r="A720" s="11"/>
      <c r="B720" s="11"/>
      <c r="C720" s="11"/>
      <c r="D720" s="12" t="s">
        <v>18</v>
      </c>
      <c r="E720" s="11"/>
      <c r="F720" s="12"/>
      <c r="G720" s="13">
        <f>+G721</f>
        <v>2500</v>
      </c>
      <c r="H720" s="13">
        <f>+H721</f>
        <v>2500</v>
      </c>
      <c r="I720" s="13">
        <f>+I721</f>
        <v>2500</v>
      </c>
      <c r="J720" s="13">
        <f>+J721</f>
        <v>2500</v>
      </c>
      <c r="K720" s="13">
        <f>IF(H720&lt;&gt;0,I720/H720*100,0)</f>
        <v>100</v>
      </c>
      <c r="L720" s="13">
        <f>IF(I720&lt;&gt;0,J720/I720*100,0)</f>
        <v>100</v>
      </c>
    </row>
    <row r="721" spans="1:12" x14ac:dyDescent="0.25">
      <c r="A721" s="14"/>
      <c r="B721" s="14"/>
      <c r="C721" s="14"/>
      <c r="D721" s="14"/>
      <c r="E721" s="15" t="s">
        <v>31</v>
      </c>
      <c r="F721" s="15" t="s">
        <v>32</v>
      </c>
      <c r="G721" s="16">
        <v>2500</v>
      </c>
      <c r="H721" s="16">
        <v>2500</v>
      </c>
      <c r="I721" s="16">
        <v>2500</v>
      </c>
      <c r="J721" s="16">
        <v>2500</v>
      </c>
      <c r="K721" s="16">
        <f>IF(H721&lt;&gt;0,I721/H721*100,0)</f>
        <v>100</v>
      </c>
      <c r="L721" s="16">
        <f>IF(I721&lt;&gt;0,J721/I721*100,0)</f>
        <v>100</v>
      </c>
    </row>
    <row r="722" spans="1:12" x14ac:dyDescent="0.25">
      <c r="A722" s="8"/>
      <c r="B722" s="8"/>
      <c r="C722" s="9" t="s">
        <v>396</v>
      </c>
      <c r="D722" s="8"/>
      <c r="E722" s="8"/>
      <c r="F722" s="9" t="s">
        <v>397</v>
      </c>
      <c r="G722" s="10">
        <f>+G723+G726</f>
        <v>193887.5</v>
      </c>
      <c r="H722" s="10">
        <f>+H723+H726</f>
        <v>213662.5</v>
      </c>
      <c r="I722" s="10">
        <f>+I723+I726</f>
        <v>317361</v>
      </c>
      <c r="J722" s="10">
        <f>+J723+J726</f>
        <v>318509</v>
      </c>
      <c r="K722" s="10">
        <f>IF(H722&lt;&gt;0,I722/H722*100,0)</f>
        <v>148.53378576025273</v>
      </c>
      <c r="L722" s="10">
        <f>IF(I722&lt;&gt;0,J722/I722*100,0)</f>
        <v>100.36173316822168</v>
      </c>
    </row>
    <row r="723" spans="1:12" x14ac:dyDescent="0.25">
      <c r="A723" s="11"/>
      <c r="B723" s="11"/>
      <c r="C723" s="11"/>
      <c r="D723" s="12" t="s">
        <v>18</v>
      </c>
      <c r="E723" s="11"/>
      <c r="F723" s="12"/>
      <c r="G723" s="13">
        <f>+G724+G725</f>
        <v>172165.18</v>
      </c>
      <c r="H723" s="13">
        <f>+H724+H725</f>
        <v>177254</v>
      </c>
      <c r="I723" s="13">
        <f>+I724+I725</f>
        <v>260961</v>
      </c>
      <c r="J723" s="13">
        <f>+J724+J725</f>
        <v>262109</v>
      </c>
      <c r="K723" s="13">
        <f>IF(H723&lt;&gt;0,I723/H723*100,0)</f>
        <v>147.22432215916143</v>
      </c>
      <c r="L723" s="13">
        <f>IF(I723&lt;&gt;0,J723/I723*100,0)</f>
        <v>100.43991247734337</v>
      </c>
    </row>
    <row r="724" spans="1:12" x14ac:dyDescent="0.25">
      <c r="A724" s="14"/>
      <c r="B724" s="14"/>
      <c r="C724" s="14"/>
      <c r="D724" s="14"/>
      <c r="E724" s="15" t="s">
        <v>170</v>
      </c>
      <c r="F724" s="15" t="s">
        <v>171</v>
      </c>
      <c r="G724" s="16">
        <v>169080.18</v>
      </c>
      <c r="H724" s="16">
        <v>177254</v>
      </c>
      <c r="I724" s="16">
        <v>260961</v>
      </c>
      <c r="J724" s="16">
        <v>262109</v>
      </c>
      <c r="K724" s="16">
        <f>IF(H724&lt;&gt;0,I724/H724*100,0)</f>
        <v>147.22432215916143</v>
      </c>
      <c r="L724" s="16">
        <f>IF(I724&lt;&gt;0,J724/I724*100,0)</f>
        <v>100.43991247734337</v>
      </c>
    </row>
    <row r="725" spans="1:12" x14ac:dyDescent="0.25">
      <c r="A725" s="14"/>
      <c r="B725" s="14"/>
      <c r="C725" s="14"/>
      <c r="D725" s="14"/>
      <c r="E725" s="15" t="s">
        <v>384</v>
      </c>
      <c r="F725" s="15" t="s">
        <v>385</v>
      </c>
      <c r="G725" s="16">
        <v>3085</v>
      </c>
      <c r="H725" s="16">
        <v>0</v>
      </c>
      <c r="I725" s="16">
        <v>0</v>
      </c>
      <c r="J725" s="16">
        <v>0</v>
      </c>
      <c r="K725" s="16">
        <f>IF(H725&lt;&gt;0,I725/H725*100,0)</f>
        <v>0</v>
      </c>
      <c r="L725" s="16">
        <f>IF(I725&lt;&gt;0,J725/I725*100,0)</f>
        <v>0</v>
      </c>
    </row>
    <row r="726" spans="1:12" x14ac:dyDescent="0.25">
      <c r="A726" s="11"/>
      <c r="B726" s="11"/>
      <c r="C726" s="11"/>
      <c r="D726" s="12" t="s">
        <v>398</v>
      </c>
      <c r="E726" s="11"/>
      <c r="F726" s="12" t="s">
        <v>399</v>
      </c>
      <c r="G726" s="13">
        <f>+G727</f>
        <v>21722.32</v>
      </c>
      <c r="H726" s="13">
        <f>+H727</f>
        <v>36408.5</v>
      </c>
      <c r="I726" s="13">
        <f>+I727</f>
        <v>56400</v>
      </c>
      <c r="J726" s="13">
        <f>+J727</f>
        <v>56400</v>
      </c>
      <c r="K726" s="13">
        <f>IF(H726&lt;&gt;0,I726/H726*100,0)</f>
        <v>154.90888116785914</v>
      </c>
      <c r="L726" s="13">
        <f>IF(I726&lt;&gt;0,J726/I726*100,0)</f>
        <v>100</v>
      </c>
    </row>
    <row r="727" spans="1:12" x14ac:dyDescent="0.25">
      <c r="A727" s="14"/>
      <c r="B727" s="14"/>
      <c r="C727" s="14"/>
      <c r="D727" s="14"/>
      <c r="E727" s="15" t="s">
        <v>384</v>
      </c>
      <c r="F727" s="15" t="s">
        <v>385</v>
      </c>
      <c r="G727" s="16">
        <v>21722.32</v>
      </c>
      <c r="H727" s="16">
        <v>36408.5</v>
      </c>
      <c r="I727" s="16">
        <v>56400</v>
      </c>
      <c r="J727" s="16">
        <v>56400</v>
      </c>
      <c r="K727" s="16">
        <f>IF(H727&lt;&gt;0,I727/H727*100,0)</f>
        <v>154.90888116785914</v>
      </c>
      <c r="L727" s="16">
        <f>IF(I727&lt;&gt;0,J727/I727*100,0)</f>
        <v>100</v>
      </c>
    </row>
    <row r="728" spans="1:12" x14ac:dyDescent="0.25">
      <c r="A728" s="8"/>
      <c r="B728" s="8"/>
      <c r="C728" s="9" t="s">
        <v>400</v>
      </c>
      <c r="D728" s="8"/>
      <c r="E728" s="8"/>
      <c r="F728" s="9" t="s">
        <v>401</v>
      </c>
      <c r="G728" s="10">
        <f>+G729+G731</f>
        <v>330986.07</v>
      </c>
      <c r="H728" s="10">
        <f>+H729+H731</f>
        <v>316153</v>
      </c>
      <c r="I728" s="10">
        <f>+I729+I731</f>
        <v>332127</v>
      </c>
      <c r="J728" s="10">
        <f>+J729+J731</f>
        <v>334575</v>
      </c>
      <c r="K728" s="10">
        <f>IF(H728&lt;&gt;0,I728/H728*100,0)</f>
        <v>105.05261692914507</v>
      </c>
      <c r="L728" s="10">
        <f>IF(I728&lt;&gt;0,J728/I728*100,0)</f>
        <v>100.73706744709104</v>
      </c>
    </row>
    <row r="729" spans="1:12" x14ac:dyDescent="0.25">
      <c r="A729" s="11"/>
      <c r="B729" s="11"/>
      <c r="C729" s="11"/>
      <c r="D729" s="12" t="s">
        <v>18</v>
      </c>
      <c r="E729" s="11"/>
      <c r="F729" s="12"/>
      <c r="G729" s="13">
        <f>+G730</f>
        <v>293925.37</v>
      </c>
      <c r="H729" s="13">
        <f>+H730</f>
        <v>306153</v>
      </c>
      <c r="I729" s="13">
        <f>+I730</f>
        <v>322127</v>
      </c>
      <c r="J729" s="13">
        <f>+J730</f>
        <v>324575</v>
      </c>
      <c r="K729" s="13">
        <f>IF(H729&lt;&gt;0,I729/H729*100,0)</f>
        <v>105.2176526116027</v>
      </c>
      <c r="L729" s="13">
        <f>IF(I729&lt;&gt;0,J729/I729*100,0)</f>
        <v>100.75994871587915</v>
      </c>
    </row>
    <row r="730" spans="1:12" x14ac:dyDescent="0.25">
      <c r="A730" s="14"/>
      <c r="B730" s="14"/>
      <c r="C730" s="14"/>
      <c r="D730" s="14"/>
      <c r="E730" s="15" t="s">
        <v>170</v>
      </c>
      <c r="F730" s="15" t="s">
        <v>171</v>
      </c>
      <c r="G730" s="16">
        <v>293925.37</v>
      </c>
      <c r="H730" s="16">
        <v>306153</v>
      </c>
      <c r="I730" s="16">
        <v>322127</v>
      </c>
      <c r="J730" s="16">
        <v>324575</v>
      </c>
      <c r="K730" s="16">
        <f>IF(H730&lt;&gt;0,I730/H730*100,0)</f>
        <v>105.2176526116027</v>
      </c>
      <c r="L730" s="16">
        <f>IF(I730&lt;&gt;0,J730/I730*100,0)</f>
        <v>100.75994871587915</v>
      </c>
    </row>
    <row r="731" spans="1:12" x14ac:dyDescent="0.25">
      <c r="A731" s="11"/>
      <c r="B731" s="11"/>
      <c r="C731" s="11"/>
      <c r="D731" s="12" t="s">
        <v>402</v>
      </c>
      <c r="E731" s="11"/>
      <c r="F731" s="12" t="s">
        <v>403</v>
      </c>
      <c r="G731" s="13">
        <f>+G732+G733+G734+G735</f>
        <v>37060.699999999997</v>
      </c>
      <c r="H731" s="13">
        <f>+H732+H733+H734+H735</f>
        <v>10000</v>
      </c>
      <c r="I731" s="13">
        <f>+I732+I733+I734+I735</f>
        <v>10000</v>
      </c>
      <c r="J731" s="13">
        <f>+J732+J733+J734+J735</f>
        <v>10000</v>
      </c>
      <c r="K731" s="13">
        <f>IF(H731&lt;&gt;0,I731/H731*100,0)</f>
        <v>100</v>
      </c>
      <c r="L731" s="13">
        <f>IF(I731&lt;&gt;0,J731/I731*100,0)</f>
        <v>100</v>
      </c>
    </row>
    <row r="732" spans="1:12" x14ac:dyDescent="0.25">
      <c r="A732" s="14"/>
      <c r="B732" s="14"/>
      <c r="C732" s="14"/>
      <c r="D732" s="14"/>
      <c r="E732" s="15" t="s">
        <v>23</v>
      </c>
      <c r="F732" s="15" t="s">
        <v>24</v>
      </c>
      <c r="G732" s="16">
        <v>1713.12</v>
      </c>
      <c r="H732" s="16">
        <v>0</v>
      </c>
      <c r="I732" s="16">
        <v>0</v>
      </c>
      <c r="J732" s="16">
        <v>0</v>
      </c>
      <c r="K732" s="16">
        <f>IF(H732&lt;&gt;0,I732/H732*100,0)</f>
        <v>0</v>
      </c>
      <c r="L732" s="16">
        <f>IF(I732&lt;&gt;0,J732/I732*100,0)</f>
        <v>0</v>
      </c>
    </row>
    <row r="733" spans="1:12" x14ac:dyDescent="0.25">
      <c r="A733" s="14"/>
      <c r="B733" s="14"/>
      <c r="C733" s="14"/>
      <c r="D733" s="14"/>
      <c r="E733" s="15" t="s">
        <v>140</v>
      </c>
      <c r="F733" s="15" t="s">
        <v>141</v>
      </c>
      <c r="G733" s="16">
        <v>23652.77</v>
      </c>
      <c r="H733" s="16">
        <v>0</v>
      </c>
      <c r="I733" s="16">
        <v>0</v>
      </c>
      <c r="J733" s="16">
        <v>0</v>
      </c>
      <c r="K733" s="16">
        <f>IF(H733&lt;&gt;0,I733/H733*100,0)</f>
        <v>0</v>
      </c>
      <c r="L733" s="16">
        <f>IF(I733&lt;&gt;0,J733/I733*100,0)</f>
        <v>0</v>
      </c>
    </row>
    <row r="734" spans="1:12" x14ac:dyDescent="0.25">
      <c r="A734" s="14"/>
      <c r="B734" s="14"/>
      <c r="C734" s="14"/>
      <c r="D734" s="14"/>
      <c r="E734" s="15" t="s">
        <v>132</v>
      </c>
      <c r="F734" s="15" t="s">
        <v>133</v>
      </c>
      <c r="G734" s="16">
        <v>795.29</v>
      </c>
      <c r="H734" s="16">
        <v>0</v>
      </c>
      <c r="I734" s="16">
        <v>0</v>
      </c>
      <c r="J734" s="16">
        <v>0</v>
      </c>
      <c r="K734" s="16">
        <f>IF(H734&lt;&gt;0,I734/H734*100,0)</f>
        <v>0</v>
      </c>
      <c r="L734" s="16">
        <f>IF(I734&lt;&gt;0,J734/I734*100,0)</f>
        <v>0</v>
      </c>
    </row>
    <row r="735" spans="1:12" x14ac:dyDescent="0.25">
      <c r="A735" s="14"/>
      <c r="B735" s="14"/>
      <c r="C735" s="14"/>
      <c r="D735" s="14"/>
      <c r="E735" s="15" t="s">
        <v>384</v>
      </c>
      <c r="F735" s="15" t="s">
        <v>385</v>
      </c>
      <c r="G735" s="16">
        <v>10899.52</v>
      </c>
      <c r="H735" s="16">
        <v>10000</v>
      </c>
      <c r="I735" s="16">
        <v>10000</v>
      </c>
      <c r="J735" s="16">
        <v>10000</v>
      </c>
      <c r="K735" s="16">
        <f>IF(H735&lt;&gt;0,I735/H735*100,0)</f>
        <v>100</v>
      </c>
      <c r="L735" s="16">
        <f>IF(I735&lt;&gt;0,J735/I735*100,0)</f>
        <v>100</v>
      </c>
    </row>
    <row r="736" spans="1:12" x14ac:dyDescent="0.25">
      <c r="A736" s="8"/>
      <c r="B736" s="8"/>
      <c r="C736" s="9" t="s">
        <v>404</v>
      </c>
      <c r="D736" s="8"/>
      <c r="E736" s="8"/>
      <c r="F736" s="9" t="s">
        <v>405</v>
      </c>
      <c r="G736" s="10">
        <f>+G737</f>
        <v>63056.340000000004</v>
      </c>
      <c r="H736" s="10">
        <f>+H737</f>
        <v>64919.86</v>
      </c>
      <c r="I736" s="10">
        <f>+I737</f>
        <v>68919.86</v>
      </c>
      <c r="J736" s="10">
        <f>+J737</f>
        <v>68919.86</v>
      </c>
      <c r="K736" s="10">
        <f>IF(H736&lt;&gt;0,I736/H736*100,0)</f>
        <v>106.16144273878594</v>
      </c>
      <c r="L736" s="10">
        <f>IF(I736&lt;&gt;0,J736/I736*100,0)</f>
        <v>100</v>
      </c>
    </row>
    <row r="737" spans="1:12" x14ac:dyDescent="0.25">
      <c r="A737" s="11"/>
      <c r="B737" s="11"/>
      <c r="C737" s="11"/>
      <c r="D737" s="12" t="s">
        <v>18</v>
      </c>
      <c r="E737" s="11"/>
      <c r="F737" s="12"/>
      <c r="G737" s="13">
        <f>+G738+G739+G740</f>
        <v>63056.340000000004</v>
      </c>
      <c r="H737" s="13">
        <f>+H738+H739+H740</f>
        <v>64919.86</v>
      </c>
      <c r="I737" s="13">
        <f>+I738+I739+I740</f>
        <v>68919.86</v>
      </c>
      <c r="J737" s="13">
        <f>+J738+J739+J740</f>
        <v>68919.86</v>
      </c>
      <c r="K737" s="13">
        <f>IF(H737&lt;&gt;0,I737/H737*100,0)</f>
        <v>106.16144273878594</v>
      </c>
      <c r="L737" s="13">
        <f>IF(I737&lt;&gt;0,J737/I737*100,0)</f>
        <v>100</v>
      </c>
    </row>
    <row r="738" spans="1:12" x14ac:dyDescent="0.25">
      <c r="A738" s="14"/>
      <c r="B738" s="14"/>
      <c r="C738" s="14"/>
      <c r="D738" s="14"/>
      <c r="E738" s="15" t="s">
        <v>27</v>
      </c>
      <c r="F738" s="15" t="s">
        <v>28</v>
      </c>
      <c r="G738" s="16">
        <v>1146.19</v>
      </c>
      <c r="H738" s="16">
        <v>1718.85</v>
      </c>
      <c r="I738" s="16">
        <v>0</v>
      </c>
      <c r="J738" s="16">
        <v>0</v>
      </c>
      <c r="K738" s="16">
        <f>IF(H738&lt;&gt;0,I738/H738*100,0)</f>
        <v>0</v>
      </c>
      <c r="L738" s="16">
        <f>IF(I738&lt;&gt;0,J738/I738*100,0)</f>
        <v>0</v>
      </c>
    </row>
    <row r="739" spans="1:12" x14ac:dyDescent="0.25">
      <c r="A739" s="14"/>
      <c r="B739" s="14"/>
      <c r="C739" s="14"/>
      <c r="D739" s="14"/>
      <c r="E739" s="15" t="s">
        <v>31</v>
      </c>
      <c r="F739" s="15" t="s">
        <v>32</v>
      </c>
      <c r="G739" s="16">
        <v>61910.15</v>
      </c>
      <c r="H739" s="16">
        <v>42798.01</v>
      </c>
      <c r="I739" s="16">
        <v>68919.86</v>
      </c>
      <c r="J739" s="16">
        <v>68919.86</v>
      </c>
      <c r="K739" s="16">
        <f>IF(H739&lt;&gt;0,I739/H739*100,0)</f>
        <v>161.03519766456432</v>
      </c>
      <c r="L739" s="16">
        <f>IF(I739&lt;&gt;0,J739/I739*100,0)</f>
        <v>100</v>
      </c>
    </row>
    <row r="740" spans="1:12" x14ac:dyDescent="0.25">
      <c r="A740" s="14"/>
      <c r="B740" s="14"/>
      <c r="C740" s="14"/>
      <c r="D740" s="14"/>
      <c r="E740" s="15" t="s">
        <v>170</v>
      </c>
      <c r="F740" s="15" t="s">
        <v>171</v>
      </c>
      <c r="G740" s="16">
        <v>0</v>
      </c>
      <c r="H740" s="16">
        <v>20403</v>
      </c>
      <c r="I740" s="16">
        <v>0</v>
      </c>
      <c r="J740" s="16">
        <v>0</v>
      </c>
      <c r="K740" s="16">
        <f>IF(H740&lt;&gt;0,I740/H740*100,0)</f>
        <v>0</v>
      </c>
      <c r="L740" s="16">
        <f>IF(I740&lt;&gt;0,J740/I740*100,0)</f>
        <v>0</v>
      </c>
    </row>
    <row r="741" spans="1:12" x14ac:dyDescent="0.25">
      <c r="A741" s="8"/>
      <c r="B741" s="8"/>
      <c r="C741" s="9" t="s">
        <v>406</v>
      </c>
      <c r="D741" s="8"/>
      <c r="E741" s="8"/>
      <c r="F741" s="9" t="s">
        <v>407</v>
      </c>
      <c r="G741" s="10">
        <f>+G742</f>
        <v>53140.89</v>
      </c>
      <c r="H741" s="10">
        <f>+H742</f>
        <v>87000</v>
      </c>
      <c r="I741" s="10">
        <f>+I742</f>
        <v>87000</v>
      </c>
      <c r="J741" s="10">
        <f>+J742</f>
        <v>87000</v>
      </c>
      <c r="K741" s="10">
        <f>IF(H741&lt;&gt;0,I741/H741*100,0)</f>
        <v>100</v>
      </c>
      <c r="L741" s="10">
        <f>IF(I741&lt;&gt;0,J741/I741*100,0)</f>
        <v>100</v>
      </c>
    </row>
    <row r="742" spans="1:12" x14ac:dyDescent="0.25">
      <c r="A742" s="11"/>
      <c r="B742" s="11"/>
      <c r="C742" s="11"/>
      <c r="D742" s="12" t="s">
        <v>18</v>
      </c>
      <c r="E742" s="11"/>
      <c r="F742" s="12"/>
      <c r="G742" s="13">
        <f>+G743+G744+G745+G746+G747+G748+G749</f>
        <v>53140.89</v>
      </c>
      <c r="H742" s="13">
        <f>+H743+H744+H745+H746+H747+H748+H749</f>
        <v>87000</v>
      </c>
      <c r="I742" s="13">
        <f>+I743+I744+I745+I746+I747+I748+I749</f>
        <v>87000</v>
      </c>
      <c r="J742" s="13">
        <f>+J743+J744+J745+J746+J747+J748+J749</f>
        <v>87000</v>
      </c>
      <c r="K742" s="13">
        <f>IF(H742&lt;&gt;0,I742/H742*100,0)</f>
        <v>100</v>
      </c>
      <c r="L742" s="13">
        <f>IF(I742&lt;&gt;0,J742/I742*100,0)</f>
        <v>100</v>
      </c>
    </row>
    <row r="743" spans="1:12" x14ac:dyDescent="0.25">
      <c r="A743" s="14"/>
      <c r="B743" s="14"/>
      <c r="C743" s="14"/>
      <c r="D743" s="14"/>
      <c r="E743" s="15" t="s">
        <v>19</v>
      </c>
      <c r="F743" s="15" t="s">
        <v>20</v>
      </c>
      <c r="G743" s="16">
        <v>12487.66</v>
      </c>
      <c r="H743" s="16">
        <v>2720</v>
      </c>
      <c r="I743" s="16">
        <v>2720</v>
      </c>
      <c r="J743" s="16">
        <v>2720</v>
      </c>
      <c r="K743" s="16">
        <f>IF(H743&lt;&gt;0,I743/H743*100,0)</f>
        <v>100</v>
      </c>
      <c r="L743" s="16">
        <f>IF(I743&lt;&gt;0,J743/I743*100,0)</f>
        <v>100</v>
      </c>
    </row>
    <row r="744" spans="1:12" x14ac:dyDescent="0.25">
      <c r="A744" s="14"/>
      <c r="B744" s="14"/>
      <c r="C744" s="14"/>
      <c r="D744" s="14"/>
      <c r="E744" s="15" t="s">
        <v>21</v>
      </c>
      <c r="F744" s="15" t="s">
        <v>22</v>
      </c>
      <c r="G744" s="16">
        <v>5388.2</v>
      </c>
      <c r="H744" s="16">
        <v>10940</v>
      </c>
      <c r="I744" s="16">
        <v>10940</v>
      </c>
      <c r="J744" s="16">
        <v>10940</v>
      </c>
      <c r="K744" s="16">
        <f>IF(H744&lt;&gt;0,I744/H744*100,0)</f>
        <v>100</v>
      </c>
      <c r="L744" s="16">
        <f>IF(I744&lt;&gt;0,J744/I744*100,0)</f>
        <v>100</v>
      </c>
    </row>
    <row r="745" spans="1:12" x14ac:dyDescent="0.25">
      <c r="A745" s="14"/>
      <c r="B745" s="14"/>
      <c r="C745" s="14"/>
      <c r="D745" s="14"/>
      <c r="E745" s="15" t="s">
        <v>23</v>
      </c>
      <c r="F745" s="15" t="s">
        <v>24</v>
      </c>
      <c r="G745" s="16">
        <v>10054.209999999999</v>
      </c>
      <c r="H745" s="16">
        <v>20920</v>
      </c>
      <c r="I745" s="16">
        <v>20920</v>
      </c>
      <c r="J745" s="16">
        <v>20920</v>
      </c>
      <c r="K745" s="16">
        <f>IF(H745&lt;&gt;0,I745/H745*100,0)</f>
        <v>100</v>
      </c>
      <c r="L745" s="16">
        <f>IF(I745&lt;&gt;0,J745/I745*100,0)</f>
        <v>100</v>
      </c>
    </row>
    <row r="746" spans="1:12" x14ac:dyDescent="0.25">
      <c r="A746" s="14"/>
      <c r="B746" s="14"/>
      <c r="C746" s="14"/>
      <c r="D746" s="14"/>
      <c r="E746" s="15" t="s">
        <v>27</v>
      </c>
      <c r="F746" s="15" t="s">
        <v>28</v>
      </c>
      <c r="G746" s="16">
        <v>0</v>
      </c>
      <c r="H746" s="16">
        <v>100</v>
      </c>
      <c r="I746" s="16">
        <v>100</v>
      </c>
      <c r="J746" s="16">
        <v>100</v>
      </c>
      <c r="K746" s="16">
        <f>IF(H746&lt;&gt;0,I746/H746*100,0)</f>
        <v>100</v>
      </c>
      <c r="L746" s="16">
        <f>IF(I746&lt;&gt;0,J746/I746*100,0)</f>
        <v>100</v>
      </c>
    </row>
    <row r="747" spans="1:12" x14ac:dyDescent="0.25">
      <c r="A747" s="14"/>
      <c r="B747" s="14"/>
      <c r="C747" s="14"/>
      <c r="D747" s="14"/>
      <c r="E747" s="15" t="s">
        <v>63</v>
      </c>
      <c r="F747" s="15" t="s">
        <v>64</v>
      </c>
      <c r="G747" s="16">
        <v>1897.1</v>
      </c>
      <c r="H747" s="16">
        <v>3520</v>
      </c>
      <c r="I747" s="16">
        <v>3520</v>
      </c>
      <c r="J747" s="16">
        <v>3520</v>
      </c>
      <c r="K747" s="16">
        <f>IF(H747&lt;&gt;0,I747/H747*100,0)</f>
        <v>100</v>
      </c>
      <c r="L747" s="16">
        <f>IF(I747&lt;&gt;0,J747/I747*100,0)</f>
        <v>100</v>
      </c>
    </row>
    <row r="748" spans="1:12" x14ac:dyDescent="0.25">
      <c r="A748" s="14"/>
      <c r="B748" s="14"/>
      <c r="C748" s="14"/>
      <c r="D748" s="14"/>
      <c r="E748" s="15" t="s">
        <v>140</v>
      </c>
      <c r="F748" s="15" t="s">
        <v>141</v>
      </c>
      <c r="G748" s="16">
        <v>22933.72</v>
      </c>
      <c r="H748" s="16">
        <v>48800</v>
      </c>
      <c r="I748" s="16">
        <v>48800</v>
      </c>
      <c r="J748" s="16">
        <v>48800</v>
      </c>
      <c r="K748" s="16">
        <f>IF(H748&lt;&gt;0,I748/H748*100,0)</f>
        <v>100</v>
      </c>
      <c r="L748" s="16">
        <f>IF(I748&lt;&gt;0,J748/I748*100,0)</f>
        <v>100</v>
      </c>
    </row>
    <row r="749" spans="1:12" x14ac:dyDescent="0.25">
      <c r="A749" s="14"/>
      <c r="B749" s="14"/>
      <c r="C749" s="14"/>
      <c r="D749" s="14"/>
      <c r="E749" s="15" t="s">
        <v>132</v>
      </c>
      <c r="F749" s="15" t="s">
        <v>133</v>
      </c>
      <c r="G749" s="16">
        <v>380</v>
      </c>
      <c r="H749" s="16">
        <v>0</v>
      </c>
      <c r="I749" s="16">
        <v>0</v>
      </c>
      <c r="J749" s="16">
        <v>0</v>
      </c>
      <c r="K749" s="16">
        <f>IF(H749&lt;&gt;0,I749/H749*100,0)</f>
        <v>0</v>
      </c>
      <c r="L749" s="16">
        <f>IF(I749&lt;&gt;0,J749/I749*100,0)</f>
        <v>0</v>
      </c>
    </row>
    <row r="750" spans="1:12" x14ac:dyDescent="0.25">
      <c r="A750" s="8"/>
      <c r="B750" s="8"/>
      <c r="C750" s="9" t="s">
        <v>408</v>
      </c>
      <c r="D750" s="8"/>
      <c r="E750" s="8"/>
      <c r="F750" s="9" t="s">
        <v>409</v>
      </c>
      <c r="G750" s="10">
        <f>+G751</f>
        <v>22124.06</v>
      </c>
      <c r="H750" s="10">
        <f>+H751</f>
        <v>26614</v>
      </c>
      <c r="I750" s="10">
        <f>+I751</f>
        <v>26614</v>
      </c>
      <c r="J750" s="10">
        <f>+J751</f>
        <v>26614</v>
      </c>
      <c r="K750" s="10">
        <f>IF(H750&lt;&gt;0,I750/H750*100,0)</f>
        <v>100</v>
      </c>
      <c r="L750" s="10">
        <f>IF(I750&lt;&gt;0,J750/I750*100,0)</f>
        <v>100</v>
      </c>
    </row>
    <row r="751" spans="1:12" x14ac:dyDescent="0.25">
      <c r="A751" s="11"/>
      <c r="B751" s="11"/>
      <c r="C751" s="11"/>
      <c r="D751" s="12" t="s">
        <v>18</v>
      </c>
      <c r="E751" s="11"/>
      <c r="F751" s="12"/>
      <c r="G751" s="13">
        <f>+G752+G753+G754</f>
        <v>22124.06</v>
      </c>
      <c r="H751" s="13">
        <f>+H752+H753+H754</f>
        <v>26614</v>
      </c>
      <c r="I751" s="13">
        <f>+I752+I753+I754</f>
        <v>26614</v>
      </c>
      <c r="J751" s="13">
        <f>+J752+J753+J754</f>
        <v>26614</v>
      </c>
      <c r="K751" s="13">
        <f>IF(H751&lt;&gt;0,I751/H751*100,0)</f>
        <v>100</v>
      </c>
      <c r="L751" s="13">
        <f>IF(I751&lt;&gt;0,J751/I751*100,0)</f>
        <v>100</v>
      </c>
    </row>
    <row r="752" spans="1:12" x14ac:dyDescent="0.25">
      <c r="A752" s="14"/>
      <c r="B752" s="14"/>
      <c r="C752" s="14"/>
      <c r="D752" s="14"/>
      <c r="E752" s="15" t="s">
        <v>27</v>
      </c>
      <c r="F752" s="15" t="s">
        <v>28</v>
      </c>
      <c r="G752" s="16">
        <v>186.66</v>
      </c>
      <c r="H752" s="16">
        <v>67.099999999999994</v>
      </c>
      <c r="I752" s="16">
        <v>67.099999999999994</v>
      </c>
      <c r="J752" s="16">
        <v>67.099999999999994</v>
      </c>
      <c r="K752" s="16">
        <f>IF(H752&lt;&gt;0,I752/H752*100,0)</f>
        <v>100</v>
      </c>
      <c r="L752" s="16">
        <f>IF(I752&lt;&gt;0,J752/I752*100,0)</f>
        <v>100</v>
      </c>
    </row>
    <row r="753" spans="1:12" x14ac:dyDescent="0.25">
      <c r="A753" s="14"/>
      <c r="B753" s="14"/>
      <c r="C753" s="14"/>
      <c r="D753" s="14"/>
      <c r="E753" s="15" t="s">
        <v>31</v>
      </c>
      <c r="F753" s="15" t="s">
        <v>32</v>
      </c>
      <c r="G753" s="16">
        <v>21937.4</v>
      </c>
      <c r="H753" s="16">
        <v>4890.6000000000004</v>
      </c>
      <c r="I753" s="16">
        <v>4890.6000000000004</v>
      </c>
      <c r="J753" s="16">
        <v>4890.6000000000004</v>
      </c>
      <c r="K753" s="16">
        <f>IF(H753&lt;&gt;0,I753/H753*100,0)</f>
        <v>100</v>
      </c>
      <c r="L753" s="16">
        <f>IF(I753&lt;&gt;0,J753/I753*100,0)</f>
        <v>100</v>
      </c>
    </row>
    <row r="754" spans="1:12" x14ac:dyDescent="0.25">
      <c r="A754" s="14"/>
      <c r="B754" s="14"/>
      <c r="C754" s="14"/>
      <c r="D754" s="14"/>
      <c r="E754" s="15" t="s">
        <v>170</v>
      </c>
      <c r="F754" s="15" t="s">
        <v>171</v>
      </c>
      <c r="G754" s="16">
        <v>0</v>
      </c>
      <c r="H754" s="16">
        <v>21656.3</v>
      </c>
      <c r="I754" s="16">
        <v>21656.3</v>
      </c>
      <c r="J754" s="16">
        <v>21656.3</v>
      </c>
      <c r="K754" s="16">
        <f>IF(H754&lt;&gt;0,I754/H754*100,0)</f>
        <v>100</v>
      </c>
      <c r="L754" s="16">
        <f>IF(I754&lt;&gt;0,J754/I754*100,0)</f>
        <v>100</v>
      </c>
    </row>
    <row r="755" spans="1:12" x14ac:dyDescent="0.25">
      <c r="A755" s="8"/>
      <c r="B755" s="8"/>
      <c r="C755" s="9" t="s">
        <v>410</v>
      </c>
      <c r="D755" s="8"/>
      <c r="E755" s="8"/>
      <c r="F755" s="9" t="s">
        <v>411</v>
      </c>
      <c r="G755" s="10">
        <f>+G756</f>
        <v>202158.91</v>
      </c>
      <c r="H755" s="10">
        <f>+H756</f>
        <v>222200</v>
      </c>
      <c r="I755" s="10">
        <f>+I756</f>
        <v>222200</v>
      </c>
      <c r="J755" s="10">
        <f>+J756</f>
        <v>222200</v>
      </c>
      <c r="K755" s="10">
        <f>IF(H755&lt;&gt;0,I755/H755*100,0)</f>
        <v>100</v>
      </c>
      <c r="L755" s="10">
        <f>IF(I755&lt;&gt;0,J755/I755*100,0)</f>
        <v>100</v>
      </c>
    </row>
    <row r="756" spans="1:12" x14ac:dyDescent="0.25">
      <c r="A756" s="11"/>
      <c r="B756" s="11"/>
      <c r="C756" s="11"/>
      <c r="D756" s="12" t="s">
        <v>18</v>
      </c>
      <c r="E756" s="11"/>
      <c r="F756" s="12"/>
      <c r="G756" s="13">
        <f>+G757+G758+G759</f>
        <v>202158.91</v>
      </c>
      <c r="H756" s="13">
        <f>+H757+H758+H759</f>
        <v>222200</v>
      </c>
      <c r="I756" s="13">
        <f>+I757+I758+I759</f>
        <v>222200</v>
      </c>
      <c r="J756" s="13">
        <f>+J757+J758+J759</f>
        <v>222200</v>
      </c>
      <c r="K756" s="13">
        <f>IF(H756&lt;&gt;0,I756/H756*100,0)</f>
        <v>100</v>
      </c>
      <c r="L756" s="13">
        <f>IF(I756&lt;&gt;0,J756/I756*100,0)</f>
        <v>100</v>
      </c>
    </row>
    <row r="757" spans="1:12" x14ac:dyDescent="0.25">
      <c r="A757" s="14"/>
      <c r="B757" s="14"/>
      <c r="C757" s="14"/>
      <c r="D757" s="14"/>
      <c r="E757" s="15" t="s">
        <v>27</v>
      </c>
      <c r="F757" s="15" t="s">
        <v>28</v>
      </c>
      <c r="G757" s="16">
        <v>603.87</v>
      </c>
      <c r="H757" s="16">
        <v>800</v>
      </c>
      <c r="I757" s="16">
        <v>800</v>
      </c>
      <c r="J757" s="16">
        <v>800</v>
      </c>
      <c r="K757" s="16">
        <f>IF(H757&lt;&gt;0,I757/H757*100,0)</f>
        <v>100</v>
      </c>
      <c r="L757" s="16">
        <f>IF(I757&lt;&gt;0,J757/I757*100,0)</f>
        <v>100</v>
      </c>
    </row>
    <row r="758" spans="1:12" x14ac:dyDescent="0.25">
      <c r="A758" s="14"/>
      <c r="B758" s="14"/>
      <c r="C758" s="14"/>
      <c r="D758" s="14"/>
      <c r="E758" s="15" t="s">
        <v>324</v>
      </c>
      <c r="F758" s="15" t="s">
        <v>325</v>
      </c>
      <c r="G758" s="16">
        <v>0</v>
      </c>
      <c r="H758" s="16">
        <v>7814.34</v>
      </c>
      <c r="I758" s="16">
        <v>7814.34</v>
      </c>
      <c r="J758" s="16">
        <v>7814.34</v>
      </c>
      <c r="K758" s="16">
        <f>IF(H758&lt;&gt;0,I758/H758*100,0)</f>
        <v>100</v>
      </c>
      <c r="L758" s="16">
        <f>IF(I758&lt;&gt;0,J758/I758*100,0)</f>
        <v>100</v>
      </c>
    </row>
    <row r="759" spans="1:12" x14ac:dyDescent="0.25">
      <c r="A759" s="14"/>
      <c r="B759" s="14"/>
      <c r="C759" s="14"/>
      <c r="D759" s="14"/>
      <c r="E759" s="15" t="s">
        <v>31</v>
      </c>
      <c r="F759" s="15" t="s">
        <v>32</v>
      </c>
      <c r="G759" s="16">
        <v>201555.04</v>
      </c>
      <c r="H759" s="16">
        <v>213585.66</v>
      </c>
      <c r="I759" s="16">
        <v>213585.66</v>
      </c>
      <c r="J759" s="16">
        <v>213585.66</v>
      </c>
      <c r="K759" s="16">
        <f>IF(H759&lt;&gt;0,I759/H759*100,0)</f>
        <v>100</v>
      </c>
      <c r="L759" s="16">
        <f>IF(I759&lt;&gt;0,J759/I759*100,0)</f>
        <v>100</v>
      </c>
    </row>
    <row r="760" spans="1:12" x14ac:dyDescent="0.25">
      <c r="A760" s="8"/>
      <c r="B760" s="8"/>
      <c r="C760" s="9" t="s">
        <v>412</v>
      </c>
      <c r="D760" s="8"/>
      <c r="E760" s="8"/>
      <c r="F760" s="9" t="s">
        <v>413</v>
      </c>
      <c r="G760" s="10">
        <f>+G761</f>
        <v>80260.219999999987</v>
      </c>
      <c r="H760" s="10">
        <f>+H761</f>
        <v>163000</v>
      </c>
      <c r="I760" s="10">
        <f>+I761</f>
        <v>112999.99999999999</v>
      </c>
      <c r="J760" s="10">
        <f>+J761</f>
        <v>112999.99999999999</v>
      </c>
      <c r="K760" s="10">
        <f>IF(H760&lt;&gt;0,I760/H760*100,0)</f>
        <v>69.325153374233111</v>
      </c>
      <c r="L760" s="10">
        <f>IF(I760&lt;&gt;0,J760/I760*100,0)</f>
        <v>100</v>
      </c>
    </row>
    <row r="761" spans="1:12" x14ac:dyDescent="0.25">
      <c r="A761" s="11"/>
      <c r="B761" s="11"/>
      <c r="C761" s="11"/>
      <c r="D761" s="12" t="s">
        <v>18</v>
      </c>
      <c r="E761" s="11"/>
      <c r="F761" s="12"/>
      <c r="G761" s="13">
        <f>+G762+G763+G764+G765+G766+G767+G768+G769+G770</f>
        <v>80260.219999999987</v>
      </c>
      <c r="H761" s="13">
        <f>+H762+H763+H764+H765+H766+H767+H768+H769+H770</f>
        <v>163000</v>
      </c>
      <c r="I761" s="13">
        <f>+I762+I763+I764+I765+I766+I767+I768+I769+I770</f>
        <v>112999.99999999999</v>
      </c>
      <c r="J761" s="13">
        <f>+J762+J763+J764+J765+J766+J767+J768+J769+J770</f>
        <v>112999.99999999999</v>
      </c>
      <c r="K761" s="13">
        <f>IF(H761&lt;&gt;0,I761/H761*100,0)</f>
        <v>69.325153374233111</v>
      </c>
      <c r="L761" s="13">
        <f>IF(I761&lt;&gt;0,J761/I761*100,0)</f>
        <v>100</v>
      </c>
    </row>
    <row r="762" spans="1:12" x14ac:dyDescent="0.25">
      <c r="A762" s="14"/>
      <c r="B762" s="14"/>
      <c r="C762" s="14"/>
      <c r="D762" s="14"/>
      <c r="E762" s="15" t="s">
        <v>19</v>
      </c>
      <c r="F762" s="15" t="s">
        <v>20</v>
      </c>
      <c r="G762" s="16">
        <v>1170.3499999999999</v>
      </c>
      <c r="H762" s="16">
        <v>2000</v>
      </c>
      <c r="I762" s="16">
        <v>2000</v>
      </c>
      <c r="J762" s="16">
        <v>2000</v>
      </c>
      <c r="K762" s="16">
        <f>IF(H762&lt;&gt;0,I762/H762*100,0)</f>
        <v>100</v>
      </c>
      <c r="L762" s="16">
        <f>IF(I762&lt;&gt;0,J762/I762*100,0)</f>
        <v>100</v>
      </c>
    </row>
    <row r="763" spans="1:12" x14ac:dyDescent="0.25">
      <c r="A763" s="14"/>
      <c r="B763" s="14"/>
      <c r="C763" s="14"/>
      <c r="D763" s="14"/>
      <c r="E763" s="15" t="s">
        <v>21</v>
      </c>
      <c r="F763" s="15" t="s">
        <v>22</v>
      </c>
      <c r="G763" s="16">
        <v>2380.9899999999998</v>
      </c>
      <c r="H763" s="16">
        <v>4040.96</v>
      </c>
      <c r="I763" s="16">
        <v>4040.96</v>
      </c>
      <c r="J763" s="16">
        <v>4040.96</v>
      </c>
      <c r="K763" s="16">
        <f>IF(H763&lt;&gt;0,I763/H763*100,0)</f>
        <v>100</v>
      </c>
      <c r="L763" s="16">
        <f>IF(I763&lt;&gt;0,J763/I763*100,0)</f>
        <v>100</v>
      </c>
    </row>
    <row r="764" spans="1:12" x14ac:dyDescent="0.25">
      <c r="A764" s="14"/>
      <c r="B764" s="14"/>
      <c r="C764" s="14"/>
      <c r="D764" s="14"/>
      <c r="E764" s="15" t="s">
        <v>23</v>
      </c>
      <c r="F764" s="15" t="s">
        <v>24</v>
      </c>
      <c r="G764" s="16">
        <v>41251.68</v>
      </c>
      <c r="H764" s="16">
        <v>36000</v>
      </c>
      <c r="I764" s="16">
        <v>36000</v>
      </c>
      <c r="J764" s="16">
        <v>36000</v>
      </c>
      <c r="K764" s="16">
        <f>IF(H764&lt;&gt;0,I764/H764*100,0)</f>
        <v>100</v>
      </c>
      <c r="L764" s="16">
        <f>IF(I764&lt;&gt;0,J764/I764*100,0)</f>
        <v>100</v>
      </c>
    </row>
    <row r="765" spans="1:12" x14ac:dyDescent="0.25">
      <c r="A765" s="14"/>
      <c r="B765" s="14"/>
      <c r="C765" s="14"/>
      <c r="D765" s="14"/>
      <c r="E765" s="15" t="s">
        <v>25</v>
      </c>
      <c r="F765" s="15" t="s">
        <v>26</v>
      </c>
      <c r="G765" s="16">
        <v>7564</v>
      </c>
      <c r="H765" s="16">
        <v>24339</v>
      </c>
      <c r="I765" s="16">
        <v>24339</v>
      </c>
      <c r="J765" s="16">
        <v>24339</v>
      </c>
      <c r="K765" s="16">
        <f>IF(H765&lt;&gt;0,I765/H765*100,0)</f>
        <v>100</v>
      </c>
      <c r="L765" s="16">
        <f>IF(I765&lt;&gt;0,J765/I765*100,0)</f>
        <v>100</v>
      </c>
    </row>
    <row r="766" spans="1:12" x14ac:dyDescent="0.25">
      <c r="A766" s="14"/>
      <c r="B766" s="14"/>
      <c r="C766" s="14"/>
      <c r="D766" s="14"/>
      <c r="E766" s="15" t="s">
        <v>31</v>
      </c>
      <c r="F766" s="15" t="s">
        <v>32</v>
      </c>
      <c r="G766" s="16">
        <v>27210</v>
      </c>
      <c r="H766" s="16">
        <v>52000</v>
      </c>
      <c r="I766" s="16">
        <v>17000</v>
      </c>
      <c r="J766" s="16">
        <v>2000</v>
      </c>
      <c r="K766" s="16">
        <f>IF(H766&lt;&gt;0,I766/H766*100,0)</f>
        <v>32.692307692307693</v>
      </c>
      <c r="L766" s="16">
        <f>IF(I766&lt;&gt;0,J766/I766*100,0)</f>
        <v>11.76470588235294</v>
      </c>
    </row>
    <row r="767" spans="1:12" x14ac:dyDescent="0.25">
      <c r="A767" s="14"/>
      <c r="B767" s="14"/>
      <c r="C767" s="14"/>
      <c r="D767" s="14"/>
      <c r="E767" s="15" t="s">
        <v>63</v>
      </c>
      <c r="F767" s="15" t="s">
        <v>64</v>
      </c>
      <c r="G767" s="16">
        <v>0</v>
      </c>
      <c r="H767" s="16">
        <v>5000</v>
      </c>
      <c r="I767" s="16">
        <v>5000</v>
      </c>
      <c r="J767" s="16">
        <v>5000</v>
      </c>
      <c r="K767" s="16">
        <f>IF(H767&lt;&gt;0,I767/H767*100,0)</f>
        <v>100</v>
      </c>
      <c r="L767" s="16">
        <f>IF(I767&lt;&gt;0,J767/I767*100,0)</f>
        <v>100</v>
      </c>
    </row>
    <row r="768" spans="1:12" x14ac:dyDescent="0.25">
      <c r="A768" s="14"/>
      <c r="B768" s="14"/>
      <c r="C768" s="14"/>
      <c r="D768" s="14"/>
      <c r="E768" s="15" t="s">
        <v>140</v>
      </c>
      <c r="F768" s="15" t="s">
        <v>141</v>
      </c>
      <c r="G768" s="16">
        <v>0</v>
      </c>
      <c r="H768" s="16">
        <v>24082.67</v>
      </c>
      <c r="I768" s="16">
        <v>24082.67</v>
      </c>
      <c r="J768" s="16">
        <v>24082.67</v>
      </c>
      <c r="K768" s="16">
        <f>IF(H768&lt;&gt;0,I768/H768*100,0)</f>
        <v>100</v>
      </c>
      <c r="L768" s="16">
        <f>IF(I768&lt;&gt;0,J768/I768*100,0)</f>
        <v>100</v>
      </c>
    </row>
    <row r="769" spans="1:12" x14ac:dyDescent="0.25">
      <c r="A769" s="14"/>
      <c r="B769" s="14"/>
      <c r="C769" s="14"/>
      <c r="D769" s="14"/>
      <c r="E769" s="15" t="s">
        <v>132</v>
      </c>
      <c r="F769" s="15" t="s">
        <v>133</v>
      </c>
      <c r="G769" s="16">
        <v>683.2</v>
      </c>
      <c r="H769" s="16">
        <v>537.37</v>
      </c>
      <c r="I769" s="16">
        <v>537.37</v>
      </c>
      <c r="J769" s="16">
        <v>537.37</v>
      </c>
      <c r="K769" s="16">
        <f>IF(H769&lt;&gt;0,I769/H769*100,0)</f>
        <v>100</v>
      </c>
      <c r="L769" s="16">
        <f>IF(I769&lt;&gt;0,J769/I769*100,0)</f>
        <v>100</v>
      </c>
    </row>
    <row r="770" spans="1:12" x14ac:dyDescent="0.25">
      <c r="A770" s="14"/>
      <c r="B770" s="14"/>
      <c r="C770" s="14"/>
      <c r="D770" s="14"/>
      <c r="E770" s="15" t="s">
        <v>414</v>
      </c>
      <c r="F770" s="15" t="s">
        <v>415</v>
      </c>
      <c r="G770" s="16">
        <v>0</v>
      </c>
      <c r="H770" s="16">
        <v>15000</v>
      </c>
      <c r="I770" s="16">
        <v>0</v>
      </c>
      <c r="J770" s="16">
        <v>15000</v>
      </c>
      <c r="K770" s="16">
        <f>IF(H770&lt;&gt;0,I770/H770*100,0)</f>
        <v>0</v>
      </c>
      <c r="L770" s="16">
        <f>IF(I770&lt;&gt;0,J770/I770*100,0)</f>
        <v>0</v>
      </c>
    </row>
    <row r="771" spans="1:12" x14ac:dyDescent="0.25">
      <c r="A771" s="8"/>
      <c r="B771" s="8"/>
      <c r="C771" s="9" t="s">
        <v>416</v>
      </c>
      <c r="D771" s="8"/>
      <c r="E771" s="8"/>
      <c r="F771" s="9" t="s">
        <v>417</v>
      </c>
      <c r="G771" s="10">
        <f>+G772</f>
        <v>20040.740000000002</v>
      </c>
      <c r="H771" s="10">
        <f>+H772</f>
        <v>20000</v>
      </c>
      <c r="I771" s="10">
        <f>+I772</f>
        <v>20000</v>
      </c>
      <c r="J771" s="10">
        <f>+J772</f>
        <v>20000</v>
      </c>
      <c r="K771" s="10">
        <f>IF(H771&lt;&gt;0,I771/H771*100,0)</f>
        <v>100</v>
      </c>
      <c r="L771" s="10">
        <f>IF(I771&lt;&gt;0,J771/I771*100,0)</f>
        <v>100</v>
      </c>
    </row>
    <row r="772" spans="1:12" x14ac:dyDescent="0.25">
      <c r="A772" s="11"/>
      <c r="B772" s="11"/>
      <c r="C772" s="11"/>
      <c r="D772" s="12" t="s">
        <v>18</v>
      </c>
      <c r="E772" s="11"/>
      <c r="F772" s="12"/>
      <c r="G772" s="13">
        <f>+G773</f>
        <v>20040.740000000002</v>
      </c>
      <c r="H772" s="13">
        <f>+H773</f>
        <v>20000</v>
      </c>
      <c r="I772" s="13">
        <f>+I773</f>
        <v>20000</v>
      </c>
      <c r="J772" s="13">
        <f>+J773</f>
        <v>20000</v>
      </c>
      <c r="K772" s="13">
        <f>IF(H772&lt;&gt;0,I772/H772*100,0)</f>
        <v>100</v>
      </c>
      <c r="L772" s="13">
        <f>IF(I772&lt;&gt;0,J772/I772*100,0)</f>
        <v>100</v>
      </c>
    </row>
    <row r="773" spans="1:12" x14ac:dyDescent="0.25">
      <c r="A773" s="14"/>
      <c r="B773" s="14"/>
      <c r="C773" s="14"/>
      <c r="D773" s="14"/>
      <c r="E773" s="15" t="s">
        <v>25</v>
      </c>
      <c r="F773" s="15" t="s">
        <v>26</v>
      </c>
      <c r="G773" s="16">
        <v>20040.740000000002</v>
      </c>
      <c r="H773" s="16">
        <v>20000</v>
      </c>
      <c r="I773" s="16">
        <v>20000</v>
      </c>
      <c r="J773" s="16">
        <v>20000</v>
      </c>
      <c r="K773" s="16">
        <f>IF(H773&lt;&gt;0,I773/H773*100,0)</f>
        <v>100</v>
      </c>
      <c r="L773" s="16">
        <f>IF(I773&lt;&gt;0,J773/I773*100,0)</f>
        <v>100</v>
      </c>
    </row>
    <row r="774" spans="1:12" x14ac:dyDescent="0.25">
      <c r="A774" s="8"/>
      <c r="B774" s="8"/>
      <c r="C774" s="9" t="s">
        <v>418</v>
      </c>
      <c r="D774" s="8"/>
      <c r="E774" s="8"/>
      <c r="F774" s="9" t="s">
        <v>419</v>
      </c>
      <c r="G774" s="10">
        <f>+G775</f>
        <v>4900</v>
      </c>
      <c r="H774" s="10">
        <f>+H775</f>
        <v>4900</v>
      </c>
      <c r="I774" s="10">
        <f>+I775</f>
        <v>5000</v>
      </c>
      <c r="J774" s="10">
        <f>+J775</f>
        <v>5000</v>
      </c>
      <c r="K774" s="10">
        <f>IF(H774&lt;&gt;0,I774/H774*100,0)</f>
        <v>102.04081632653062</v>
      </c>
      <c r="L774" s="10">
        <f>IF(I774&lt;&gt;0,J774/I774*100,0)</f>
        <v>100</v>
      </c>
    </row>
    <row r="775" spans="1:12" x14ac:dyDescent="0.25">
      <c r="A775" s="11"/>
      <c r="B775" s="11"/>
      <c r="C775" s="11"/>
      <c r="D775" s="12" t="s">
        <v>18</v>
      </c>
      <c r="E775" s="11"/>
      <c r="F775" s="12"/>
      <c r="G775" s="13">
        <f>+G776+G777+G778</f>
        <v>4900</v>
      </c>
      <c r="H775" s="13">
        <f>+H776+H777+H778</f>
        <v>4900</v>
      </c>
      <c r="I775" s="13">
        <f>+I776+I777+I778</f>
        <v>5000</v>
      </c>
      <c r="J775" s="13">
        <f>+J776+J777+J778</f>
        <v>5000</v>
      </c>
      <c r="K775" s="13">
        <f>IF(H775&lt;&gt;0,I775/H775*100,0)</f>
        <v>102.04081632653062</v>
      </c>
      <c r="L775" s="13">
        <f>IF(I775&lt;&gt;0,J775/I775*100,0)</f>
        <v>100</v>
      </c>
    </row>
    <row r="776" spans="1:12" x14ac:dyDescent="0.25">
      <c r="A776" s="14"/>
      <c r="B776" s="14"/>
      <c r="C776" s="14"/>
      <c r="D776" s="14"/>
      <c r="E776" s="15" t="s">
        <v>25</v>
      </c>
      <c r="F776" s="15" t="s">
        <v>26</v>
      </c>
      <c r="G776" s="16">
        <v>2065.15</v>
      </c>
      <c r="H776" s="16">
        <v>2100</v>
      </c>
      <c r="I776" s="16">
        <v>2200</v>
      </c>
      <c r="J776" s="16">
        <v>2200</v>
      </c>
      <c r="K776" s="16">
        <f>IF(H776&lt;&gt;0,I776/H776*100,0)</f>
        <v>104.76190476190477</v>
      </c>
      <c r="L776" s="16">
        <f>IF(I776&lt;&gt;0,J776/I776*100,0)</f>
        <v>100</v>
      </c>
    </row>
    <row r="777" spans="1:12" x14ac:dyDescent="0.25">
      <c r="A777" s="14"/>
      <c r="B777" s="14"/>
      <c r="C777" s="14"/>
      <c r="D777" s="14"/>
      <c r="E777" s="15" t="s">
        <v>31</v>
      </c>
      <c r="F777" s="15" t="s">
        <v>32</v>
      </c>
      <c r="G777" s="16">
        <v>2834.85</v>
      </c>
      <c r="H777" s="16">
        <v>0</v>
      </c>
      <c r="I777" s="16">
        <v>0</v>
      </c>
      <c r="J777" s="16">
        <v>0</v>
      </c>
      <c r="K777" s="16">
        <f>IF(H777&lt;&gt;0,I777/H777*100,0)</f>
        <v>0</v>
      </c>
      <c r="L777" s="16">
        <f>IF(I777&lt;&gt;0,J777/I777*100,0)</f>
        <v>0</v>
      </c>
    </row>
    <row r="778" spans="1:12" x14ac:dyDescent="0.25">
      <c r="A778" s="14"/>
      <c r="B778" s="14"/>
      <c r="C778" s="14"/>
      <c r="D778" s="14"/>
      <c r="E778" s="15" t="s">
        <v>170</v>
      </c>
      <c r="F778" s="15" t="s">
        <v>171</v>
      </c>
      <c r="G778" s="16">
        <v>0</v>
      </c>
      <c r="H778" s="16">
        <v>2800</v>
      </c>
      <c r="I778" s="16">
        <v>2800</v>
      </c>
      <c r="J778" s="16">
        <v>2800</v>
      </c>
      <c r="K778" s="16">
        <f>IF(H778&lt;&gt;0,I778/H778*100,0)</f>
        <v>100</v>
      </c>
      <c r="L778" s="16">
        <f>IF(I778&lt;&gt;0,J778/I778*100,0)</f>
        <v>100</v>
      </c>
    </row>
    <row r="779" spans="1:12" x14ac:dyDescent="0.25">
      <c r="A779" s="8"/>
      <c r="B779" s="8"/>
      <c r="C779" s="9" t="s">
        <v>420</v>
      </c>
      <c r="D779" s="8"/>
      <c r="E779" s="8"/>
      <c r="F779" s="9" t="s">
        <v>421</v>
      </c>
      <c r="G779" s="10">
        <f>+G780</f>
        <v>26712.18</v>
      </c>
      <c r="H779" s="10">
        <f>+H780</f>
        <v>29600</v>
      </c>
      <c r="I779" s="10">
        <f>+I780</f>
        <v>29600</v>
      </c>
      <c r="J779" s="10">
        <f>+J780</f>
        <v>29600</v>
      </c>
      <c r="K779" s="10">
        <f>IF(H779&lt;&gt;0,I779/H779*100,0)</f>
        <v>100</v>
      </c>
      <c r="L779" s="10">
        <f>IF(I779&lt;&gt;0,J779/I779*100,0)</f>
        <v>100</v>
      </c>
    </row>
    <row r="780" spans="1:12" x14ac:dyDescent="0.25">
      <c r="A780" s="11"/>
      <c r="B780" s="11"/>
      <c r="C780" s="11"/>
      <c r="D780" s="12" t="s">
        <v>18</v>
      </c>
      <c r="E780" s="11"/>
      <c r="F780" s="12"/>
      <c r="G780" s="13">
        <f>+G781+G782+G783</f>
        <v>26712.18</v>
      </c>
      <c r="H780" s="13">
        <f>+H781+H782+H783</f>
        <v>29600</v>
      </c>
      <c r="I780" s="13">
        <f>+I781+I782+I783</f>
        <v>29600</v>
      </c>
      <c r="J780" s="13">
        <f>+J781+J782+J783</f>
        <v>29600</v>
      </c>
      <c r="K780" s="13">
        <f>IF(H780&lt;&gt;0,I780/H780*100,0)</f>
        <v>100</v>
      </c>
      <c r="L780" s="13">
        <f>IF(I780&lt;&gt;0,J780/I780*100,0)</f>
        <v>100</v>
      </c>
    </row>
    <row r="781" spans="1:12" x14ac:dyDescent="0.25">
      <c r="A781" s="14"/>
      <c r="B781" s="14"/>
      <c r="C781" s="14"/>
      <c r="D781" s="14"/>
      <c r="E781" s="15" t="s">
        <v>19</v>
      </c>
      <c r="F781" s="15" t="s">
        <v>20</v>
      </c>
      <c r="G781" s="16">
        <v>28.06</v>
      </c>
      <c r="H781" s="16">
        <v>0</v>
      </c>
      <c r="I781" s="16">
        <v>0</v>
      </c>
      <c r="J781" s="16">
        <v>0</v>
      </c>
      <c r="K781" s="16">
        <f>IF(H781&lt;&gt;0,I781/H781*100,0)</f>
        <v>0</v>
      </c>
      <c r="L781" s="16">
        <f>IF(I781&lt;&gt;0,J781/I781*100,0)</f>
        <v>0</v>
      </c>
    </row>
    <row r="782" spans="1:12" x14ac:dyDescent="0.25">
      <c r="A782" s="14"/>
      <c r="B782" s="14"/>
      <c r="C782" s="14"/>
      <c r="D782" s="14"/>
      <c r="E782" s="15" t="s">
        <v>23</v>
      </c>
      <c r="F782" s="15" t="s">
        <v>24</v>
      </c>
      <c r="G782" s="16">
        <v>84.12</v>
      </c>
      <c r="H782" s="16">
        <v>3000</v>
      </c>
      <c r="I782" s="16">
        <v>3000</v>
      </c>
      <c r="J782" s="16">
        <v>3000</v>
      </c>
      <c r="K782" s="16">
        <f>IF(H782&lt;&gt;0,I782/H782*100,0)</f>
        <v>100</v>
      </c>
      <c r="L782" s="16">
        <f>IF(I782&lt;&gt;0,J782/I782*100,0)</f>
        <v>100</v>
      </c>
    </row>
    <row r="783" spans="1:12" x14ac:dyDescent="0.25">
      <c r="A783" s="14"/>
      <c r="B783" s="14"/>
      <c r="C783" s="14"/>
      <c r="D783" s="14"/>
      <c r="E783" s="15" t="s">
        <v>170</v>
      </c>
      <c r="F783" s="15" t="s">
        <v>171</v>
      </c>
      <c r="G783" s="16">
        <v>26600</v>
      </c>
      <c r="H783" s="16">
        <v>26600</v>
      </c>
      <c r="I783" s="16">
        <v>26600</v>
      </c>
      <c r="J783" s="16">
        <v>26600</v>
      </c>
      <c r="K783" s="16">
        <f>IF(H783&lt;&gt;0,I783/H783*100,0)</f>
        <v>100</v>
      </c>
      <c r="L783" s="16">
        <f>IF(I783&lt;&gt;0,J783/I783*100,0)</f>
        <v>100</v>
      </c>
    </row>
    <row r="784" spans="1:12" x14ac:dyDescent="0.25">
      <c r="A784" s="8"/>
      <c r="B784" s="8"/>
      <c r="C784" s="9" t="s">
        <v>422</v>
      </c>
      <c r="D784" s="8"/>
      <c r="E784" s="8"/>
      <c r="F784" s="9" t="s">
        <v>423</v>
      </c>
      <c r="G784" s="10">
        <f>+G785</f>
        <v>2998.7</v>
      </c>
      <c r="H784" s="10">
        <f>+H785</f>
        <v>3000</v>
      </c>
      <c r="I784" s="10">
        <f>+I785</f>
        <v>3000</v>
      </c>
      <c r="J784" s="10">
        <f>+J785</f>
        <v>3000</v>
      </c>
      <c r="K784" s="10">
        <f>IF(H784&lt;&gt;0,I784/H784*100,0)</f>
        <v>100</v>
      </c>
      <c r="L784" s="10">
        <f>IF(I784&lt;&gt;0,J784/I784*100,0)</f>
        <v>100</v>
      </c>
    </row>
    <row r="785" spans="1:12" x14ac:dyDescent="0.25">
      <c r="A785" s="11"/>
      <c r="B785" s="11"/>
      <c r="C785" s="11"/>
      <c r="D785" s="12" t="s">
        <v>18</v>
      </c>
      <c r="E785" s="11"/>
      <c r="F785" s="12"/>
      <c r="G785" s="13">
        <f>+G786</f>
        <v>2998.7</v>
      </c>
      <c r="H785" s="13">
        <f>+H786</f>
        <v>3000</v>
      </c>
      <c r="I785" s="13">
        <f>+I786</f>
        <v>3000</v>
      </c>
      <c r="J785" s="13">
        <f>+J786</f>
        <v>3000</v>
      </c>
      <c r="K785" s="13">
        <f>IF(H785&lt;&gt;0,I785/H785*100,0)</f>
        <v>100</v>
      </c>
      <c r="L785" s="13">
        <f>IF(I785&lt;&gt;0,J785/I785*100,0)</f>
        <v>100</v>
      </c>
    </row>
    <row r="786" spans="1:12" x14ac:dyDescent="0.25">
      <c r="A786" s="14"/>
      <c r="B786" s="14"/>
      <c r="C786" s="14"/>
      <c r="D786" s="14"/>
      <c r="E786" s="15" t="s">
        <v>31</v>
      </c>
      <c r="F786" s="15" t="s">
        <v>32</v>
      </c>
      <c r="G786" s="16">
        <v>2998.7</v>
      </c>
      <c r="H786" s="16">
        <v>3000</v>
      </c>
      <c r="I786" s="16">
        <v>3000</v>
      </c>
      <c r="J786" s="16">
        <v>3000</v>
      </c>
      <c r="K786" s="16">
        <f>IF(H786&lt;&gt;0,I786/H786*100,0)</f>
        <v>100</v>
      </c>
      <c r="L786" s="16">
        <f>IF(I786&lt;&gt;0,J786/I786*100,0)</f>
        <v>100</v>
      </c>
    </row>
    <row r="787" spans="1:12" x14ac:dyDescent="0.25">
      <c r="A787" s="8"/>
      <c r="B787" s="8"/>
      <c r="C787" s="9" t="s">
        <v>424</v>
      </c>
      <c r="D787" s="8"/>
      <c r="E787" s="8"/>
      <c r="F787" s="9" t="s">
        <v>425</v>
      </c>
      <c r="G787" s="10">
        <f>+G788</f>
        <v>93628.71</v>
      </c>
      <c r="H787" s="10">
        <f>+H788</f>
        <v>100000</v>
      </c>
      <c r="I787" s="10">
        <f>+I788</f>
        <v>110000</v>
      </c>
      <c r="J787" s="10">
        <f>+J788</f>
        <v>120000</v>
      </c>
      <c r="K787" s="10">
        <f>IF(H787&lt;&gt;0,I787/H787*100,0)</f>
        <v>110.00000000000001</v>
      </c>
      <c r="L787" s="10">
        <f>IF(I787&lt;&gt;0,J787/I787*100,0)</f>
        <v>109.09090909090908</v>
      </c>
    </row>
    <row r="788" spans="1:12" x14ac:dyDescent="0.25">
      <c r="A788" s="11"/>
      <c r="B788" s="11"/>
      <c r="C788" s="11"/>
      <c r="D788" s="12" t="s">
        <v>18</v>
      </c>
      <c r="E788" s="11"/>
      <c r="F788" s="12"/>
      <c r="G788" s="13">
        <f>+G789+G790</f>
        <v>93628.71</v>
      </c>
      <c r="H788" s="13">
        <f>+H789+H790</f>
        <v>100000</v>
      </c>
      <c r="I788" s="13">
        <f>+I789+I790</f>
        <v>110000</v>
      </c>
      <c r="J788" s="13">
        <f>+J789+J790</f>
        <v>120000</v>
      </c>
      <c r="K788" s="13">
        <f>IF(H788&lt;&gt;0,I788/H788*100,0)</f>
        <v>110.00000000000001</v>
      </c>
      <c r="L788" s="13">
        <f>IF(I788&lt;&gt;0,J788/I788*100,0)</f>
        <v>109.09090909090908</v>
      </c>
    </row>
    <row r="789" spans="1:12" x14ac:dyDescent="0.25">
      <c r="A789" s="14"/>
      <c r="B789" s="14"/>
      <c r="C789" s="14"/>
      <c r="D789" s="14"/>
      <c r="E789" s="15" t="s">
        <v>19</v>
      </c>
      <c r="F789" s="15" t="s">
        <v>20</v>
      </c>
      <c r="G789" s="16">
        <v>92278.71</v>
      </c>
      <c r="H789" s="16">
        <v>97500</v>
      </c>
      <c r="I789" s="16">
        <v>107500</v>
      </c>
      <c r="J789" s="16">
        <v>120000</v>
      </c>
      <c r="K789" s="16">
        <f>IF(H789&lt;&gt;0,I789/H789*100,0)</f>
        <v>110.25641025641026</v>
      </c>
      <c r="L789" s="16">
        <f>IF(I789&lt;&gt;0,J789/I789*100,0)</f>
        <v>111.62790697674419</v>
      </c>
    </row>
    <row r="790" spans="1:12" x14ac:dyDescent="0.25">
      <c r="A790" s="14"/>
      <c r="B790" s="14"/>
      <c r="C790" s="14"/>
      <c r="D790" s="14"/>
      <c r="E790" s="15" t="s">
        <v>27</v>
      </c>
      <c r="F790" s="15" t="s">
        <v>28</v>
      </c>
      <c r="G790" s="16">
        <v>1350</v>
      </c>
      <c r="H790" s="16">
        <v>2500</v>
      </c>
      <c r="I790" s="16">
        <v>2500</v>
      </c>
      <c r="J790" s="16">
        <v>0</v>
      </c>
      <c r="K790" s="16">
        <f>IF(H790&lt;&gt;0,I790/H790*100,0)</f>
        <v>100</v>
      </c>
      <c r="L790" s="16">
        <f>IF(I790&lt;&gt;0,J790/I790*100,0)</f>
        <v>0</v>
      </c>
    </row>
    <row r="791" spans="1:12" x14ac:dyDescent="0.25">
      <c r="A791" s="8"/>
      <c r="B791" s="8"/>
      <c r="C791" s="9" t="s">
        <v>426</v>
      </c>
      <c r="D791" s="8"/>
      <c r="E791" s="8"/>
      <c r="F791" s="9" t="s">
        <v>427</v>
      </c>
      <c r="G791" s="10">
        <f>+G792+G794</f>
        <v>1494.5</v>
      </c>
      <c r="H791" s="10">
        <f>+H792+H794</f>
        <v>26000</v>
      </c>
      <c r="I791" s="10">
        <f>+I792+I794</f>
        <v>80000</v>
      </c>
      <c r="J791" s="10">
        <f>+J792+J794</f>
        <v>40000</v>
      </c>
      <c r="K791" s="10">
        <f>IF(H791&lt;&gt;0,I791/H791*100,0)</f>
        <v>307.69230769230774</v>
      </c>
      <c r="L791" s="10">
        <f>IF(I791&lt;&gt;0,J791/I791*100,0)</f>
        <v>50</v>
      </c>
    </row>
    <row r="792" spans="1:12" x14ac:dyDescent="0.25">
      <c r="A792" s="11"/>
      <c r="B792" s="11"/>
      <c r="C792" s="11"/>
      <c r="D792" s="12" t="s">
        <v>428</v>
      </c>
      <c r="E792" s="11"/>
      <c r="F792" s="12" t="s">
        <v>429</v>
      </c>
      <c r="G792" s="13">
        <f>+G793</f>
        <v>1494.5</v>
      </c>
      <c r="H792" s="13">
        <f>+H793</f>
        <v>0</v>
      </c>
      <c r="I792" s="13">
        <f>+I793</f>
        <v>0</v>
      </c>
      <c r="J792" s="13">
        <f>+J793</f>
        <v>0</v>
      </c>
      <c r="K792" s="13">
        <f>IF(H792&lt;&gt;0,I792/H792*100,0)</f>
        <v>0</v>
      </c>
      <c r="L792" s="13">
        <f>IF(I792&lt;&gt;0,J792/I792*100,0)</f>
        <v>0</v>
      </c>
    </row>
    <row r="793" spans="1:12" x14ac:dyDescent="0.25">
      <c r="A793" s="14"/>
      <c r="B793" s="14"/>
      <c r="C793" s="14"/>
      <c r="D793" s="14"/>
      <c r="E793" s="15" t="s">
        <v>132</v>
      </c>
      <c r="F793" s="15" t="s">
        <v>133</v>
      </c>
      <c r="G793" s="16">
        <v>1494.5</v>
      </c>
      <c r="H793" s="16">
        <v>0</v>
      </c>
      <c r="I793" s="16">
        <v>0</v>
      </c>
      <c r="J793" s="16">
        <v>0</v>
      </c>
      <c r="K793" s="16">
        <f>IF(H793&lt;&gt;0,I793/H793*100,0)</f>
        <v>0</v>
      </c>
      <c r="L793" s="16">
        <f>IF(I793&lt;&gt;0,J793/I793*100,0)</f>
        <v>0</v>
      </c>
    </row>
    <row r="794" spans="1:12" x14ac:dyDescent="0.25">
      <c r="A794" s="11"/>
      <c r="B794" s="11"/>
      <c r="C794" s="11"/>
      <c r="D794" s="12" t="s">
        <v>430</v>
      </c>
      <c r="E794" s="11"/>
      <c r="F794" s="12" t="s">
        <v>427</v>
      </c>
      <c r="G794" s="13">
        <f>+G795+G796</f>
        <v>0</v>
      </c>
      <c r="H794" s="13">
        <f>+H795+H796</f>
        <v>26000</v>
      </c>
      <c r="I794" s="13">
        <f>+I795+I796</f>
        <v>80000</v>
      </c>
      <c r="J794" s="13">
        <f>+J795+J796</f>
        <v>40000</v>
      </c>
      <c r="K794" s="13">
        <f>IF(H794&lt;&gt;0,I794/H794*100,0)</f>
        <v>307.69230769230774</v>
      </c>
      <c r="L794" s="13">
        <f>IF(I794&lt;&gt;0,J794/I794*100,0)</f>
        <v>50</v>
      </c>
    </row>
    <row r="795" spans="1:12" x14ac:dyDescent="0.25">
      <c r="A795" s="14"/>
      <c r="B795" s="14"/>
      <c r="C795" s="14"/>
      <c r="D795" s="14"/>
      <c r="E795" s="15" t="s">
        <v>140</v>
      </c>
      <c r="F795" s="15" t="s">
        <v>141</v>
      </c>
      <c r="G795" s="16">
        <v>0</v>
      </c>
      <c r="H795" s="16">
        <v>5000</v>
      </c>
      <c r="I795" s="16">
        <v>50000</v>
      </c>
      <c r="J795" s="16">
        <v>20000</v>
      </c>
      <c r="K795" s="16">
        <f>IF(H795&lt;&gt;0,I795/H795*100,0)</f>
        <v>1000</v>
      </c>
      <c r="L795" s="16">
        <f>IF(I795&lt;&gt;0,J795/I795*100,0)</f>
        <v>40</v>
      </c>
    </row>
    <row r="796" spans="1:12" x14ac:dyDescent="0.25">
      <c r="A796" s="14"/>
      <c r="B796" s="14"/>
      <c r="C796" s="14"/>
      <c r="D796" s="14"/>
      <c r="E796" s="15" t="s">
        <v>132</v>
      </c>
      <c r="F796" s="15" t="s">
        <v>133</v>
      </c>
      <c r="G796" s="16">
        <v>0</v>
      </c>
      <c r="H796" s="16">
        <v>21000</v>
      </c>
      <c r="I796" s="16">
        <v>30000</v>
      </c>
      <c r="J796" s="16">
        <v>20000</v>
      </c>
      <c r="K796" s="16">
        <f>IF(H796&lt;&gt;0,I796/H796*100,0)</f>
        <v>142.85714285714286</v>
      </c>
      <c r="L796" s="16">
        <f>IF(I796&lt;&gt;0,J796/I796*100,0)</f>
        <v>66.666666666666657</v>
      </c>
    </row>
    <row r="797" spans="1:12" x14ac:dyDescent="0.25">
      <c r="A797" s="8"/>
      <c r="B797" s="8"/>
      <c r="C797" s="9" t="s">
        <v>431</v>
      </c>
      <c r="D797" s="8"/>
      <c r="E797" s="8"/>
      <c r="F797" s="9" t="s">
        <v>432</v>
      </c>
      <c r="G797" s="10">
        <f>+G798+G800+G802+G806+G808+G811+G813</f>
        <v>168000.69999999998</v>
      </c>
      <c r="H797" s="10">
        <f>+H798+H800+H802+H806+H808+H811+H813</f>
        <v>30000</v>
      </c>
      <c r="I797" s="10">
        <f>+I798+I800+I802+I806+I808+I811+I813</f>
        <v>360000</v>
      </c>
      <c r="J797" s="10">
        <f>+J798+J800+J802+J806+J808+J811+J813</f>
        <v>95000</v>
      </c>
      <c r="K797" s="10">
        <f>IF(H797&lt;&gt;0,I797/H797*100,0)</f>
        <v>1200</v>
      </c>
      <c r="L797" s="10">
        <f>IF(I797&lt;&gt;0,J797/I797*100,0)</f>
        <v>26.388888888888889</v>
      </c>
    </row>
    <row r="798" spans="1:12" x14ac:dyDescent="0.25">
      <c r="A798" s="11"/>
      <c r="B798" s="11"/>
      <c r="C798" s="11"/>
      <c r="D798" s="12" t="s">
        <v>18</v>
      </c>
      <c r="E798" s="11"/>
      <c r="F798" s="12"/>
      <c r="G798" s="13">
        <f>+G799</f>
        <v>0</v>
      </c>
      <c r="H798" s="13">
        <f>+H799</f>
        <v>0</v>
      </c>
      <c r="I798" s="13">
        <f>+I799</f>
        <v>15000</v>
      </c>
      <c r="J798" s="13">
        <f>+J799</f>
        <v>15000</v>
      </c>
      <c r="K798" s="13">
        <f>IF(H798&lt;&gt;0,I798/H798*100,0)</f>
        <v>0</v>
      </c>
      <c r="L798" s="13">
        <f>IF(I798&lt;&gt;0,J798/I798*100,0)</f>
        <v>100</v>
      </c>
    </row>
    <row r="799" spans="1:12" x14ac:dyDescent="0.25">
      <c r="A799" s="14"/>
      <c r="B799" s="14"/>
      <c r="C799" s="14"/>
      <c r="D799" s="14"/>
      <c r="E799" s="15" t="s">
        <v>140</v>
      </c>
      <c r="F799" s="15" t="s">
        <v>141</v>
      </c>
      <c r="G799" s="16">
        <v>0</v>
      </c>
      <c r="H799" s="16">
        <v>0</v>
      </c>
      <c r="I799" s="16">
        <v>15000</v>
      </c>
      <c r="J799" s="16">
        <v>15000</v>
      </c>
      <c r="K799" s="16">
        <f>IF(H799&lt;&gt;0,I799/H799*100,0)</f>
        <v>0</v>
      </c>
      <c r="L799" s="16">
        <f>IF(I799&lt;&gt;0,J799/I799*100,0)</f>
        <v>100</v>
      </c>
    </row>
    <row r="800" spans="1:12" x14ac:dyDescent="0.25">
      <c r="A800" s="11"/>
      <c r="B800" s="11"/>
      <c r="C800" s="11"/>
      <c r="D800" s="12" t="s">
        <v>433</v>
      </c>
      <c r="E800" s="11"/>
      <c r="F800" s="12" t="s">
        <v>434</v>
      </c>
      <c r="G800" s="13">
        <f>+G801</f>
        <v>0</v>
      </c>
      <c r="H800" s="13">
        <f>+H801</f>
        <v>0</v>
      </c>
      <c r="I800" s="13">
        <f>+I801</f>
        <v>290000</v>
      </c>
      <c r="J800" s="13">
        <f>+J801</f>
        <v>0</v>
      </c>
      <c r="K800" s="13">
        <f>IF(H800&lt;&gt;0,I800/H800*100,0)</f>
        <v>0</v>
      </c>
      <c r="L800" s="13">
        <f>IF(I800&lt;&gt;0,J800/I800*100,0)</f>
        <v>0</v>
      </c>
    </row>
    <row r="801" spans="1:12" x14ac:dyDescent="0.25">
      <c r="A801" s="14"/>
      <c r="B801" s="14"/>
      <c r="C801" s="14"/>
      <c r="D801" s="14"/>
      <c r="E801" s="15" t="s">
        <v>140</v>
      </c>
      <c r="F801" s="15" t="s">
        <v>141</v>
      </c>
      <c r="G801" s="16">
        <v>0</v>
      </c>
      <c r="H801" s="16">
        <v>0</v>
      </c>
      <c r="I801" s="16">
        <v>290000</v>
      </c>
      <c r="J801" s="16">
        <v>0</v>
      </c>
      <c r="K801" s="16">
        <f>IF(H801&lt;&gt;0,I801/H801*100,0)</f>
        <v>0</v>
      </c>
      <c r="L801" s="16">
        <f>IF(I801&lt;&gt;0,J801/I801*100,0)</f>
        <v>0</v>
      </c>
    </row>
    <row r="802" spans="1:12" x14ac:dyDescent="0.25">
      <c r="A802" s="11"/>
      <c r="B802" s="11"/>
      <c r="C802" s="11"/>
      <c r="D802" s="12" t="s">
        <v>435</v>
      </c>
      <c r="E802" s="11"/>
      <c r="F802" s="12" t="s">
        <v>436</v>
      </c>
      <c r="G802" s="13">
        <f>+G803+G804+G805</f>
        <v>160939.46</v>
      </c>
      <c r="H802" s="13">
        <f>+H803+H804+H805</f>
        <v>0</v>
      </c>
      <c r="I802" s="13">
        <f>+I803+I804+I805</f>
        <v>0</v>
      </c>
      <c r="J802" s="13">
        <f>+J803+J804+J805</f>
        <v>0</v>
      </c>
      <c r="K802" s="13">
        <f>IF(H802&lt;&gt;0,I802/H802*100,0)</f>
        <v>0</v>
      </c>
      <c r="L802" s="13">
        <f>IF(I802&lt;&gt;0,J802/I802*100,0)</f>
        <v>0</v>
      </c>
    </row>
    <row r="803" spans="1:12" x14ac:dyDescent="0.25">
      <c r="A803" s="14"/>
      <c r="B803" s="14"/>
      <c r="C803" s="14"/>
      <c r="D803" s="14"/>
      <c r="E803" s="15" t="s">
        <v>19</v>
      </c>
      <c r="F803" s="15" t="s">
        <v>20</v>
      </c>
      <c r="G803" s="16">
        <v>59.78</v>
      </c>
      <c r="H803" s="16">
        <v>0</v>
      </c>
      <c r="I803" s="16">
        <v>0</v>
      </c>
      <c r="J803" s="16">
        <v>0</v>
      </c>
      <c r="K803" s="16">
        <f>IF(H803&lt;&gt;0,I803/H803*100,0)</f>
        <v>0</v>
      </c>
      <c r="L803" s="16">
        <f>IF(I803&lt;&gt;0,J803/I803*100,0)</f>
        <v>0</v>
      </c>
    </row>
    <row r="804" spans="1:12" x14ac:dyDescent="0.25">
      <c r="A804" s="14"/>
      <c r="B804" s="14"/>
      <c r="C804" s="14"/>
      <c r="D804" s="14"/>
      <c r="E804" s="15" t="s">
        <v>140</v>
      </c>
      <c r="F804" s="15" t="s">
        <v>141</v>
      </c>
      <c r="G804" s="16">
        <v>150843.94</v>
      </c>
      <c r="H804" s="16">
        <v>0</v>
      </c>
      <c r="I804" s="16">
        <v>0</v>
      </c>
      <c r="J804" s="16">
        <v>0</v>
      </c>
      <c r="K804" s="16">
        <f>IF(H804&lt;&gt;0,I804/H804*100,0)</f>
        <v>0</v>
      </c>
      <c r="L804" s="16">
        <f>IF(I804&lt;&gt;0,J804/I804*100,0)</f>
        <v>0</v>
      </c>
    </row>
    <row r="805" spans="1:12" x14ac:dyDescent="0.25">
      <c r="A805" s="14"/>
      <c r="B805" s="14"/>
      <c r="C805" s="14"/>
      <c r="D805" s="14"/>
      <c r="E805" s="15" t="s">
        <v>132</v>
      </c>
      <c r="F805" s="15" t="s">
        <v>133</v>
      </c>
      <c r="G805" s="16">
        <v>10035.74</v>
      </c>
      <c r="H805" s="16">
        <v>0</v>
      </c>
      <c r="I805" s="16">
        <v>0</v>
      </c>
      <c r="J805" s="16">
        <v>0</v>
      </c>
      <c r="K805" s="16">
        <f>IF(H805&lt;&gt;0,I805/H805*100,0)</f>
        <v>0</v>
      </c>
      <c r="L805" s="16">
        <f>IF(I805&lt;&gt;0,J805/I805*100,0)</f>
        <v>0</v>
      </c>
    </row>
    <row r="806" spans="1:12" x14ac:dyDescent="0.25">
      <c r="A806" s="11"/>
      <c r="B806" s="11"/>
      <c r="C806" s="11"/>
      <c r="D806" s="12" t="s">
        <v>437</v>
      </c>
      <c r="E806" s="11"/>
      <c r="F806" s="12" t="s">
        <v>438</v>
      </c>
      <c r="G806" s="13">
        <f>+G807</f>
        <v>7061.24</v>
      </c>
      <c r="H806" s="13">
        <f>+H807</f>
        <v>0</v>
      </c>
      <c r="I806" s="13">
        <f>+I807</f>
        <v>0</v>
      </c>
      <c r="J806" s="13">
        <f>+J807</f>
        <v>0</v>
      </c>
      <c r="K806" s="13">
        <f>IF(H806&lt;&gt;0,I806/H806*100,0)</f>
        <v>0</v>
      </c>
      <c r="L806" s="13">
        <f>IF(I806&lt;&gt;0,J806/I806*100,0)</f>
        <v>0</v>
      </c>
    </row>
    <row r="807" spans="1:12" x14ac:dyDescent="0.25">
      <c r="A807" s="14"/>
      <c r="B807" s="14"/>
      <c r="C807" s="14"/>
      <c r="D807" s="14"/>
      <c r="E807" s="15" t="s">
        <v>19</v>
      </c>
      <c r="F807" s="15" t="s">
        <v>20</v>
      </c>
      <c r="G807" s="16">
        <v>7061.24</v>
      </c>
      <c r="H807" s="16">
        <v>0</v>
      </c>
      <c r="I807" s="16">
        <v>0</v>
      </c>
      <c r="J807" s="16">
        <v>0</v>
      </c>
      <c r="K807" s="16">
        <f>IF(H807&lt;&gt;0,I807/H807*100,0)</f>
        <v>0</v>
      </c>
      <c r="L807" s="16">
        <f>IF(I807&lt;&gt;0,J807/I807*100,0)</f>
        <v>0</v>
      </c>
    </row>
    <row r="808" spans="1:12" x14ac:dyDescent="0.25">
      <c r="A808" s="11"/>
      <c r="B808" s="11"/>
      <c r="C808" s="11"/>
      <c r="D808" s="12" t="s">
        <v>439</v>
      </c>
      <c r="E808" s="11"/>
      <c r="F808" s="12" t="s">
        <v>440</v>
      </c>
      <c r="G808" s="13">
        <f>+G809+G810</f>
        <v>0</v>
      </c>
      <c r="H808" s="13">
        <f>+H809+H810</f>
        <v>30000</v>
      </c>
      <c r="I808" s="13">
        <f>+I809+I810</f>
        <v>35000</v>
      </c>
      <c r="J808" s="13">
        <f>+J809+J810</f>
        <v>0</v>
      </c>
      <c r="K808" s="13">
        <f>IF(H808&lt;&gt;0,I808/H808*100,0)</f>
        <v>116.66666666666667</v>
      </c>
      <c r="L808" s="13">
        <f>IF(I808&lt;&gt;0,J808/I808*100,0)</f>
        <v>0</v>
      </c>
    </row>
    <row r="809" spans="1:12" x14ac:dyDescent="0.25">
      <c r="A809" s="14"/>
      <c r="B809" s="14"/>
      <c r="C809" s="14"/>
      <c r="D809" s="14"/>
      <c r="E809" s="15" t="s">
        <v>63</v>
      </c>
      <c r="F809" s="15" t="s">
        <v>64</v>
      </c>
      <c r="G809" s="16">
        <v>0</v>
      </c>
      <c r="H809" s="16">
        <v>28000</v>
      </c>
      <c r="I809" s="16">
        <v>0</v>
      </c>
      <c r="J809" s="16">
        <v>0</v>
      </c>
      <c r="K809" s="16">
        <f>IF(H809&lt;&gt;0,I809/H809*100,0)</f>
        <v>0</v>
      </c>
      <c r="L809" s="16">
        <f>IF(I809&lt;&gt;0,J809/I809*100,0)</f>
        <v>0</v>
      </c>
    </row>
    <row r="810" spans="1:12" x14ac:dyDescent="0.25">
      <c r="A810" s="14"/>
      <c r="B810" s="14"/>
      <c r="C810" s="14"/>
      <c r="D810" s="14"/>
      <c r="E810" s="15" t="s">
        <v>132</v>
      </c>
      <c r="F810" s="15" t="s">
        <v>133</v>
      </c>
      <c r="G810" s="16">
        <v>0</v>
      </c>
      <c r="H810" s="16">
        <v>2000</v>
      </c>
      <c r="I810" s="16">
        <v>35000</v>
      </c>
      <c r="J810" s="16">
        <v>0</v>
      </c>
      <c r="K810" s="16">
        <f>IF(H810&lt;&gt;0,I810/H810*100,0)</f>
        <v>1750</v>
      </c>
      <c r="L810" s="16">
        <f>IF(I810&lt;&gt;0,J810/I810*100,0)</f>
        <v>0</v>
      </c>
    </row>
    <row r="811" spans="1:12" x14ac:dyDescent="0.25">
      <c r="A811" s="11"/>
      <c r="B811" s="11"/>
      <c r="C811" s="11"/>
      <c r="D811" s="12" t="s">
        <v>96</v>
      </c>
      <c r="E811" s="11"/>
      <c r="F811" s="12" t="s">
        <v>97</v>
      </c>
      <c r="G811" s="13">
        <f>+G812</f>
        <v>0</v>
      </c>
      <c r="H811" s="13">
        <f>+H812</f>
        <v>0</v>
      </c>
      <c r="I811" s="13">
        <f>+I812</f>
        <v>0</v>
      </c>
      <c r="J811" s="13">
        <f>+J812</f>
        <v>30000</v>
      </c>
      <c r="K811" s="13">
        <f>IF(H811&lt;&gt;0,I811/H811*100,0)</f>
        <v>0</v>
      </c>
      <c r="L811" s="13">
        <f>IF(I811&lt;&gt;0,J811/I811*100,0)</f>
        <v>0</v>
      </c>
    </row>
    <row r="812" spans="1:12" x14ac:dyDescent="0.25">
      <c r="A812" s="14"/>
      <c r="B812" s="14"/>
      <c r="C812" s="14"/>
      <c r="D812" s="14"/>
      <c r="E812" s="15" t="s">
        <v>146</v>
      </c>
      <c r="F812" s="15" t="s">
        <v>147</v>
      </c>
      <c r="G812" s="16">
        <v>0</v>
      </c>
      <c r="H812" s="16">
        <v>0</v>
      </c>
      <c r="I812" s="16">
        <v>0</v>
      </c>
      <c r="J812" s="16">
        <v>30000</v>
      </c>
      <c r="K812" s="16">
        <f>IF(H812&lt;&gt;0,I812/H812*100,0)</f>
        <v>0</v>
      </c>
      <c r="L812" s="16">
        <f>IF(I812&lt;&gt;0,J812/I812*100,0)</f>
        <v>0</v>
      </c>
    </row>
    <row r="813" spans="1:12" x14ac:dyDescent="0.25">
      <c r="A813" s="11"/>
      <c r="B813" s="11"/>
      <c r="C813" s="11"/>
      <c r="D813" s="12" t="s">
        <v>441</v>
      </c>
      <c r="E813" s="11"/>
      <c r="F813" s="12" t="s">
        <v>442</v>
      </c>
      <c r="G813" s="13">
        <f>+G814</f>
        <v>0</v>
      </c>
      <c r="H813" s="13">
        <f>+H814</f>
        <v>0</v>
      </c>
      <c r="I813" s="13">
        <f>+I814</f>
        <v>20000</v>
      </c>
      <c r="J813" s="13">
        <f>+J814</f>
        <v>50000</v>
      </c>
      <c r="K813" s="13">
        <f>IF(H813&lt;&gt;0,I813/H813*100,0)</f>
        <v>0</v>
      </c>
      <c r="L813" s="13">
        <f>IF(I813&lt;&gt;0,J813/I813*100,0)</f>
        <v>250</v>
      </c>
    </row>
    <row r="814" spans="1:12" x14ac:dyDescent="0.25">
      <c r="A814" s="14"/>
      <c r="B814" s="14"/>
      <c r="C814" s="14"/>
      <c r="D814" s="14"/>
      <c r="E814" s="15" t="s">
        <v>146</v>
      </c>
      <c r="F814" s="15" t="s">
        <v>147</v>
      </c>
      <c r="G814" s="16">
        <v>0</v>
      </c>
      <c r="H814" s="16">
        <v>0</v>
      </c>
      <c r="I814" s="16">
        <v>20000</v>
      </c>
      <c r="J814" s="16">
        <v>50000</v>
      </c>
      <c r="K814" s="16">
        <f>IF(H814&lt;&gt;0,I814/H814*100,0)</f>
        <v>0</v>
      </c>
      <c r="L814" s="16">
        <f>IF(I814&lt;&gt;0,J814/I814*100,0)</f>
        <v>250</v>
      </c>
    </row>
    <row r="815" spans="1:12" x14ac:dyDescent="0.25">
      <c r="A815" s="8"/>
      <c r="B815" s="8"/>
      <c r="C815" s="9" t="s">
        <v>443</v>
      </c>
      <c r="D815" s="8"/>
      <c r="E815" s="8"/>
      <c r="F815" s="9" t="s">
        <v>444</v>
      </c>
      <c r="G815" s="10">
        <f>+G816</f>
        <v>0</v>
      </c>
      <c r="H815" s="10">
        <f>+H816</f>
        <v>20000</v>
      </c>
      <c r="I815" s="10">
        <f>+I816</f>
        <v>0</v>
      </c>
      <c r="J815" s="10">
        <f>+J816</f>
        <v>0</v>
      </c>
      <c r="K815" s="10">
        <f>IF(H815&lt;&gt;0,I815/H815*100,0)</f>
        <v>0</v>
      </c>
      <c r="L815" s="10">
        <f>IF(I815&lt;&gt;0,J815/I815*100,0)</f>
        <v>0</v>
      </c>
    </row>
    <row r="816" spans="1:12" x14ac:dyDescent="0.25">
      <c r="A816" s="11"/>
      <c r="B816" s="11"/>
      <c r="C816" s="11"/>
      <c r="D816" s="12" t="s">
        <v>445</v>
      </c>
      <c r="E816" s="11"/>
      <c r="F816" s="12" t="s">
        <v>446</v>
      </c>
      <c r="G816" s="13">
        <f>+G817+G818</f>
        <v>0</v>
      </c>
      <c r="H816" s="13">
        <f>+H817+H818</f>
        <v>20000</v>
      </c>
      <c r="I816" s="13">
        <f>+I817+I818</f>
        <v>0</v>
      </c>
      <c r="J816" s="13">
        <f>+J817+J818</f>
        <v>0</v>
      </c>
      <c r="K816" s="13">
        <f>IF(H816&lt;&gt;0,I816/H816*100,0)</f>
        <v>0</v>
      </c>
      <c r="L816" s="13">
        <f>IF(I816&lt;&gt;0,J816/I816*100,0)</f>
        <v>0</v>
      </c>
    </row>
    <row r="817" spans="1:12" x14ac:dyDescent="0.25">
      <c r="A817" s="14"/>
      <c r="B817" s="14"/>
      <c r="C817" s="14"/>
      <c r="D817" s="14"/>
      <c r="E817" s="15" t="s">
        <v>140</v>
      </c>
      <c r="F817" s="15" t="s">
        <v>141</v>
      </c>
      <c r="G817" s="16">
        <v>0</v>
      </c>
      <c r="H817" s="16">
        <v>5000</v>
      </c>
      <c r="I817" s="16">
        <v>0</v>
      </c>
      <c r="J817" s="16">
        <v>0</v>
      </c>
      <c r="K817" s="16">
        <f>IF(H817&lt;&gt;0,I817/H817*100,0)</f>
        <v>0</v>
      </c>
      <c r="L817" s="16">
        <f>IF(I817&lt;&gt;0,J817/I817*100,0)</f>
        <v>0</v>
      </c>
    </row>
    <row r="818" spans="1:12" x14ac:dyDescent="0.25">
      <c r="A818" s="14"/>
      <c r="B818" s="14"/>
      <c r="C818" s="14"/>
      <c r="D818" s="14"/>
      <c r="E818" s="15" t="s">
        <v>132</v>
      </c>
      <c r="F818" s="15" t="s">
        <v>133</v>
      </c>
      <c r="G818" s="16">
        <v>0</v>
      </c>
      <c r="H818" s="16">
        <v>15000</v>
      </c>
      <c r="I818" s="16">
        <v>0</v>
      </c>
      <c r="J818" s="16">
        <v>0</v>
      </c>
      <c r="K818" s="16">
        <f>IF(H818&lt;&gt;0,I818/H818*100,0)</f>
        <v>0</v>
      </c>
      <c r="L818" s="16">
        <f>IF(I818&lt;&gt;0,J818/I818*100,0)</f>
        <v>0</v>
      </c>
    </row>
    <row r="819" spans="1:12" x14ac:dyDescent="0.25">
      <c r="A819" s="5"/>
      <c r="B819" s="6" t="s">
        <v>447</v>
      </c>
      <c r="C819" s="5"/>
      <c r="D819" s="5"/>
      <c r="E819" s="5"/>
      <c r="F819" s="6" t="s">
        <v>448</v>
      </c>
      <c r="G819" s="7">
        <f>+G820+G826+G829+G832+G837+G842+G847+G852+G858+G863+G872</f>
        <v>2242909.5</v>
      </c>
      <c r="H819" s="7">
        <f>+H820+H826+H829+H832+H837+H842+H847+H852+H858+H863+H872</f>
        <v>2422944.84</v>
      </c>
      <c r="I819" s="7">
        <f>+I820+I826+I829+I832+I837+I842+I847+I852+I858+I863+I872</f>
        <v>2446170.41</v>
      </c>
      <c r="J819" s="7">
        <f>+J820+J826+J829+J832+J837+J842+J847+J852+J858+J863+J872</f>
        <v>2351164.41</v>
      </c>
      <c r="K819" s="7">
        <f>IF(H819&lt;&gt;0,I819/H819*100,0)</f>
        <v>100.95856783929098</v>
      </c>
      <c r="L819" s="7">
        <f>IF(I819&lt;&gt;0,J819/I819*100,0)</f>
        <v>96.116133217391024</v>
      </c>
    </row>
    <row r="820" spans="1:12" x14ac:dyDescent="0.25">
      <c r="A820" s="8"/>
      <c r="B820" s="8"/>
      <c r="C820" s="9" t="s">
        <v>449</v>
      </c>
      <c r="D820" s="8"/>
      <c r="E820" s="8"/>
      <c r="F820" s="9" t="s">
        <v>450</v>
      </c>
      <c r="G820" s="10">
        <f>+G821+G824</f>
        <v>1495063.23</v>
      </c>
      <c r="H820" s="10">
        <f>+H821+H824</f>
        <v>1492360</v>
      </c>
      <c r="I820" s="10">
        <f>+I821+I824</f>
        <v>1553610</v>
      </c>
      <c r="J820" s="10">
        <f>+J821+J824</f>
        <v>1553610</v>
      </c>
      <c r="K820" s="10">
        <f>IF(H820&lt;&gt;0,I820/H820*100,0)</f>
        <v>104.1042375834249</v>
      </c>
      <c r="L820" s="10">
        <f>IF(I820&lt;&gt;0,J820/I820*100,0)</f>
        <v>100</v>
      </c>
    </row>
    <row r="821" spans="1:12" x14ac:dyDescent="0.25">
      <c r="A821" s="11"/>
      <c r="B821" s="11"/>
      <c r="C821" s="11"/>
      <c r="D821" s="12" t="s">
        <v>18</v>
      </c>
      <c r="E821" s="11"/>
      <c r="F821" s="12"/>
      <c r="G821" s="13">
        <f>+G822+G823</f>
        <v>1471563.23</v>
      </c>
      <c r="H821" s="13">
        <f>+H822+H823</f>
        <v>1468610</v>
      </c>
      <c r="I821" s="13">
        <f>+I822+I823</f>
        <v>1529860</v>
      </c>
      <c r="J821" s="13">
        <f>+J822+J823</f>
        <v>1529860</v>
      </c>
      <c r="K821" s="13">
        <f>IF(H821&lt;&gt;0,I821/H821*100,0)</f>
        <v>104.17061030498228</v>
      </c>
      <c r="L821" s="13">
        <f>IF(I821&lt;&gt;0,J821/I821*100,0)</f>
        <v>100</v>
      </c>
    </row>
    <row r="822" spans="1:12" x14ac:dyDescent="0.25">
      <c r="A822" s="14"/>
      <c r="B822" s="14"/>
      <c r="C822" s="14"/>
      <c r="D822" s="14"/>
      <c r="E822" s="15" t="s">
        <v>324</v>
      </c>
      <c r="F822" s="15" t="s">
        <v>325</v>
      </c>
      <c r="G822" s="16">
        <v>1451913.68</v>
      </c>
      <c r="H822" s="16">
        <v>1468610</v>
      </c>
      <c r="I822" s="16">
        <v>1529860</v>
      </c>
      <c r="J822" s="16">
        <v>1529860</v>
      </c>
      <c r="K822" s="16">
        <f>IF(H822&lt;&gt;0,I822/H822*100,0)</f>
        <v>104.17061030498228</v>
      </c>
      <c r="L822" s="16">
        <f>IF(I822&lt;&gt;0,J822/I822*100,0)</f>
        <v>100</v>
      </c>
    </row>
    <row r="823" spans="1:12" x14ac:dyDescent="0.25">
      <c r="A823" s="14"/>
      <c r="B823" s="14"/>
      <c r="C823" s="14"/>
      <c r="D823" s="14"/>
      <c r="E823" s="15" t="s">
        <v>170</v>
      </c>
      <c r="F823" s="15" t="s">
        <v>171</v>
      </c>
      <c r="G823" s="16">
        <v>19649.55</v>
      </c>
      <c r="H823" s="16">
        <v>0</v>
      </c>
      <c r="I823" s="16">
        <v>0</v>
      </c>
      <c r="J823" s="16">
        <v>0</v>
      </c>
      <c r="K823" s="16">
        <f>IF(H823&lt;&gt;0,I823/H823*100,0)</f>
        <v>0</v>
      </c>
      <c r="L823" s="16">
        <f>IF(I823&lt;&gt;0,J823/I823*100,0)</f>
        <v>0</v>
      </c>
    </row>
    <row r="824" spans="1:12" x14ac:dyDescent="0.25">
      <c r="A824" s="11"/>
      <c r="B824" s="11"/>
      <c r="C824" s="11"/>
      <c r="D824" s="12" t="s">
        <v>451</v>
      </c>
      <c r="E824" s="11"/>
      <c r="F824" s="12" t="s">
        <v>452</v>
      </c>
      <c r="G824" s="13">
        <f>+G825</f>
        <v>23500</v>
      </c>
      <c r="H824" s="13">
        <f>+H825</f>
        <v>23750</v>
      </c>
      <c r="I824" s="13">
        <f>+I825</f>
        <v>23750</v>
      </c>
      <c r="J824" s="13">
        <f>+J825</f>
        <v>23750</v>
      </c>
      <c r="K824" s="13">
        <f>IF(H824&lt;&gt;0,I824/H824*100,0)</f>
        <v>100</v>
      </c>
      <c r="L824" s="13">
        <f>IF(I824&lt;&gt;0,J824/I824*100,0)</f>
        <v>100</v>
      </c>
    </row>
    <row r="825" spans="1:12" x14ac:dyDescent="0.25">
      <c r="A825" s="14"/>
      <c r="B825" s="14"/>
      <c r="C825" s="14"/>
      <c r="D825" s="14"/>
      <c r="E825" s="15" t="s">
        <v>384</v>
      </c>
      <c r="F825" s="15" t="s">
        <v>385</v>
      </c>
      <c r="G825" s="16">
        <v>23500</v>
      </c>
      <c r="H825" s="16">
        <v>23750</v>
      </c>
      <c r="I825" s="16">
        <v>23750</v>
      </c>
      <c r="J825" s="16">
        <v>23750</v>
      </c>
      <c r="K825" s="16">
        <f>IF(H825&lt;&gt;0,I825/H825*100,0)</f>
        <v>100</v>
      </c>
      <c r="L825" s="16">
        <f>IF(I825&lt;&gt;0,J825/I825*100,0)</f>
        <v>100</v>
      </c>
    </row>
    <row r="826" spans="1:12" x14ac:dyDescent="0.25">
      <c r="A826" s="8"/>
      <c r="B826" s="8"/>
      <c r="C826" s="9" t="s">
        <v>453</v>
      </c>
      <c r="D826" s="8"/>
      <c r="E826" s="8"/>
      <c r="F826" s="9" t="s">
        <v>454</v>
      </c>
      <c r="G826" s="10">
        <f>+G827</f>
        <v>137930.26999999999</v>
      </c>
      <c r="H826" s="10">
        <f>+H827</f>
        <v>148500</v>
      </c>
      <c r="I826" s="10">
        <f>+I827</f>
        <v>150000</v>
      </c>
      <c r="J826" s="10">
        <f>+J827</f>
        <v>150000</v>
      </c>
      <c r="K826" s="10">
        <f>IF(H826&lt;&gt;0,I826/H826*100,0)</f>
        <v>101.01010101010101</v>
      </c>
      <c r="L826" s="10">
        <f>IF(I826&lt;&gt;0,J826/I826*100,0)</f>
        <v>100</v>
      </c>
    </row>
    <row r="827" spans="1:12" x14ac:dyDescent="0.25">
      <c r="A827" s="11"/>
      <c r="B827" s="11"/>
      <c r="C827" s="11"/>
      <c r="D827" s="12" t="s">
        <v>18</v>
      </c>
      <c r="E827" s="11"/>
      <c r="F827" s="12"/>
      <c r="G827" s="13">
        <f>+G828</f>
        <v>137930.26999999999</v>
      </c>
      <c r="H827" s="13">
        <f>+H828</f>
        <v>148500</v>
      </c>
      <c r="I827" s="13">
        <f>+I828</f>
        <v>150000</v>
      </c>
      <c r="J827" s="13">
        <f>+J828</f>
        <v>150000</v>
      </c>
      <c r="K827" s="13">
        <f>IF(H827&lt;&gt;0,I827/H827*100,0)</f>
        <v>101.01010101010101</v>
      </c>
      <c r="L827" s="13">
        <f>IF(I827&lt;&gt;0,J827/I827*100,0)</f>
        <v>100</v>
      </c>
    </row>
    <row r="828" spans="1:12" x14ac:dyDescent="0.25">
      <c r="A828" s="14"/>
      <c r="B828" s="14"/>
      <c r="C828" s="14"/>
      <c r="D828" s="14"/>
      <c r="E828" s="15" t="s">
        <v>324</v>
      </c>
      <c r="F828" s="15" t="s">
        <v>325</v>
      </c>
      <c r="G828" s="16">
        <v>137930.26999999999</v>
      </c>
      <c r="H828" s="16">
        <v>148500</v>
      </c>
      <c r="I828" s="16">
        <v>150000</v>
      </c>
      <c r="J828" s="16">
        <v>150000</v>
      </c>
      <c r="K828" s="16">
        <f>IF(H828&lt;&gt;0,I828/H828*100,0)</f>
        <v>101.01010101010101</v>
      </c>
      <c r="L828" s="16">
        <f>IF(I828&lt;&gt;0,J828/I828*100,0)</f>
        <v>100</v>
      </c>
    </row>
    <row r="829" spans="1:12" x14ac:dyDescent="0.25">
      <c r="A829" s="8"/>
      <c r="B829" s="8"/>
      <c r="C829" s="9" t="s">
        <v>455</v>
      </c>
      <c r="D829" s="8"/>
      <c r="E829" s="8"/>
      <c r="F829" s="9" t="s">
        <v>456</v>
      </c>
      <c r="G829" s="10">
        <f>+G830</f>
        <v>214.74</v>
      </c>
      <c r="H829" s="10">
        <f>+H830</f>
        <v>284.64</v>
      </c>
      <c r="I829" s="10">
        <f>+I830</f>
        <v>300</v>
      </c>
      <c r="J829" s="10">
        <f>+J830</f>
        <v>300</v>
      </c>
      <c r="K829" s="10">
        <f>IF(H829&lt;&gt;0,I829/H829*100,0)</f>
        <v>105.39629005059021</v>
      </c>
      <c r="L829" s="10">
        <f>IF(I829&lt;&gt;0,J829/I829*100,0)</f>
        <v>100</v>
      </c>
    </row>
    <row r="830" spans="1:12" x14ac:dyDescent="0.25">
      <c r="A830" s="11"/>
      <c r="B830" s="11"/>
      <c r="C830" s="11"/>
      <c r="D830" s="12" t="s">
        <v>18</v>
      </c>
      <c r="E830" s="11"/>
      <c r="F830" s="12"/>
      <c r="G830" s="13">
        <f>+G831</f>
        <v>214.74</v>
      </c>
      <c r="H830" s="13">
        <f>+H831</f>
        <v>284.64</v>
      </c>
      <c r="I830" s="13">
        <f>+I831</f>
        <v>300</v>
      </c>
      <c r="J830" s="13">
        <f>+J831</f>
        <v>300</v>
      </c>
      <c r="K830" s="13">
        <f>IF(H830&lt;&gt;0,I830/H830*100,0)</f>
        <v>105.39629005059021</v>
      </c>
      <c r="L830" s="13">
        <f>IF(I830&lt;&gt;0,J830/I830*100,0)</f>
        <v>100</v>
      </c>
    </row>
    <row r="831" spans="1:12" x14ac:dyDescent="0.25">
      <c r="A831" s="14"/>
      <c r="B831" s="14"/>
      <c r="C831" s="14"/>
      <c r="D831" s="14"/>
      <c r="E831" s="15" t="s">
        <v>170</v>
      </c>
      <c r="F831" s="15" t="s">
        <v>171</v>
      </c>
      <c r="G831" s="16">
        <v>214.74</v>
      </c>
      <c r="H831" s="16">
        <v>284.64</v>
      </c>
      <c r="I831" s="16">
        <v>300</v>
      </c>
      <c r="J831" s="16">
        <v>300</v>
      </c>
      <c r="K831" s="16">
        <f>IF(H831&lt;&gt;0,I831/H831*100,0)</f>
        <v>105.39629005059021</v>
      </c>
      <c r="L831" s="16">
        <f>IF(I831&lt;&gt;0,J831/I831*100,0)</f>
        <v>100</v>
      </c>
    </row>
    <row r="832" spans="1:12" x14ac:dyDescent="0.25">
      <c r="A832" s="8"/>
      <c r="B832" s="8"/>
      <c r="C832" s="9" t="s">
        <v>457</v>
      </c>
      <c r="D832" s="8"/>
      <c r="E832" s="8"/>
      <c r="F832" s="9" t="s">
        <v>458</v>
      </c>
      <c r="G832" s="10">
        <f>+G833+G835</f>
        <v>107275.01999999999</v>
      </c>
      <c r="H832" s="10">
        <f>+H833+H835</f>
        <v>108775</v>
      </c>
      <c r="I832" s="10">
        <f>+I833+I835</f>
        <v>101000</v>
      </c>
      <c r="J832" s="10">
        <f>+J833+J835</f>
        <v>101000</v>
      </c>
      <c r="K832" s="10">
        <f>IF(H832&lt;&gt;0,I832/H832*100,0)</f>
        <v>92.85221788094691</v>
      </c>
      <c r="L832" s="10">
        <f>IF(I832&lt;&gt;0,J832/I832*100,0)</f>
        <v>100</v>
      </c>
    </row>
    <row r="833" spans="1:12" x14ac:dyDescent="0.25">
      <c r="A833" s="11"/>
      <c r="B833" s="11"/>
      <c r="C833" s="11"/>
      <c r="D833" s="12" t="s">
        <v>18</v>
      </c>
      <c r="E833" s="11"/>
      <c r="F833" s="12"/>
      <c r="G833" s="13">
        <f>+G834</f>
        <v>66500</v>
      </c>
      <c r="H833" s="13">
        <f>+H834</f>
        <v>66500</v>
      </c>
      <c r="I833" s="13">
        <f>+I834</f>
        <v>61500</v>
      </c>
      <c r="J833" s="13">
        <f>+J834</f>
        <v>61500</v>
      </c>
      <c r="K833" s="13">
        <f>IF(H833&lt;&gt;0,I833/H833*100,0)</f>
        <v>92.481203007518801</v>
      </c>
      <c r="L833" s="13">
        <f>IF(I833&lt;&gt;0,J833/I833*100,0)</f>
        <v>100</v>
      </c>
    </row>
    <row r="834" spans="1:12" x14ac:dyDescent="0.25">
      <c r="A834" s="14"/>
      <c r="B834" s="14"/>
      <c r="C834" s="14"/>
      <c r="D834" s="14"/>
      <c r="E834" s="15" t="s">
        <v>170</v>
      </c>
      <c r="F834" s="15" t="s">
        <v>171</v>
      </c>
      <c r="G834" s="16">
        <v>66500</v>
      </c>
      <c r="H834" s="16">
        <v>66500</v>
      </c>
      <c r="I834" s="16">
        <v>61500</v>
      </c>
      <c r="J834" s="16">
        <v>61500</v>
      </c>
      <c r="K834" s="16">
        <f>IF(H834&lt;&gt;0,I834/H834*100,0)</f>
        <v>92.481203007518801</v>
      </c>
      <c r="L834" s="16">
        <f>IF(I834&lt;&gt;0,J834/I834*100,0)</f>
        <v>100</v>
      </c>
    </row>
    <row r="835" spans="1:12" x14ac:dyDescent="0.25">
      <c r="A835" s="11"/>
      <c r="B835" s="11"/>
      <c r="C835" s="11"/>
      <c r="D835" s="12" t="s">
        <v>459</v>
      </c>
      <c r="E835" s="11"/>
      <c r="F835" s="12" t="s">
        <v>460</v>
      </c>
      <c r="G835" s="13">
        <f>+G836</f>
        <v>40775.019999999997</v>
      </c>
      <c r="H835" s="13">
        <f>+H836</f>
        <v>42275</v>
      </c>
      <c r="I835" s="13">
        <f>+I836</f>
        <v>39500</v>
      </c>
      <c r="J835" s="13">
        <f>+J836</f>
        <v>39500</v>
      </c>
      <c r="K835" s="13">
        <f>IF(H835&lt;&gt;0,I835/H835*100,0)</f>
        <v>93.435836782968664</v>
      </c>
      <c r="L835" s="13">
        <f>IF(I835&lt;&gt;0,J835/I835*100,0)</f>
        <v>100</v>
      </c>
    </row>
    <row r="836" spans="1:12" x14ac:dyDescent="0.25">
      <c r="A836" s="14"/>
      <c r="B836" s="14"/>
      <c r="C836" s="14"/>
      <c r="D836" s="14"/>
      <c r="E836" s="15" t="s">
        <v>384</v>
      </c>
      <c r="F836" s="15" t="s">
        <v>385</v>
      </c>
      <c r="G836" s="16">
        <v>40775.019999999997</v>
      </c>
      <c r="H836" s="16">
        <v>42275</v>
      </c>
      <c r="I836" s="16">
        <v>39500</v>
      </c>
      <c r="J836" s="16">
        <v>39500</v>
      </c>
      <c r="K836" s="16">
        <f>IF(H836&lt;&gt;0,I836/H836*100,0)</f>
        <v>93.435836782968664</v>
      </c>
      <c r="L836" s="16">
        <f>IF(I836&lt;&gt;0,J836/I836*100,0)</f>
        <v>100</v>
      </c>
    </row>
    <row r="837" spans="1:12" x14ac:dyDescent="0.25">
      <c r="A837" s="8"/>
      <c r="B837" s="8"/>
      <c r="C837" s="9" t="s">
        <v>461</v>
      </c>
      <c r="D837" s="8"/>
      <c r="E837" s="8"/>
      <c r="F837" s="9" t="s">
        <v>462</v>
      </c>
      <c r="G837" s="10">
        <f>+G838+G840</f>
        <v>122463.68000000001</v>
      </c>
      <c r="H837" s="10">
        <f>+H838+H840</f>
        <v>124772.3</v>
      </c>
      <c r="I837" s="10">
        <f>+I838+I840</f>
        <v>128527.3</v>
      </c>
      <c r="J837" s="10">
        <f>+J838+J840</f>
        <v>128527.3</v>
      </c>
      <c r="K837" s="10">
        <f>IF(H837&lt;&gt;0,I837/H837*100,0)</f>
        <v>103.00948207254335</v>
      </c>
      <c r="L837" s="10">
        <f>IF(I837&lt;&gt;0,J837/I837*100,0)</f>
        <v>100</v>
      </c>
    </row>
    <row r="838" spans="1:12" x14ac:dyDescent="0.25">
      <c r="A838" s="11"/>
      <c r="B838" s="11"/>
      <c r="C838" s="11"/>
      <c r="D838" s="12" t="s">
        <v>18</v>
      </c>
      <c r="E838" s="11"/>
      <c r="F838" s="12"/>
      <c r="G838" s="13">
        <f>+G839</f>
        <v>97212.3</v>
      </c>
      <c r="H838" s="13">
        <f>+H839</f>
        <v>97222.3</v>
      </c>
      <c r="I838" s="13">
        <f>+I839</f>
        <v>100977.3</v>
      </c>
      <c r="J838" s="13">
        <f>+J839</f>
        <v>100977.3</v>
      </c>
      <c r="K838" s="13">
        <f>IF(H838&lt;&gt;0,I838/H838*100,0)</f>
        <v>103.86228262445962</v>
      </c>
      <c r="L838" s="13">
        <f>IF(I838&lt;&gt;0,J838/I838*100,0)</f>
        <v>100</v>
      </c>
    </row>
    <row r="839" spans="1:12" x14ac:dyDescent="0.25">
      <c r="A839" s="14"/>
      <c r="B839" s="14"/>
      <c r="C839" s="14"/>
      <c r="D839" s="14"/>
      <c r="E839" s="15" t="s">
        <v>170</v>
      </c>
      <c r="F839" s="15" t="s">
        <v>171</v>
      </c>
      <c r="G839" s="16">
        <v>97212.3</v>
      </c>
      <c r="H839" s="16">
        <v>97222.3</v>
      </c>
      <c r="I839" s="16">
        <v>100977.3</v>
      </c>
      <c r="J839" s="16">
        <v>100977.3</v>
      </c>
      <c r="K839" s="16">
        <f>IF(H839&lt;&gt;0,I839/H839*100,0)</f>
        <v>103.86228262445962</v>
      </c>
      <c r="L839" s="16">
        <f>IF(I839&lt;&gt;0,J839/I839*100,0)</f>
        <v>100</v>
      </c>
    </row>
    <row r="840" spans="1:12" x14ac:dyDescent="0.25">
      <c r="A840" s="11"/>
      <c r="B840" s="11"/>
      <c r="C840" s="11"/>
      <c r="D840" s="12" t="s">
        <v>459</v>
      </c>
      <c r="E840" s="11"/>
      <c r="F840" s="12" t="s">
        <v>460</v>
      </c>
      <c r="G840" s="13">
        <f>+G841</f>
        <v>25251.38</v>
      </c>
      <c r="H840" s="13">
        <f>+H841</f>
        <v>27550</v>
      </c>
      <c r="I840" s="13">
        <f>+I841</f>
        <v>27550</v>
      </c>
      <c r="J840" s="13">
        <f>+J841</f>
        <v>27550</v>
      </c>
      <c r="K840" s="13">
        <f>IF(H840&lt;&gt;0,I840/H840*100,0)</f>
        <v>100</v>
      </c>
      <c r="L840" s="13">
        <f>IF(I840&lt;&gt;0,J840/I840*100,0)</f>
        <v>100</v>
      </c>
    </row>
    <row r="841" spans="1:12" x14ac:dyDescent="0.25">
      <c r="A841" s="14"/>
      <c r="B841" s="14"/>
      <c r="C841" s="14"/>
      <c r="D841" s="14"/>
      <c r="E841" s="15" t="s">
        <v>384</v>
      </c>
      <c r="F841" s="15" t="s">
        <v>385</v>
      </c>
      <c r="G841" s="16">
        <v>25251.38</v>
      </c>
      <c r="H841" s="16">
        <v>27550</v>
      </c>
      <c r="I841" s="16">
        <v>27550</v>
      </c>
      <c r="J841" s="16">
        <v>27550</v>
      </c>
      <c r="K841" s="16">
        <f>IF(H841&lt;&gt;0,I841/H841*100,0)</f>
        <v>100</v>
      </c>
      <c r="L841" s="16">
        <f>IF(I841&lt;&gt;0,J841/I841*100,0)</f>
        <v>100</v>
      </c>
    </row>
    <row r="842" spans="1:12" x14ac:dyDescent="0.25">
      <c r="A842" s="8"/>
      <c r="B842" s="8"/>
      <c r="C842" s="9" t="s">
        <v>463</v>
      </c>
      <c r="D842" s="8"/>
      <c r="E842" s="8"/>
      <c r="F842" s="9" t="s">
        <v>464</v>
      </c>
      <c r="G842" s="10">
        <f>+G843+G845</f>
        <v>82981.97</v>
      </c>
      <c r="H842" s="10">
        <f>+H843+H845</f>
        <v>108107.11</v>
      </c>
      <c r="I842" s="10">
        <f>+I843+I845</f>
        <v>82607.11</v>
      </c>
      <c r="J842" s="10">
        <f>+J843+J845</f>
        <v>82601.11</v>
      </c>
      <c r="K842" s="10">
        <f>IF(H842&lt;&gt;0,I842/H842*100,0)</f>
        <v>76.412282226395661</v>
      </c>
      <c r="L842" s="10">
        <f>IF(I842&lt;&gt;0,J842/I842*100,0)</f>
        <v>99.992736702688177</v>
      </c>
    </row>
    <row r="843" spans="1:12" x14ac:dyDescent="0.25">
      <c r="A843" s="11"/>
      <c r="B843" s="11"/>
      <c r="C843" s="11"/>
      <c r="D843" s="12" t="s">
        <v>18</v>
      </c>
      <c r="E843" s="11"/>
      <c r="F843" s="12"/>
      <c r="G843" s="13">
        <f>+G844</f>
        <v>48107.11</v>
      </c>
      <c r="H843" s="13">
        <f>+H844</f>
        <v>48107.11</v>
      </c>
      <c r="I843" s="13">
        <f>+I844</f>
        <v>47607.11</v>
      </c>
      <c r="J843" s="13">
        <f>+J844</f>
        <v>47601.11</v>
      </c>
      <c r="K843" s="13">
        <f>IF(H843&lt;&gt;0,I843/H843*100,0)</f>
        <v>98.960652593764209</v>
      </c>
      <c r="L843" s="13">
        <f>IF(I843&lt;&gt;0,J843/I843*100,0)</f>
        <v>99.987396840513952</v>
      </c>
    </row>
    <row r="844" spans="1:12" x14ac:dyDescent="0.25">
      <c r="A844" s="14"/>
      <c r="B844" s="14"/>
      <c r="C844" s="14"/>
      <c r="D844" s="14"/>
      <c r="E844" s="15" t="s">
        <v>170</v>
      </c>
      <c r="F844" s="15" t="s">
        <v>171</v>
      </c>
      <c r="G844" s="16">
        <v>48107.11</v>
      </c>
      <c r="H844" s="16">
        <v>48107.11</v>
      </c>
      <c r="I844" s="16">
        <v>47607.11</v>
      </c>
      <c r="J844" s="16">
        <v>47601.11</v>
      </c>
      <c r="K844" s="16">
        <f>IF(H844&lt;&gt;0,I844/H844*100,0)</f>
        <v>98.960652593764209</v>
      </c>
      <c r="L844" s="16">
        <f>IF(I844&lt;&gt;0,J844/I844*100,0)</f>
        <v>99.987396840513952</v>
      </c>
    </row>
    <row r="845" spans="1:12" x14ac:dyDescent="0.25">
      <c r="A845" s="11"/>
      <c r="B845" s="11"/>
      <c r="C845" s="11"/>
      <c r="D845" s="12" t="s">
        <v>459</v>
      </c>
      <c r="E845" s="11"/>
      <c r="F845" s="12" t="s">
        <v>460</v>
      </c>
      <c r="G845" s="13">
        <f>+G846</f>
        <v>34874.86</v>
      </c>
      <c r="H845" s="13">
        <f>+H846</f>
        <v>60000</v>
      </c>
      <c r="I845" s="13">
        <f>+I846</f>
        <v>35000</v>
      </c>
      <c r="J845" s="13">
        <f>+J846</f>
        <v>35000</v>
      </c>
      <c r="K845" s="13">
        <f>IF(H845&lt;&gt;0,I845/H845*100,0)</f>
        <v>58.333333333333336</v>
      </c>
      <c r="L845" s="13">
        <f>IF(I845&lt;&gt;0,J845/I845*100,0)</f>
        <v>100</v>
      </c>
    </row>
    <row r="846" spans="1:12" x14ac:dyDescent="0.25">
      <c r="A846" s="14"/>
      <c r="B846" s="14"/>
      <c r="C846" s="14"/>
      <c r="D846" s="14"/>
      <c r="E846" s="15" t="s">
        <v>384</v>
      </c>
      <c r="F846" s="15" t="s">
        <v>385</v>
      </c>
      <c r="G846" s="16">
        <v>34874.86</v>
      </c>
      <c r="H846" s="16">
        <v>60000</v>
      </c>
      <c r="I846" s="16">
        <v>35000</v>
      </c>
      <c r="J846" s="16">
        <v>35000</v>
      </c>
      <c r="K846" s="16">
        <f>IF(H846&lt;&gt;0,I846/H846*100,0)</f>
        <v>58.333333333333336</v>
      </c>
      <c r="L846" s="16">
        <f>IF(I846&lt;&gt;0,J846/I846*100,0)</f>
        <v>100</v>
      </c>
    </row>
    <row r="847" spans="1:12" x14ac:dyDescent="0.25">
      <c r="A847" s="8"/>
      <c r="B847" s="8"/>
      <c r="C847" s="9" t="s">
        <v>465</v>
      </c>
      <c r="D847" s="8"/>
      <c r="E847" s="8"/>
      <c r="F847" s="9" t="s">
        <v>466</v>
      </c>
      <c r="G847" s="10">
        <f>+G848+G850</f>
        <v>35142.729999999996</v>
      </c>
      <c r="H847" s="10">
        <f>+H848+H850</f>
        <v>34145.79</v>
      </c>
      <c r="I847" s="10">
        <f>+I848+I850</f>
        <v>35126</v>
      </c>
      <c r="J847" s="10">
        <f>+J848+J850</f>
        <v>35126</v>
      </c>
      <c r="K847" s="10">
        <f>IF(H847&lt;&gt;0,I847/H847*100,0)</f>
        <v>102.87066136118096</v>
      </c>
      <c r="L847" s="10">
        <f>IF(I847&lt;&gt;0,J847/I847*100,0)</f>
        <v>100</v>
      </c>
    </row>
    <row r="848" spans="1:12" x14ac:dyDescent="0.25">
      <c r="A848" s="11"/>
      <c r="B848" s="11"/>
      <c r="C848" s="11"/>
      <c r="D848" s="12" t="s">
        <v>18</v>
      </c>
      <c r="E848" s="11"/>
      <c r="F848" s="12"/>
      <c r="G848" s="13">
        <f>+G849</f>
        <v>17142.79</v>
      </c>
      <c r="H848" s="13">
        <f>+H849</f>
        <v>17145.79</v>
      </c>
      <c r="I848" s="13">
        <f>+I849</f>
        <v>17126</v>
      </c>
      <c r="J848" s="13">
        <f>+J849</f>
        <v>17126</v>
      </c>
      <c r="K848" s="13">
        <f>IF(H848&lt;&gt;0,I848/H848*100,0)</f>
        <v>99.884578080100127</v>
      </c>
      <c r="L848" s="13">
        <f>IF(I848&lt;&gt;0,J848/I848*100,0)</f>
        <v>100</v>
      </c>
    </row>
    <row r="849" spans="1:12" x14ac:dyDescent="0.25">
      <c r="A849" s="14"/>
      <c r="B849" s="14"/>
      <c r="C849" s="14"/>
      <c r="D849" s="14"/>
      <c r="E849" s="15" t="s">
        <v>170</v>
      </c>
      <c r="F849" s="15" t="s">
        <v>171</v>
      </c>
      <c r="G849" s="16">
        <v>17142.79</v>
      </c>
      <c r="H849" s="16">
        <v>17145.79</v>
      </c>
      <c r="I849" s="16">
        <v>17126</v>
      </c>
      <c r="J849" s="16">
        <v>17126</v>
      </c>
      <c r="K849" s="16">
        <f>IF(H849&lt;&gt;0,I849/H849*100,0)</f>
        <v>99.884578080100127</v>
      </c>
      <c r="L849" s="16">
        <f>IF(I849&lt;&gt;0,J849/I849*100,0)</f>
        <v>100</v>
      </c>
    </row>
    <row r="850" spans="1:12" x14ac:dyDescent="0.25">
      <c r="A850" s="11"/>
      <c r="B850" s="11"/>
      <c r="C850" s="11"/>
      <c r="D850" s="12" t="s">
        <v>459</v>
      </c>
      <c r="E850" s="11"/>
      <c r="F850" s="12" t="s">
        <v>460</v>
      </c>
      <c r="G850" s="13">
        <f>+G851</f>
        <v>17999.939999999999</v>
      </c>
      <c r="H850" s="13">
        <f>+H851</f>
        <v>17000</v>
      </c>
      <c r="I850" s="13">
        <f>+I851</f>
        <v>18000</v>
      </c>
      <c r="J850" s="13">
        <f>+J851</f>
        <v>18000</v>
      </c>
      <c r="K850" s="13">
        <f>IF(H850&lt;&gt;0,I850/H850*100,0)</f>
        <v>105.88235294117648</v>
      </c>
      <c r="L850" s="13">
        <f>IF(I850&lt;&gt;0,J850/I850*100,0)</f>
        <v>100</v>
      </c>
    </row>
    <row r="851" spans="1:12" x14ac:dyDescent="0.25">
      <c r="A851" s="14"/>
      <c r="B851" s="14"/>
      <c r="C851" s="14"/>
      <c r="D851" s="14"/>
      <c r="E851" s="15" t="s">
        <v>384</v>
      </c>
      <c r="F851" s="15" t="s">
        <v>385</v>
      </c>
      <c r="G851" s="16">
        <v>17999.939999999999</v>
      </c>
      <c r="H851" s="16">
        <v>17000</v>
      </c>
      <c r="I851" s="16">
        <v>18000</v>
      </c>
      <c r="J851" s="16">
        <v>18000</v>
      </c>
      <c r="K851" s="16">
        <f>IF(H851&lt;&gt;0,I851/H851*100,0)</f>
        <v>105.88235294117648</v>
      </c>
      <c r="L851" s="16">
        <f>IF(I851&lt;&gt;0,J851/I851*100,0)</f>
        <v>100</v>
      </c>
    </row>
    <row r="852" spans="1:12" x14ac:dyDescent="0.25">
      <c r="A852" s="8"/>
      <c r="B852" s="8"/>
      <c r="C852" s="9" t="s">
        <v>467</v>
      </c>
      <c r="D852" s="8"/>
      <c r="E852" s="8"/>
      <c r="F852" s="9" t="s">
        <v>468</v>
      </c>
      <c r="G852" s="10">
        <f>+G853+G856</f>
        <v>200800.34</v>
      </c>
      <c r="H852" s="10">
        <f>+H853+H856</f>
        <v>222000</v>
      </c>
      <c r="I852" s="10">
        <f>+I853+I856</f>
        <v>222000</v>
      </c>
      <c r="J852" s="10">
        <f>+J853+J856</f>
        <v>222000</v>
      </c>
      <c r="K852" s="10">
        <f>IF(H852&lt;&gt;0,I852/H852*100,0)</f>
        <v>100</v>
      </c>
      <c r="L852" s="10">
        <f>IF(I852&lt;&gt;0,J852/I852*100,0)</f>
        <v>100</v>
      </c>
    </row>
    <row r="853" spans="1:12" x14ac:dyDescent="0.25">
      <c r="A853" s="11"/>
      <c r="B853" s="11"/>
      <c r="C853" s="11"/>
      <c r="D853" s="12" t="s">
        <v>18</v>
      </c>
      <c r="E853" s="11"/>
      <c r="F853" s="12"/>
      <c r="G853" s="13">
        <f>+G854+G855</f>
        <v>6077.87</v>
      </c>
      <c r="H853" s="13">
        <f>+H854+H855</f>
        <v>17000</v>
      </c>
      <c r="I853" s="13">
        <f>+I854+I855</f>
        <v>17000</v>
      </c>
      <c r="J853" s="13">
        <f>+J854+J855</f>
        <v>17000</v>
      </c>
      <c r="K853" s="13">
        <f>IF(H853&lt;&gt;0,I853/H853*100,0)</f>
        <v>100</v>
      </c>
      <c r="L853" s="13">
        <f>IF(I853&lt;&gt;0,J853/I853*100,0)</f>
        <v>100</v>
      </c>
    </row>
    <row r="854" spans="1:12" x14ac:dyDescent="0.25">
      <c r="A854" s="14"/>
      <c r="B854" s="14"/>
      <c r="C854" s="14"/>
      <c r="D854" s="14"/>
      <c r="E854" s="15" t="s">
        <v>27</v>
      </c>
      <c r="F854" s="15" t="s">
        <v>28</v>
      </c>
      <c r="G854" s="16">
        <v>0</v>
      </c>
      <c r="H854" s="16">
        <v>930.77</v>
      </c>
      <c r="I854" s="16">
        <v>930.77</v>
      </c>
      <c r="J854" s="16">
        <v>930.77</v>
      </c>
      <c r="K854" s="16">
        <f>IF(H854&lt;&gt;0,I854/H854*100,0)</f>
        <v>100</v>
      </c>
      <c r="L854" s="16">
        <f>IF(I854&lt;&gt;0,J854/I854*100,0)</f>
        <v>100</v>
      </c>
    </row>
    <row r="855" spans="1:12" x14ac:dyDescent="0.25">
      <c r="A855" s="14"/>
      <c r="B855" s="14"/>
      <c r="C855" s="14"/>
      <c r="D855" s="14"/>
      <c r="E855" s="15" t="s">
        <v>324</v>
      </c>
      <c r="F855" s="15" t="s">
        <v>325</v>
      </c>
      <c r="G855" s="16">
        <v>6077.87</v>
      </c>
      <c r="H855" s="16">
        <v>16069.23</v>
      </c>
      <c r="I855" s="16">
        <v>16069.23</v>
      </c>
      <c r="J855" s="16">
        <v>16069.23</v>
      </c>
      <c r="K855" s="16">
        <f>IF(H855&lt;&gt;0,I855/H855*100,0)</f>
        <v>100</v>
      </c>
      <c r="L855" s="16">
        <f>IF(I855&lt;&gt;0,J855/I855*100,0)</f>
        <v>100</v>
      </c>
    </row>
    <row r="856" spans="1:12" x14ac:dyDescent="0.25">
      <c r="A856" s="11"/>
      <c r="B856" s="11"/>
      <c r="C856" s="11"/>
      <c r="D856" s="12" t="s">
        <v>469</v>
      </c>
      <c r="E856" s="11"/>
      <c r="F856" s="12" t="s">
        <v>468</v>
      </c>
      <c r="G856" s="13">
        <f>+G857</f>
        <v>194722.47</v>
      </c>
      <c r="H856" s="13">
        <f>+H857</f>
        <v>205000</v>
      </c>
      <c r="I856" s="13">
        <f>+I857</f>
        <v>205000</v>
      </c>
      <c r="J856" s="13">
        <f>+J857</f>
        <v>205000</v>
      </c>
      <c r="K856" s="13">
        <f>IF(H856&lt;&gt;0,I856/H856*100,0)</f>
        <v>100</v>
      </c>
      <c r="L856" s="13">
        <f>IF(I856&lt;&gt;0,J856/I856*100,0)</f>
        <v>100</v>
      </c>
    </row>
    <row r="857" spans="1:12" x14ac:dyDescent="0.25">
      <c r="A857" s="14"/>
      <c r="B857" s="14"/>
      <c r="C857" s="14"/>
      <c r="D857" s="14"/>
      <c r="E857" s="15" t="s">
        <v>324</v>
      </c>
      <c r="F857" s="15" t="s">
        <v>325</v>
      </c>
      <c r="G857" s="16">
        <v>194722.47</v>
      </c>
      <c r="H857" s="16">
        <v>205000</v>
      </c>
      <c r="I857" s="16">
        <v>205000</v>
      </c>
      <c r="J857" s="16">
        <v>205000</v>
      </c>
      <c r="K857" s="16">
        <f>IF(H857&lt;&gt;0,I857/H857*100,0)</f>
        <v>100</v>
      </c>
      <c r="L857" s="16">
        <f>IF(I857&lt;&gt;0,J857/I857*100,0)</f>
        <v>100</v>
      </c>
    </row>
    <row r="858" spans="1:12" x14ac:dyDescent="0.25">
      <c r="A858" s="8"/>
      <c r="B858" s="8"/>
      <c r="C858" s="9" t="s">
        <v>470</v>
      </c>
      <c r="D858" s="8"/>
      <c r="E858" s="8"/>
      <c r="F858" s="9" t="s">
        <v>471</v>
      </c>
      <c r="G858" s="10">
        <f>+G859+G861</f>
        <v>23197.18</v>
      </c>
      <c r="H858" s="10">
        <f>+H859+H861</f>
        <v>23000</v>
      </c>
      <c r="I858" s="10">
        <f>+I859+I861</f>
        <v>23000</v>
      </c>
      <c r="J858" s="10">
        <f>+J859+J861</f>
        <v>23000</v>
      </c>
      <c r="K858" s="10">
        <f>IF(H858&lt;&gt;0,I858/H858*100,0)</f>
        <v>100</v>
      </c>
      <c r="L858" s="10">
        <f>IF(I858&lt;&gt;0,J858/I858*100,0)</f>
        <v>100</v>
      </c>
    </row>
    <row r="859" spans="1:12" x14ac:dyDescent="0.25">
      <c r="A859" s="11"/>
      <c r="B859" s="11"/>
      <c r="C859" s="11"/>
      <c r="D859" s="12" t="s">
        <v>18</v>
      </c>
      <c r="E859" s="11"/>
      <c r="F859" s="12"/>
      <c r="G859" s="13">
        <f>+G860</f>
        <v>18000</v>
      </c>
      <c r="H859" s="13">
        <f>+H860</f>
        <v>18000</v>
      </c>
      <c r="I859" s="13">
        <f>+I860</f>
        <v>18000</v>
      </c>
      <c r="J859" s="13">
        <f>+J860</f>
        <v>18000</v>
      </c>
      <c r="K859" s="13">
        <f>IF(H859&lt;&gt;0,I859/H859*100,0)</f>
        <v>100</v>
      </c>
      <c r="L859" s="13">
        <f>IF(I859&lt;&gt;0,J859/I859*100,0)</f>
        <v>100</v>
      </c>
    </row>
    <row r="860" spans="1:12" x14ac:dyDescent="0.25">
      <c r="A860" s="14"/>
      <c r="B860" s="14"/>
      <c r="C860" s="14"/>
      <c r="D860" s="14"/>
      <c r="E860" s="15" t="s">
        <v>170</v>
      </c>
      <c r="F860" s="15" t="s">
        <v>171</v>
      </c>
      <c r="G860" s="16">
        <v>18000</v>
      </c>
      <c r="H860" s="16">
        <v>18000</v>
      </c>
      <c r="I860" s="16">
        <v>18000</v>
      </c>
      <c r="J860" s="16">
        <v>18000</v>
      </c>
      <c r="K860" s="16">
        <f>IF(H860&lt;&gt;0,I860/H860*100,0)</f>
        <v>100</v>
      </c>
      <c r="L860" s="16">
        <f>IF(I860&lt;&gt;0,J860/I860*100,0)</f>
        <v>100</v>
      </c>
    </row>
    <row r="861" spans="1:12" x14ac:dyDescent="0.25">
      <c r="A861" s="11"/>
      <c r="B861" s="11"/>
      <c r="C861" s="11"/>
      <c r="D861" s="12" t="s">
        <v>459</v>
      </c>
      <c r="E861" s="11"/>
      <c r="F861" s="12" t="s">
        <v>460</v>
      </c>
      <c r="G861" s="13">
        <f>+G862</f>
        <v>5197.18</v>
      </c>
      <c r="H861" s="13">
        <f>+H862</f>
        <v>5000</v>
      </c>
      <c r="I861" s="13">
        <f>+I862</f>
        <v>5000</v>
      </c>
      <c r="J861" s="13">
        <f>+J862</f>
        <v>5000</v>
      </c>
      <c r="K861" s="13">
        <f>IF(H861&lt;&gt;0,I861/H861*100,0)</f>
        <v>100</v>
      </c>
      <c r="L861" s="13">
        <f>IF(I861&lt;&gt;0,J861/I861*100,0)</f>
        <v>100</v>
      </c>
    </row>
    <row r="862" spans="1:12" x14ac:dyDescent="0.25">
      <c r="A862" s="14"/>
      <c r="B862" s="14"/>
      <c r="C862" s="14"/>
      <c r="D862" s="14"/>
      <c r="E862" s="15" t="s">
        <v>384</v>
      </c>
      <c r="F862" s="15" t="s">
        <v>385</v>
      </c>
      <c r="G862" s="16">
        <v>5197.18</v>
      </c>
      <c r="H862" s="16">
        <v>5000</v>
      </c>
      <c r="I862" s="16">
        <v>5000</v>
      </c>
      <c r="J862" s="16">
        <v>5000</v>
      </c>
      <c r="K862" s="16">
        <f>IF(H862&lt;&gt;0,I862/H862*100,0)</f>
        <v>100</v>
      </c>
      <c r="L862" s="16">
        <f>IF(I862&lt;&gt;0,J862/I862*100,0)</f>
        <v>100</v>
      </c>
    </row>
    <row r="863" spans="1:12" x14ac:dyDescent="0.25">
      <c r="A863" s="8"/>
      <c r="B863" s="8"/>
      <c r="C863" s="9" t="s">
        <v>472</v>
      </c>
      <c r="D863" s="8"/>
      <c r="E863" s="8"/>
      <c r="F863" s="9" t="s">
        <v>473</v>
      </c>
      <c r="G863" s="10">
        <f>+G864</f>
        <v>25015.059999999998</v>
      </c>
      <c r="H863" s="10">
        <f>+H864</f>
        <v>35000</v>
      </c>
      <c r="I863" s="10">
        <f>+I864</f>
        <v>25000</v>
      </c>
      <c r="J863" s="10">
        <f>+J864</f>
        <v>35000</v>
      </c>
      <c r="K863" s="10">
        <f>IF(H863&lt;&gt;0,I863/H863*100,0)</f>
        <v>71.428571428571431</v>
      </c>
      <c r="L863" s="10">
        <f>IF(I863&lt;&gt;0,J863/I863*100,0)</f>
        <v>140</v>
      </c>
    </row>
    <row r="864" spans="1:12" x14ac:dyDescent="0.25">
      <c r="A864" s="11"/>
      <c r="B864" s="11"/>
      <c r="C864" s="11"/>
      <c r="D864" s="12" t="s">
        <v>459</v>
      </c>
      <c r="E864" s="11"/>
      <c r="F864" s="12" t="s">
        <v>460</v>
      </c>
      <c r="G864" s="13">
        <f>+G865+G866+G867+G868+G869+G870+G871</f>
        <v>25015.059999999998</v>
      </c>
      <c r="H864" s="13">
        <f>+H865+H866+H867+H868+H869+H870+H871</f>
        <v>35000</v>
      </c>
      <c r="I864" s="13">
        <f>+I865+I866+I867+I868+I869+I870+I871</f>
        <v>25000</v>
      </c>
      <c r="J864" s="13">
        <f>+J865+J866+J867+J868+J869+J870+J871</f>
        <v>35000</v>
      </c>
      <c r="K864" s="13">
        <f>IF(H864&lt;&gt;0,I864/H864*100,0)</f>
        <v>71.428571428571431</v>
      </c>
      <c r="L864" s="13">
        <f>IF(I864&lt;&gt;0,J864/I864*100,0)</f>
        <v>140</v>
      </c>
    </row>
    <row r="865" spans="1:12" x14ac:dyDescent="0.25">
      <c r="A865" s="14"/>
      <c r="B865" s="14"/>
      <c r="C865" s="14"/>
      <c r="D865" s="14"/>
      <c r="E865" s="15" t="s">
        <v>19</v>
      </c>
      <c r="F865" s="15" t="s">
        <v>20</v>
      </c>
      <c r="G865" s="16">
        <v>6980.46</v>
      </c>
      <c r="H865" s="16">
        <v>4000</v>
      </c>
      <c r="I865" s="16">
        <v>0</v>
      </c>
      <c r="J865" s="16">
        <v>0</v>
      </c>
      <c r="K865" s="16">
        <f>IF(H865&lt;&gt;0,I865/H865*100,0)</f>
        <v>0</v>
      </c>
      <c r="L865" s="16">
        <f>IF(I865&lt;&gt;0,J865/I865*100,0)</f>
        <v>0</v>
      </c>
    </row>
    <row r="866" spans="1:12" x14ac:dyDescent="0.25">
      <c r="A866" s="14"/>
      <c r="B866" s="14"/>
      <c r="C866" s="14"/>
      <c r="D866" s="14"/>
      <c r="E866" s="15" t="s">
        <v>76</v>
      </c>
      <c r="F866" s="15" t="s">
        <v>77</v>
      </c>
      <c r="G866" s="16">
        <v>353.8</v>
      </c>
      <c r="H866" s="16">
        <v>0</v>
      </c>
      <c r="I866" s="16">
        <v>0</v>
      </c>
      <c r="J866" s="16">
        <v>0</v>
      </c>
      <c r="K866" s="16">
        <f>IF(H866&lt;&gt;0,I866/H866*100,0)</f>
        <v>0</v>
      </c>
      <c r="L866" s="16">
        <f>IF(I866&lt;&gt;0,J866/I866*100,0)</f>
        <v>0</v>
      </c>
    </row>
    <row r="867" spans="1:12" x14ac:dyDescent="0.25">
      <c r="A867" s="14"/>
      <c r="B867" s="14"/>
      <c r="C867" s="14"/>
      <c r="D867" s="14"/>
      <c r="E867" s="15" t="s">
        <v>23</v>
      </c>
      <c r="F867" s="15" t="s">
        <v>24</v>
      </c>
      <c r="G867" s="16">
        <v>6083.29</v>
      </c>
      <c r="H867" s="16">
        <v>5000</v>
      </c>
      <c r="I867" s="16">
        <v>0</v>
      </c>
      <c r="J867" s="16">
        <v>0</v>
      </c>
      <c r="K867" s="16">
        <f>IF(H867&lt;&gt;0,I867/H867*100,0)</f>
        <v>0</v>
      </c>
      <c r="L867" s="16">
        <f>IF(I867&lt;&gt;0,J867/I867*100,0)</f>
        <v>0</v>
      </c>
    </row>
    <row r="868" spans="1:12" x14ac:dyDescent="0.25">
      <c r="A868" s="14"/>
      <c r="B868" s="14"/>
      <c r="C868" s="14"/>
      <c r="D868" s="14"/>
      <c r="E868" s="15" t="s">
        <v>27</v>
      </c>
      <c r="F868" s="15" t="s">
        <v>28</v>
      </c>
      <c r="G868" s="16">
        <v>0</v>
      </c>
      <c r="H868" s="16">
        <v>168</v>
      </c>
      <c r="I868" s="16">
        <v>0</v>
      </c>
      <c r="J868" s="16">
        <v>0</v>
      </c>
      <c r="K868" s="16">
        <f>IF(H868&lt;&gt;0,I868/H868*100,0)</f>
        <v>0</v>
      </c>
      <c r="L868" s="16">
        <f>IF(I868&lt;&gt;0,J868/I868*100,0)</f>
        <v>0</v>
      </c>
    </row>
    <row r="869" spans="1:12" x14ac:dyDescent="0.25">
      <c r="A869" s="14"/>
      <c r="B869" s="14"/>
      <c r="C869" s="14"/>
      <c r="D869" s="14"/>
      <c r="E869" s="15" t="s">
        <v>140</v>
      </c>
      <c r="F869" s="15" t="s">
        <v>141</v>
      </c>
      <c r="G869" s="16">
        <v>0</v>
      </c>
      <c r="H869" s="16">
        <v>24832</v>
      </c>
      <c r="I869" s="16">
        <v>25000</v>
      </c>
      <c r="J869" s="16">
        <v>35000</v>
      </c>
      <c r="K869" s="16">
        <f>IF(H869&lt;&gt;0,I869/H869*100,0)</f>
        <v>100.67654639175258</v>
      </c>
      <c r="L869" s="16">
        <f>IF(I869&lt;&gt;0,J869/I869*100,0)</f>
        <v>140</v>
      </c>
    </row>
    <row r="870" spans="1:12" x14ac:dyDescent="0.25">
      <c r="A870" s="14"/>
      <c r="B870" s="14"/>
      <c r="C870" s="14"/>
      <c r="D870" s="14"/>
      <c r="E870" s="15" t="s">
        <v>132</v>
      </c>
      <c r="F870" s="15" t="s">
        <v>133</v>
      </c>
      <c r="G870" s="16">
        <v>427.4</v>
      </c>
      <c r="H870" s="16">
        <v>1000</v>
      </c>
      <c r="I870" s="16">
        <v>0</v>
      </c>
      <c r="J870" s="16">
        <v>0</v>
      </c>
      <c r="K870" s="16">
        <f>IF(H870&lt;&gt;0,I870/H870*100,0)</f>
        <v>0</v>
      </c>
      <c r="L870" s="16">
        <f>IF(I870&lt;&gt;0,J870/I870*100,0)</f>
        <v>0</v>
      </c>
    </row>
    <row r="871" spans="1:12" x14ac:dyDescent="0.25">
      <c r="A871" s="14"/>
      <c r="B871" s="14"/>
      <c r="C871" s="14"/>
      <c r="D871" s="14"/>
      <c r="E871" s="15" t="s">
        <v>384</v>
      </c>
      <c r="F871" s="15" t="s">
        <v>385</v>
      </c>
      <c r="G871" s="16">
        <v>11170.11</v>
      </c>
      <c r="H871" s="16">
        <v>0</v>
      </c>
      <c r="I871" s="16">
        <v>0</v>
      </c>
      <c r="J871" s="16">
        <v>0</v>
      </c>
      <c r="K871" s="16">
        <f>IF(H871&lt;&gt;0,I871/H871*100,0)</f>
        <v>0</v>
      </c>
      <c r="L871" s="16">
        <f>IF(I871&lt;&gt;0,J871/I871*100,0)</f>
        <v>0</v>
      </c>
    </row>
    <row r="872" spans="1:12" x14ac:dyDescent="0.25">
      <c r="A872" s="8"/>
      <c r="B872" s="8"/>
      <c r="C872" s="9" t="s">
        <v>474</v>
      </c>
      <c r="D872" s="8"/>
      <c r="E872" s="8"/>
      <c r="F872" s="9" t="s">
        <v>452</v>
      </c>
      <c r="G872" s="10">
        <f>+G873+G877</f>
        <v>12825.28</v>
      </c>
      <c r="H872" s="10">
        <f>+H873+H877</f>
        <v>126000</v>
      </c>
      <c r="I872" s="10">
        <f>+I873+I877</f>
        <v>125000</v>
      </c>
      <c r="J872" s="10">
        <f>+J873+J877</f>
        <v>20000</v>
      </c>
      <c r="K872" s="10">
        <f>IF(H872&lt;&gt;0,I872/H872*100,0)</f>
        <v>99.206349206349216</v>
      </c>
      <c r="L872" s="10">
        <f>IF(I872&lt;&gt;0,J872/I872*100,0)</f>
        <v>16</v>
      </c>
    </row>
    <row r="873" spans="1:12" x14ac:dyDescent="0.25">
      <c r="A873" s="11"/>
      <c r="B873" s="11"/>
      <c r="C873" s="11"/>
      <c r="D873" s="12" t="s">
        <v>451</v>
      </c>
      <c r="E873" s="11"/>
      <c r="F873" s="12" t="s">
        <v>452</v>
      </c>
      <c r="G873" s="13">
        <f>+G874+G875+G876</f>
        <v>12825.28</v>
      </c>
      <c r="H873" s="13">
        <f>+H874+H875+H876</f>
        <v>26000</v>
      </c>
      <c r="I873" s="13">
        <f>+I874+I875+I876</f>
        <v>5000</v>
      </c>
      <c r="J873" s="13">
        <f>+J874+J875+J876</f>
        <v>20000</v>
      </c>
      <c r="K873" s="13">
        <f>IF(H873&lt;&gt;0,I873/H873*100,0)</f>
        <v>19.230769230769234</v>
      </c>
      <c r="L873" s="13">
        <f>IF(I873&lt;&gt;0,J873/I873*100,0)</f>
        <v>400</v>
      </c>
    </row>
    <row r="874" spans="1:12" x14ac:dyDescent="0.25">
      <c r="A874" s="14"/>
      <c r="B874" s="14"/>
      <c r="C874" s="14"/>
      <c r="D874" s="14"/>
      <c r="E874" s="15" t="s">
        <v>140</v>
      </c>
      <c r="F874" s="15" t="s">
        <v>141</v>
      </c>
      <c r="G874" s="16">
        <v>0</v>
      </c>
      <c r="H874" s="16">
        <v>26000</v>
      </c>
      <c r="I874" s="16">
        <v>5000</v>
      </c>
      <c r="J874" s="16">
        <v>20000</v>
      </c>
      <c r="K874" s="16">
        <f>IF(H874&lt;&gt;0,I874/H874*100,0)</f>
        <v>19.230769230769234</v>
      </c>
      <c r="L874" s="16">
        <f>IF(I874&lt;&gt;0,J874/I874*100,0)</f>
        <v>400</v>
      </c>
    </row>
    <row r="875" spans="1:12" x14ac:dyDescent="0.25">
      <c r="A875" s="14"/>
      <c r="B875" s="14"/>
      <c r="C875" s="14"/>
      <c r="D875" s="14"/>
      <c r="E875" s="15" t="s">
        <v>132</v>
      </c>
      <c r="F875" s="15" t="s">
        <v>133</v>
      </c>
      <c r="G875" s="16">
        <v>804.87</v>
      </c>
      <c r="H875" s="16">
        <v>0</v>
      </c>
      <c r="I875" s="16">
        <v>0</v>
      </c>
      <c r="J875" s="16">
        <v>0</v>
      </c>
      <c r="K875" s="16">
        <f>IF(H875&lt;&gt;0,I875/H875*100,0)</f>
        <v>0</v>
      </c>
      <c r="L875" s="16">
        <f>IF(I875&lt;&gt;0,J875/I875*100,0)</f>
        <v>0</v>
      </c>
    </row>
    <row r="876" spans="1:12" x14ac:dyDescent="0.25">
      <c r="A876" s="14"/>
      <c r="B876" s="14"/>
      <c r="C876" s="14"/>
      <c r="D876" s="14"/>
      <c r="E876" s="15" t="s">
        <v>384</v>
      </c>
      <c r="F876" s="15" t="s">
        <v>385</v>
      </c>
      <c r="G876" s="16">
        <v>12020.41</v>
      </c>
      <c r="H876" s="16">
        <v>0</v>
      </c>
      <c r="I876" s="16">
        <v>0</v>
      </c>
      <c r="J876" s="16">
        <v>0</v>
      </c>
      <c r="K876" s="16">
        <f>IF(H876&lt;&gt;0,I876/H876*100,0)</f>
        <v>0</v>
      </c>
      <c r="L876" s="16">
        <f>IF(I876&lt;&gt;0,J876/I876*100,0)</f>
        <v>0</v>
      </c>
    </row>
    <row r="877" spans="1:12" x14ac:dyDescent="0.25">
      <c r="A877" s="11"/>
      <c r="B877" s="11"/>
      <c r="C877" s="11"/>
      <c r="D877" s="12" t="s">
        <v>201</v>
      </c>
      <c r="E877" s="11"/>
      <c r="F877" s="12" t="s">
        <v>200</v>
      </c>
      <c r="G877" s="13">
        <f>+G878+G879</f>
        <v>0</v>
      </c>
      <c r="H877" s="13">
        <f>+H878+H879</f>
        <v>100000</v>
      </c>
      <c r="I877" s="13">
        <f>+I878+I879</f>
        <v>120000</v>
      </c>
      <c r="J877" s="13">
        <f>+J878+J879</f>
        <v>0</v>
      </c>
      <c r="K877" s="13">
        <f>IF(H877&lt;&gt;0,I877/H877*100,0)</f>
        <v>120</v>
      </c>
      <c r="L877" s="13">
        <f>IF(I877&lt;&gt;0,J877/I877*100,0)</f>
        <v>0</v>
      </c>
    </row>
    <row r="878" spans="1:12" x14ac:dyDescent="0.25">
      <c r="A878" s="14"/>
      <c r="B878" s="14"/>
      <c r="C878" s="14"/>
      <c r="D878" s="14"/>
      <c r="E878" s="15" t="s">
        <v>146</v>
      </c>
      <c r="F878" s="15" t="s">
        <v>147</v>
      </c>
      <c r="G878" s="16">
        <v>0</v>
      </c>
      <c r="H878" s="16">
        <v>70000</v>
      </c>
      <c r="I878" s="16">
        <v>120000</v>
      </c>
      <c r="J878" s="16">
        <v>0</v>
      </c>
      <c r="K878" s="16">
        <f>IF(H878&lt;&gt;0,I878/H878*100,0)</f>
        <v>171.42857142857142</v>
      </c>
      <c r="L878" s="16">
        <f>IF(I878&lt;&gt;0,J878/I878*100,0)</f>
        <v>0</v>
      </c>
    </row>
    <row r="879" spans="1:12" x14ac:dyDescent="0.25">
      <c r="A879" s="14"/>
      <c r="B879" s="14"/>
      <c r="C879" s="14"/>
      <c r="D879" s="14"/>
      <c r="E879" s="15" t="s">
        <v>132</v>
      </c>
      <c r="F879" s="15" t="s">
        <v>133</v>
      </c>
      <c r="G879" s="16">
        <v>0</v>
      </c>
      <c r="H879" s="16">
        <v>30000</v>
      </c>
      <c r="I879" s="16">
        <v>0</v>
      </c>
      <c r="J879" s="16">
        <v>0</v>
      </c>
      <c r="K879" s="16">
        <f>IF(H879&lt;&gt;0,I879/H879*100,0)</f>
        <v>0</v>
      </c>
      <c r="L879" s="16">
        <f>IF(I879&lt;&gt;0,J879/I879*100,0)</f>
        <v>0</v>
      </c>
    </row>
    <row r="880" spans="1:12" x14ac:dyDescent="0.25">
      <c r="A880" s="5"/>
      <c r="B880" s="6" t="s">
        <v>475</v>
      </c>
      <c r="C880" s="5"/>
      <c r="D880" s="5"/>
      <c r="E880" s="5"/>
      <c r="F880" s="6" t="s">
        <v>476</v>
      </c>
      <c r="G880" s="7">
        <f>+G881+G885+G888+G891+G895+G898+G901+G907+G910+G913+G916+G923+G926+G929</f>
        <v>656219.31999999995</v>
      </c>
      <c r="H880" s="7">
        <f>+H881+H885+H888+H891+H895+H898+H901+H907+H910+H913+H916+H923+H926+H929</f>
        <v>726902.8</v>
      </c>
      <c r="I880" s="7">
        <f>+I881+I885+I888+I891+I895+I898+I901+I907+I910+I913+I916+I923+I926+I929</f>
        <v>720204.80000000005</v>
      </c>
      <c r="J880" s="7">
        <f>+J881+J885+J888+J891+J895+J898+J901+J907+J910+J913+J916+J923+J926+J929</f>
        <v>725204.8</v>
      </c>
      <c r="K880" s="7">
        <f>IF(H880&lt;&gt;0,I880/H880*100,0)</f>
        <v>99.078556307665906</v>
      </c>
      <c r="L880" s="7">
        <f>IF(I880&lt;&gt;0,J880/I880*100,0)</f>
        <v>100.69424696975082</v>
      </c>
    </row>
    <row r="881" spans="1:12" x14ac:dyDescent="0.25">
      <c r="A881" s="8"/>
      <c r="B881" s="8"/>
      <c r="C881" s="9" t="s">
        <v>477</v>
      </c>
      <c r="D881" s="8"/>
      <c r="E881" s="8"/>
      <c r="F881" s="9" t="s">
        <v>478</v>
      </c>
      <c r="G881" s="10">
        <f>+G882</f>
        <v>437420.36</v>
      </c>
      <c r="H881" s="10">
        <f>+H882</f>
        <v>440000</v>
      </c>
      <c r="I881" s="10">
        <f>+I882</f>
        <v>440000</v>
      </c>
      <c r="J881" s="10">
        <f>+J882</f>
        <v>440000</v>
      </c>
      <c r="K881" s="10">
        <f>IF(H881&lt;&gt;0,I881/H881*100,0)</f>
        <v>100</v>
      </c>
      <c r="L881" s="10">
        <f>IF(I881&lt;&gt;0,J881/I881*100,0)</f>
        <v>100</v>
      </c>
    </row>
    <row r="882" spans="1:12" x14ac:dyDescent="0.25">
      <c r="A882" s="11"/>
      <c r="B882" s="11"/>
      <c r="C882" s="11"/>
      <c r="D882" s="12" t="s">
        <v>18</v>
      </c>
      <c r="E882" s="11"/>
      <c r="F882" s="12"/>
      <c r="G882" s="13">
        <f>+G883+G884</f>
        <v>437420.36</v>
      </c>
      <c r="H882" s="13">
        <f>+H883+H884</f>
        <v>440000</v>
      </c>
      <c r="I882" s="13">
        <f>+I883+I884</f>
        <v>440000</v>
      </c>
      <c r="J882" s="13">
        <f>+J883+J884</f>
        <v>440000</v>
      </c>
      <c r="K882" s="13">
        <f>IF(H882&lt;&gt;0,I882/H882*100,0)</f>
        <v>100</v>
      </c>
      <c r="L882" s="13">
        <f>IF(I882&lt;&gt;0,J882/I882*100,0)</f>
        <v>100</v>
      </c>
    </row>
    <row r="883" spans="1:12" x14ac:dyDescent="0.25">
      <c r="A883" s="14"/>
      <c r="B883" s="14"/>
      <c r="C883" s="14"/>
      <c r="D883" s="14"/>
      <c r="E883" s="15" t="s">
        <v>27</v>
      </c>
      <c r="F883" s="15" t="s">
        <v>28</v>
      </c>
      <c r="G883" s="16">
        <v>12.18</v>
      </c>
      <c r="H883" s="16">
        <v>1000</v>
      </c>
      <c r="I883" s="16">
        <v>1000</v>
      </c>
      <c r="J883" s="16">
        <v>1000</v>
      </c>
      <c r="K883" s="16">
        <f>IF(H883&lt;&gt;0,I883/H883*100,0)</f>
        <v>100</v>
      </c>
      <c r="L883" s="16">
        <f>IF(I883&lt;&gt;0,J883/I883*100,0)</f>
        <v>100</v>
      </c>
    </row>
    <row r="884" spans="1:12" x14ac:dyDescent="0.25">
      <c r="A884" s="14"/>
      <c r="B884" s="14"/>
      <c r="C884" s="14"/>
      <c r="D884" s="14"/>
      <c r="E884" s="15" t="s">
        <v>324</v>
      </c>
      <c r="F884" s="15" t="s">
        <v>325</v>
      </c>
      <c r="G884" s="16">
        <v>437408.18</v>
      </c>
      <c r="H884" s="16">
        <v>439000</v>
      </c>
      <c r="I884" s="16">
        <v>439000</v>
      </c>
      <c r="J884" s="16">
        <v>439000</v>
      </c>
      <c r="K884" s="16">
        <f>IF(H884&lt;&gt;0,I884/H884*100,0)</f>
        <v>100</v>
      </c>
      <c r="L884" s="16">
        <f>IF(I884&lt;&gt;0,J884/I884*100,0)</f>
        <v>100</v>
      </c>
    </row>
    <row r="885" spans="1:12" x14ac:dyDescent="0.25">
      <c r="A885" s="8"/>
      <c r="B885" s="8"/>
      <c r="C885" s="9" t="s">
        <v>479</v>
      </c>
      <c r="D885" s="8"/>
      <c r="E885" s="8"/>
      <c r="F885" s="9" t="s">
        <v>480</v>
      </c>
      <c r="G885" s="10">
        <f>+G886</f>
        <v>9390.74</v>
      </c>
      <c r="H885" s="10">
        <f>+H886</f>
        <v>14000</v>
      </c>
      <c r="I885" s="10">
        <f>+I886</f>
        <v>14000</v>
      </c>
      <c r="J885" s="10">
        <f>+J886</f>
        <v>14000</v>
      </c>
      <c r="K885" s="10">
        <f>IF(H885&lt;&gt;0,I885/H885*100,0)</f>
        <v>100</v>
      </c>
      <c r="L885" s="10">
        <f>IF(I885&lt;&gt;0,J885/I885*100,0)</f>
        <v>100</v>
      </c>
    </row>
    <row r="886" spans="1:12" x14ac:dyDescent="0.25">
      <c r="A886" s="11"/>
      <c r="B886" s="11"/>
      <c r="C886" s="11"/>
      <c r="D886" s="12" t="s">
        <v>18</v>
      </c>
      <c r="E886" s="11"/>
      <c r="F886" s="12"/>
      <c r="G886" s="13">
        <f>+G887</f>
        <v>9390.74</v>
      </c>
      <c r="H886" s="13">
        <f>+H887</f>
        <v>14000</v>
      </c>
      <c r="I886" s="13">
        <f>+I887</f>
        <v>14000</v>
      </c>
      <c r="J886" s="13">
        <f>+J887</f>
        <v>14000</v>
      </c>
      <c r="K886" s="13">
        <f>IF(H886&lt;&gt;0,I886/H886*100,0)</f>
        <v>100</v>
      </c>
      <c r="L886" s="13">
        <f>IF(I886&lt;&gt;0,J886/I886*100,0)</f>
        <v>100</v>
      </c>
    </row>
    <row r="887" spans="1:12" x14ac:dyDescent="0.25">
      <c r="A887" s="14"/>
      <c r="B887" s="14"/>
      <c r="C887" s="14"/>
      <c r="D887" s="14"/>
      <c r="E887" s="15" t="s">
        <v>120</v>
      </c>
      <c r="F887" s="15" t="s">
        <v>121</v>
      </c>
      <c r="G887" s="16">
        <v>9390.74</v>
      </c>
      <c r="H887" s="16">
        <v>14000</v>
      </c>
      <c r="I887" s="16">
        <v>14000</v>
      </c>
      <c r="J887" s="16">
        <v>14000</v>
      </c>
      <c r="K887" s="16">
        <f>IF(H887&lt;&gt;0,I887/H887*100,0)</f>
        <v>100</v>
      </c>
      <c r="L887" s="16">
        <f>IF(I887&lt;&gt;0,J887/I887*100,0)</f>
        <v>100</v>
      </c>
    </row>
    <row r="888" spans="1:12" x14ac:dyDescent="0.25">
      <c r="A888" s="8"/>
      <c r="B888" s="8"/>
      <c r="C888" s="9" t="s">
        <v>481</v>
      </c>
      <c r="D888" s="8"/>
      <c r="E888" s="8"/>
      <c r="F888" s="9" t="s">
        <v>482</v>
      </c>
      <c r="G888" s="10">
        <f>+G889</f>
        <v>13758</v>
      </c>
      <c r="H888" s="10">
        <f>+H889</f>
        <v>13758</v>
      </c>
      <c r="I888" s="10">
        <f>+I889</f>
        <v>13758</v>
      </c>
      <c r="J888" s="10">
        <f>+J889</f>
        <v>13758</v>
      </c>
      <c r="K888" s="10">
        <f>IF(H888&lt;&gt;0,I888/H888*100,0)</f>
        <v>100</v>
      </c>
      <c r="L888" s="10">
        <f>IF(I888&lt;&gt;0,J888/I888*100,0)</f>
        <v>100</v>
      </c>
    </row>
    <row r="889" spans="1:12" x14ac:dyDescent="0.25">
      <c r="A889" s="11"/>
      <c r="B889" s="11"/>
      <c r="C889" s="11"/>
      <c r="D889" s="12" t="s">
        <v>18</v>
      </c>
      <c r="E889" s="11"/>
      <c r="F889" s="12"/>
      <c r="G889" s="13">
        <f>+G890</f>
        <v>13758</v>
      </c>
      <c r="H889" s="13">
        <f>+H890</f>
        <v>13758</v>
      </c>
      <c r="I889" s="13">
        <f>+I890</f>
        <v>13758</v>
      </c>
      <c r="J889" s="13">
        <f>+J890</f>
        <v>13758</v>
      </c>
      <c r="K889" s="13">
        <f>IF(H889&lt;&gt;0,I889/H889*100,0)</f>
        <v>100</v>
      </c>
      <c r="L889" s="13">
        <f>IF(I889&lt;&gt;0,J889/I889*100,0)</f>
        <v>100</v>
      </c>
    </row>
    <row r="890" spans="1:12" x14ac:dyDescent="0.25">
      <c r="A890" s="14"/>
      <c r="B890" s="14"/>
      <c r="C890" s="14"/>
      <c r="D890" s="14"/>
      <c r="E890" s="15" t="s">
        <v>170</v>
      </c>
      <c r="F890" s="15" t="s">
        <v>171</v>
      </c>
      <c r="G890" s="16">
        <v>13758</v>
      </c>
      <c r="H890" s="16">
        <v>13758</v>
      </c>
      <c r="I890" s="16">
        <v>13758</v>
      </c>
      <c r="J890" s="16">
        <v>13758</v>
      </c>
      <c r="K890" s="16">
        <f>IF(H890&lt;&gt;0,I890/H890*100,0)</f>
        <v>100</v>
      </c>
      <c r="L890" s="16">
        <f>IF(I890&lt;&gt;0,J890/I890*100,0)</f>
        <v>100</v>
      </c>
    </row>
    <row r="891" spans="1:12" x14ac:dyDescent="0.25">
      <c r="A891" s="8"/>
      <c r="B891" s="8"/>
      <c r="C891" s="9" t="s">
        <v>483</v>
      </c>
      <c r="D891" s="8"/>
      <c r="E891" s="8"/>
      <c r="F891" s="9" t="s">
        <v>484</v>
      </c>
      <c r="G891" s="10">
        <f>+G892</f>
        <v>11900.820000000002</v>
      </c>
      <c r="H891" s="10">
        <f>+H892</f>
        <v>12000</v>
      </c>
      <c r="I891" s="10">
        <f>+I892</f>
        <v>12000</v>
      </c>
      <c r="J891" s="10">
        <f>+J892</f>
        <v>12000</v>
      </c>
      <c r="K891" s="10">
        <f>IF(H891&lt;&gt;0,I891/H891*100,0)</f>
        <v>100</v>
      </c>
      <c r="L891" s="10">
        <f>IF(I891&lt;&gt;0,J891/I891*100,0)</f>
        <v>100</v>
      </c>
    </row>
    <row r="892" spans="1:12" x14ac:dyDescent="0.25">
      <c r="A892" s="11"/>
      <c r="B892" s="11"/>
      <c r="C892" s="11"/>
      <c r="D892" s="12" t="s">
        <v>18</v>
      </c>
      <c r="E892" s="11"/>
      <c r="F892" s="12"/>
      <c r="G892" s="13">
        <f>+G893+G894</f>
        <v>11900.820000000002</v>
      </c>
      <c r="H892" s="13">
        <f>+H893+H894</f>
        <v>12000</v>
      </c>
      <c r="I892" s="13">
        <f>+I893+I894</f>
        <v>12000</v>
      </c>
      <c r="J892" s="13">
        <f>+J893+J894</f>
        <v>12000</v>
      </c>
      <c r="K892" s="13">
        <f>IF(H892&lt;&gt;0,I892/H892*100,0)</f>
        <v>100</v>
      </c>
      <c r="L892" s="13">
        <f>IF(I892&lt;&gt;0,J892/I892*100,0)</f>
        <v>100</v>
      </c>
    </row>
    <row r="893" spans="1:12" x14ac:dyDescent="0.25">
      <c r="A893" s="14"/>
      <c r="B893" s="14"/>
      <c r="C893" s="14"/>
      <c r="D893" s="14"/>
      <c r="E893" s="15" t="s">
        <v>27</v>
      </c>
      <c r="F893" s="15" t="s">
        <v>28</v>
      </c>
      <c r="G893" s="16">
        <v>536.78</v>
      </c>
      <c r="H893" s="16">
        <v>402.6</v>
      </c>
      <c r="I893" s="16">
        <v>402.6</v>
      </c>
      <c r="J893" s="16">
        <v>402.6</v>
      </c>
      <c r="K893" s="16">
        <f>IF(H893&lt;&gt;0,I893/H893*100,0)</f>
        <v>100</v>
      </c>
      <c r="L893" s="16">
        <f>IF(I893&lt;&gt;0,J893/I893*100,0)</f>
        <v>100</v>
      </c>
    </row>
    <row r="894" spans="1:12" x14ac:dyDescent="0.25">
      <c r="A894" s="14"/>
      <c r="B894" s="14"/>
      <c r="C894" s="14"/>
      <c r="D894" s="14"/>
      <c r="E894" s="15" t="s">
        <v>31</v>
      </c>
      <c r="F894" s="15" t="s">
        <v>32</v>
      </c>
      <c r="G894" s="16">
        <v>11364.04</v>
      </c>
      <c r="H894" s="16">
        <v>11597.4</v>
      </c>
      <c r="I894" s="16">
        <v>11597.4</v>
      </c>
      <c r="J894" s="16">
        <v>11597.4</v>
      </c>
      <c r="K894" s="16">
        <f>IF(H894&lt;&gt;0,I894/H894*100,0)</f>
        <v>100</v>
      </c>
      <c r="L894" s="16">
        <f>IF(I894&lt;&gt;0,J894/I894*100,0)</f>
        <v>100</v>
      </c>
    </row>
    <row r="895" spans="1:12" x14ac:dyDescent="0.25">
      <c r="A895" s="8"/>
      <c r="B895" s="8"/>
      <c r="C895" s="9" t="s">
        <v>485</v>
      </c>
      <c r="D895" s="8"/>
      <c r="E895" s="8"/>
      <c r="F895" s="9" t="s">
        <v>486</v>
      </c>
      <c r="G895" s="10">
        <f>+G896</f>
        <v>2282.98</v>
      </c>
      <c r="H895" s="10">
        <f>+H896</f>
        <v>2321.8000000000002</v>
      </c>
      <c r="I895" s="10">
        <f>+I896</f>
        <v>2321.8000000000002</v>
      </c>
      <c r="J895" s="10">
        <f>+J896</f>
        <v>2321.8000000000002</v>
      </c>
      <c r="K895" s="10">
        <f>IF(H895&lt;&gt;0,I895/H895*100,0)</f>
        <v>100</v>
      </c>
      <c r="L895" s="10">
        <f>IF(I895&lt;&gt;0,J895/I895*100,0)</f>
        <v>100</v>
      </c>
    </row>
    <row r="896" spans="1:12" x14ac:dyDescent="0.25">
      <c r="A896" s="11"/>
      <c r="B896" s="11"/>
      <c r="C896" s="11"/>
      <c r="D896" s="12" t="s">
        <v>18</v>
      </c>
      <c r="E896" s="11"/>
      <c r="F896" s="12"/>
      <c r="G896" s="13">
        <f>+G897</f>
        <v>2282.98</v>
      </c>
      <c r="H896" s="13">
        <f>+H897</f>
        <v>2321.8000000000002</v>
      </c>
      <c r="I896" s="13">
        <f>+I897</f>
        <v>2321.8000000000002</v>
      </c>
      <c r="J896" s="13">
        <f>+J897</f>
        <v>2321.8000000000002</v>
      </c>
      <c r="K896" s="13">
        <f>IF(H896&lt;&gt;0,I896/H896*100,0)</f>
        <v>100</v>
      </c>
      <c r="L896" s="13">
        <f>IF(I896&lt;&gt;0,J896/I896*100,0)</f>
        <v>100</v>
      </c>
    </row>
    <row r="897" spans="1:12" x14ac:dyDescent="0.25">
      <c r="A897" s="14"/>
      <c r="B897" s="14"/>
      <c r="C897" s="14"/>
      <c r="D897" s="14"/>
      <c r="E897" s="15" t="s">
        <v>170</v>
      </c>
      <c r="F897" s="15" t="s">
        <v>171</v>
      </c>
      <c r="G897" s="16">
        <v>2282.98</v>
      </c>
      <c r="H897" s="16">
        <v>2321.8000000000002</v>
      </c>
      <c r="I897" s="16">
        <v>2321.8000000000002</v>
      </c>
      <c r="J897" s="16">
        <v>2321.8000000000002</v>
      </c>
      <c r="K897" s="16">
        <f>IF(H897&lt;&gt;0,I897/H897*100,0)</f>
        <v>100</v>
      </c>
      <c r="L897" s="16">
        <f>IF(I897&lt;&gt;0,J897/I897*100,0)</f>
        <v>100</v>
      </c>
    </row>
    <row r="898" spans="1:12" x14ac:dyDescent="0.25">
      <c r="A898" s="8"/>
      <c r="B898" s="8"/>
      <c r="C898" s="9" t="s">
        <v>487</v>
      </c>
      <c r="D898" s="8"/>
      <c r="E898" s="8"/>
      <c r="F898" s="9" t="s">
        <v>488</v>
      </c>
      <c r="G898" s="10">
        <f>+G899</f>
        <v>13794.72</v>
      </c>
      <c r="H898" s="10">
        <f>+H899</f>
        <v>15000</v>
      </c>
      <c r="I898" s="10">
        <f>+I899</f>
        <v>15000</v>
      </c>
      <c r="J898" s="10">
        <f>+J899</f>
        <v>15000</v>
      </c>
      <c r="K898" s="10">
        <f>IF(H898&lt;&gt;0,I898/H898*100,0)</f>
        <v>100</v>
      </c>
      <c r="L898" s="10">
        <f>IF(I898&lt;&gt;0,J898/I898*100,0)</f>
        <v>100</v>
      </c>
    </row>
    <row r="899" spans="1:12" x14ac:dyDescent="0.25">
      <c r="A899" s="11"/>
      <c r="B899" s="11"/>
      <c r="C899" s="11"/>
      <c r="D899" s="12" t="s">
        <v>18</v>
      </c>
      <c r="E899" s="11"/>
      <c r="F899" s="12"/>
      <c r="G899" s="13">
        <f>+G900</f>
        <v>13794.72</v>
      </c>
      <c r="H899" s="13">
        <f>+H900</f>
        <v>15000</v>
      </c>
      <c r="I899" s="13">
        <f>+I900</f>
        <v>15000</v>
      </c>
      <c r="J899" s="13">
        <f>+J900</f>
        <v>15000</v>
      </c>
      <c r="K899" s="13">
        <f>IF(H899&lt;&gt;0,I899/H899*100,0)</f>
        <v>100</v>
      </c>
      <c r="L899" s="13">
        <f>IF(I899&lt;&gt;0,J899/I899*100,0)</f>
        <v>100</v>
      </c>
    </row>
    <row r="900" spans="1:12" x14ac:dyDescent="0.25">
      <c r="A900" s="14"/>
      <c r="B900" s="14"/>
      <c r="C900" s="14"/>
      <c r="D900" s="14"/>
      <c r="E900" s="15" t="s">
        <v>31</v>
      </c>
      <c r="F900" s="15" t="s">
        <v>32</v>
      </c>
      <c r="G900" s="16">
        <v>13794.72</v>
      </c>
      <c r="H900" s="16">
        <v>15000</v>
      </c>
      <c r="I900" s="16">
        <v>15000</v>
      </c>
      <c r="J900" s="16">
        <v>15000</v>
      </c>
      <c r="K900" s="16">
        <f>IF(H900&lt;&gt;0,I900/H900*100,0)</f>
        <v>100</v>
      </c>
      <c r="L900" s="16">
        <f>IF(I900&lt;&gt;0,J900/I900*100,0)</f>
        <v>100</v>
      </c>
    </row>
    <row r="901" spans="1:12" x14ac:dyDescent="0.25">
      <c r="A901" s="8"/>
      <c r="B901" s="8"/>
      <c r="C901" s="9" t="s">
        <v>489</v>
      </c>
      <c r="D901" s="8"/>
      <c r="E901" s="8"/>
      <c r="F901" s="9" t="s">
        <v>490</v>
      </c>
      <c r="G901" s="10">
        <f>+G902</f>
        <v>3133.32</v>
      </c>
      <c r="H901" s="10">
        <f>+H902</f>
        <v>8075</v>
      </c>
      <c r="I901" s="10">
        <f>+I902</f>
        <v>12000</v>
      </c>
      <c r="J901" s="10">
        <f>+J902</f>
        <v>12000</v>
      </c>
      <c r="K901" s="10">
        <f>IF(H901&lt;&gt;0,I901/H901*100,0)</f>
        <v>148.60681114551085</v>
      </c>
      <c r="L901" s="10">
        <f>IF(I901&lt;&gt;0,J901/I901*100,0)</f>
        <v>100</v>
      </c>
    </row>
    <row r="902" spans="1:12" x14ac:dyDescent="0.25">
      <c r="A902" s="11"/>
      <c r="B902" s="11"/>
      <c r="C902" s="11"/>
      <c r="D902" s="12" t="s">
        <v>18</v>
      </c>
      <c r="E902" s="11"/>
      <c r="F902" s="12"/>
      <c r="G902" s="13">
        <f>+G903+G904+G905+G906</f>
        <v>3133.32</v>
      </c>
      <c r="H902" s="13">
        <f>+H903+H904+H905+H906</f>
        <v>8075</v>
      </c>
      <c r="I902" s="13">
        <f>+I903+I904+I905+I906</f>
        <v>12000</v>
      </c>
      <c r="J902" s="13">
        <f>+J903+J904+J905+J906</f>
        <v>12000</v>
      </c>
      <c r="K902" s="13">
        <f>IF(H902&lt;&gt;0,I902/H902*100,0)</f>
        <v>148.60681114551085</v>
      </c>
      <c r="L902" s="13">
        <f>IF(I902&lt;&gt;0,J902/I902*100,0)</f>
        <v>100</v>
      </c>
    </row>
    <row r="903" spans="1:12" x14ac:dyDescent="0.25">
      <c r="A903" s="14"/>
      <c r="B903" s="14"/>
      <c r="C903" s="14"/>
      <c r="D903" s="14"/>
      <c r="E903" s="15" t="s">
        <v>19</v>
      </c>
      <c r="F903" s="15" t="s">
        <v>20</v>
      </c>
      <c r="G903" s="16">
        <v>0</v>
      </c>
      <c r="H903" s="16">
        <v>39.28</v>
      </c>
      <c r="I903" s="16">
        <v>0</v>
      </c>
      <c r="J903" s="16">
        <v>0</v>
      </c>
      <c r="K903" s="16">
        <f>IF(H903&lt;&gt;0,I903/H903*100,0)</f>
        <v>0</v>
      </c>
      <c r="L903" s="16">
        <f>IF(I903&lt;&gt;0,J903/I903*100,0)</f>
        <v>0</v>
      </c>
    </row>
    <row r="904" spans="1:12" x14ac:dyDescent="0.25">
      <c r="A904" s="14"/>
      <c r="B904" s="14"/>
      <c r="C904" s="14"/>
      <c r="D904" s="14"/>
      <c r="E904" s="15" t="s">
        <v>324</v>
      </c>
      <c r="F904" s="15" t="s">
        <v>325</v>
      </c>
      <c r="G904" s="16">
        <v>1847.84</v>
      </c>
      <c r="H904" s="16">
        <v>5251.62</v>
      </c>
      <c r="I904" s="16">
        <v>6000</v>
      </c>
      <c r="J904" s="16">
        <v>6000</v>
      </c>
      <c r="K904" s="16">
        <f>IF(H904&lt;&gt;0,I904/H904*100,0)</f>
        <v>114.25045985810094</v>
      </c>
      <c r="L904" s="16">
        <f>IF(I904&lt;&gt;0,J904/I904*100,0)</f>
        <v>100</v>
      </c>
    </row>
    <row r="905" spans="1:12" x14ac:dyDescent="0.25">
      <c r="A905" s="14"/>
      <c r="B905" s="14"/>
      <c r="C905" s="14"/>
      <c r="D905" s="14"/>
      <c r="E905" s="15" t="s">
        <v>31</v>
      </c>
      <c r="F905" s="15" t="s">
        <v>32</v>
      </c>
      <c r="G905" s="16">
        <v>487</v>
      </c>
      <c r="H905" s="16">
        <v>2480</v>
      </c>
      <c r="I905" s="16">
        <v>6000</v>
      </c>
      <c r="J905" s="16">
        <v>6000</v>
      </c>
      <c r="K905" s="16">
        <f>IF(H905&lt;&gt;0,I905/H905*100,0)</f>
        <v>241.93548387096774</v>
      </c>
      <c r="L905" s="16">
        <f>IF(I905&lt;&gt;0,J905/I905*100,0)</f>
        <v>100</v>
      </c>
    </row>
    <row r="906" spans="1:12" x14ac:dyDescent="0.25">
      <c r="A906" s="14"/>
      <c r="B906" s="14"/>
      <c r="C906" s="14"/>
      <c r="D906" s="14"/>
      <c r="E906" s="15" t="s">
        <v>170</v>
      </c>
      <c r="F906" s="15" t="s">
        <v>171</v>
      </c>
      <c r="G906" s="16">
        <v>798.48</v>
      </c>
      <c r="H906" s="16">
        <v>304.10000000000002</v>
      </c>
      <c r="I906" s="16">
        <v>0</v>
      </c>
      <c r="J906" s="16">
        <v>0</v>
      </c>
      <c r="K906" s="16">
        <f>IF(H906&lt;&gt;0,I906/H906*100,0)</f>
        <v>0</v>
      </c>
      <c r="L906" s="16">
        <f>IF(I906&lt;&gt;0,J906/I906*100,0)</f>
        <v>0</v>
      </c>
    </row>
    <row r="907" spans="1:12" x14ac:dyDescent="0.25">
      <c r="A907" s="8"/>
      <c r="B907" s="8"/>
      <c r="C907" s="9" t="s">
        <v>491</v>
      </c>
      <c r="D907" s="8"/>
      <c r="E907" s="8"/>
      <c r="F907" s="9" t="s">
        <v>492</v>
      </c>
      <c r="G907" s="10">
        <f>+G908</f>
        <v>59289.68</v>
      </c>
      <c r="H907" s="10">
        <f>+H908</f>
        <v>60000</v>
      </c>
      <c r="I907" s="10">
        <f>+I908</f>
        <v>60000</v>
      </c>
      <c r="J907" s="10">
        <f>+J908</f>
        <v>60000</v>
      </c>
      <c r="K907" s="10">
        <f>IF(H907&lt;&gt;0,I907/H907*100,0)</f>
        <v>100</v>
      </c>
      <c r="L907" s="10">
        <f>IF(I907&lt;&gt;0,J907/I907*100,0)</f>
        <v>100</v>
      </c>
    </row>
    <row r="908" spans="1:12" x14ac:dyDescent="0.25">
      <c r="A908" s="11"/>
      <c r="B908" s="11"/>
      <c r="C908" s="11"/>
      <c r="D908" s="12" t="s">
        <v>18</v>
      </c>
      <c r="E908" s="11"/>
      <c r="F908" s="12"/>
      <c r="G908" s="13">
        <f>+G909</f>
        <v>59289.68</v>
      </c>
      <c r="H908" s="13">
        <f>+H909</f>
        <v>60000</v>
      </c>
      <c r="I908" s="13">
        <f>+I909</f>
        <v>60000</v>
      </c>
      <c r="J908" s="13">
        <f>+J909</f>
        <v>60000</v>
      </c>
      <c r="K908" s="13">
        <f>IF(H908&lt;&gt;0,I908/H908*100,0)</f>
        <v>100</v>
      </c>
      <c r="L908" s="13">
        <f>IF(I908&lt;&gt;0,J908/I908*100,0)</f>
        <v>100</v>
      </c>
    </row>
    <row r="909" spans="1:12" x14ac:dyDescent="0.25">
      <c r="A909" s="14"/>
      <c r="B909" s="14"/>
      <c r="C909" s="14"/>
      <c r="D909" s="14"/>
      <c r="E909" s="15" t="s">
        <v>324</v>
      </c>
      <c r="F909" s="15" t="s">
        <v>325</v>
      </c>
      <c r="G909" s="16">
        <v>59289.68</v>
      </c>
      <c r="H909" s="16">
        <v>60000</v>
      </c>
      <c r="I909" s="16">
        <v>60000</v>
      </c>
      <c r="J909" s="16">
        <v>60000</v>
      </c>
      <c r="K909" s="16">
        <f>IF(H909&lt;&gt;0,I909/H909*100,0)</f>
        <v>100</v>
      </c>
      <c r="L909" s="16">
        <f>IF(I909&lt;&gt;0,J909/I909*100,0)</f>
        <v>100</v>
      </c>
    </row>
    <row r="910" spans="1:12" x14ac:dyDescent="0.25">
      <c r="A910" s="8"/>
      <c r="B910" s="8"/>
      <c r="C910" s="9" t="s">
        <v>493</v>
      </c>
      <c r="D910" s="8"/>
      <c r="E910" s="8"/>
      <c r="F910" s="9" t="s">
        <v>494</v>
      </c>
      <c r="G910" s="10">
        <f>+G911</f>
        <v>2868.44</v>
      </c>
      <c r="H910" s="10">
        <f>+H911</f>
        <v>5175</v>
      </c>
      <c r="I910" s="10">
        <f>+I911</f>
        <v>5175</v>
      </c>
      <c r="J910" s="10">
        <f>+J911</f>
        <v>5175</v>
      </c>
      <c r="K910" s="10">
        <f>IF(H910&lt;&gt;0,I910/H910*100,0)</f>
        <v>100</v>
      </c>
      <c r="L910" s="10">
        <f>IF(I910&lt;&gt;0,J910/I910*100,0)</f>
        <v>100</v>
      </c>
    </row>
    <row r="911" spans="1:12" x14ac:dyDescent="0.25">
      <c r="A911" s="11"/>
      <c r="B911" s="11"/>
      <c r="C911" s="11"/>
      <c r="D911" s="12" t="s">
        <v>18</v>
      </c>
      <c r="E911" s="11"/>
      <c r="F911" s="12"/>
      <c r="G911" s="13">
        <f>+G912</f>
        <v>2868.44</v>
      </c>
      <c r="H911" s="13">
        <f>+H912</f>
        <v>5175</v>
      </c>
      <c r="I911" s="13">
        <f>+I912</f>
        <v>5175</v>
      </c>
      <c r="J911" s="13">
        <f>+J912</f>
        <v>5175</v>
      </c>
      <c r="K911" s="13">
        <f>IF(H911&lt;&gt;0,I911/H911*100,0)</f>
        <v>100</v>
      </c>
      <c r="L911" s="13">
        <f>IF(I911&lt;&gt;0,J911/I911*100,0)</f>
        <v>100</v>
      </c>
    </row>
    <row r="912" spans="1:12" x14ac:dyDescent="0.25">
      <c r="A912" s="14"/>
      <c r="B912" s="14"/>
      <c r="C912" s="14"/>
      <c r="D912" s="14"/>
      <c r="E912" s="15" t="s">
        <v>19</v>
      </c>
      <c r="F912" s="15" t="s">
        <v>20</v>
      </c>
      <c r="G912" s="16">
        <v>2868.44</v>
      </c>
      <c r="H912" s="16">
        <v>5175</v>
      </c>
      <c r="I912" s="16">
        <v>5175</v>
      </c>
      <c r="J912" s="16">
        <v>5175</v>
      </c>
      <c r="K912" s="16">
        <f>IF(H912&lt;&gt;0,I912/H912*100,0)</f>
        <v>100</v>
      </c>
      <c r="L912" s="16">
        <f>IF(I912&lt;&gt;0,J912/I912*100,0)</f>
        <v>100</v>
      </c>
    </row>
    <row r="913" spans="1:12" x14ac:dyDescent="0.25">
      <c r="A913" s="8"/>
      <c r="B913" s="8"/>
      <c r="C913" s="9" t="s">
        <v>495</v>
      </c>
      <c r="D913" s="8"/>
      <c r="E913" s="8"/>
      <c r="F913" s="9" t="s">
        <v>496</v>
      </c>
      <c r="G913" s="10">
        <f>+G914</f>
        <v>50383.35</v>
      </c>
      <c r="H913" s="10">
        <f>+H914</f>
        <v>81000</v>
      </c>
      <c r="I913" s="10">
        <f>+I914</f>
        <v>85000</v>
      </c>
      <c r="J913" s="10">
        <f>+J914</f>
        <v>90000</v>
      </c>
      <c r="K913" s="10">
        <f>IF(H913&lt;&gt;0,I913/H913*100,0)</f>
        <v>104.93827160493827</v>
      </c>
      <c r="L913" s="10">
        <f>IF(I913&lt;&gt;0,J913/I913*100,0)</f>
        <v>105.88235294117648</v>
      </c>
    </row>
    <row r="914" spans="1:12" x14ac:dyDescent="0.25">
      <c r="A914" s="11"/>
      <c r="B914" s="11"/>
      <c r="C914" s="11"/>
      <c r="D914" s="12" t="s">
        <v>18</v>
      </c>
      <c r="E914" s="11"/>
      <c r="F914" s="12"/>
      <c r="G914" s="13">
        <f>+G915</f>
        <v>50383.35</v>
      </c>
      <c r="H914" s="13">
        <f>+H915</f>
        <v>81000</v>
      </c>
      <c r="I914" s="13">
        <f>+I915</f>
        <v>85000</v>
      </c>
      <c r="J914" s="13">
        <f>+J915</f>
        <v>90000</v>
      </c>
      <c r="K914" s="13">
        <f>IF(H914&lt;&gt;0,I914/H914*100,0)</f>
        <v>104.93827160493827</v>
      </c>
      <c r="L914" s="13">
        <f>IF(I914&lt;&gt;0,J914/I914*100,0)</f>
        <v>105.88235294117648</v>
      </c>
    </row>
    <row r="915" spans="1:12" x14ac:dyDescent="0.25">
      <c r="A915" s="14"/>
      <c r="B915" s="14"/>
      <c r="C915" s="14"/>
      <c r="D915" s="14"/>
      <c r="E915" s="15" t="s">
        <v>324</v>
      </c>
      <c r="F915" s="15" t="s">
        <v>325</v>
      </c>
      <c r="G915" s="16">
        <v>50383.35</v>
      </c>
      <c r="H915" s="16">
        <v>81000</v>
      </c>
      <c r="I915" s="16">
        <v>85000</v>
      </c>
      <c r="J915" s="16">
        <v>90000</v>
      </c>
      <c r="K915" s="16">
        <f>IF(H915&lt;&gt;0,I915/H915*100,0)</f>
        <v>104.93827160493827</v>
      </c>
      <c r="L915" s="16">
        <f>IF(I915&lt;&gt;0,J915/I915*100,0)</f>
        <v>105.88235294117648</v>
      </c>
    </row>
    <row r="916" spans="1:12" x14ac:dyDescent="0.25">
      <c r="A916" s="8"/>
      <c r="B916" s="8"/>
      <c r="C916" s="9" t="s">
        <v>497</v>
      </c>
      <c r="D916" s="8"/>
      <c r="E916" s="8"/>
      <c r="F916" s="9" t="s">
        <v>498</v>
      </c>
      <c r="G916" s="10">
        <f>+G917</f>
        <v>10185.99</v>
      </c>
      <c r="H916" s="10">
        <f>+H917</f>
        <v>10500</v>
      </c>
      <c r="I916" s="10">
        <f>+I917</f>
        <v>10500</v>
      </c>
      <c r="J916" s="10">
        <f>+J917</f>
        <v>10500</v>
      </c>
      <c r="K916" s="10">
        <f>IF(H916&lt;&gt;0,I916/H916*100,0)</f>
        <v>100</v>
      </c>
      <c r="L916" s="10">
        <f>IF(I916&lt;&gt;0,J916/I916*100,0)</f>
        <v>100</v>
      </c>
    </row>
    <row r="917" spans="1:12" x14ac:dyDescent="0.25">
      <c r="A917" s="11"/>
      <c r="B917" s="11"/>
      <c r="C917" s="11"/>
      <c r="D917" s="12" t="s">
        <v>18</v>
      </c>
      <c r="E917" s="11"/>
      <c r="F917" s="12"/>
      <c r="G917" s="13">
        <f>+G918+G919+G920+G921+G922</f>
        <v>10185.99</v>
      </c>
      <c r="H917" s="13">
        <f>+H918+H919+H920+H921+H922</f>
        <v>10500</v>
      </c>
      <c r="I917" s="13">
        <f>+I918+I919+I920+I921+I922</f>
        <v>10500</v>
      </c>
      <c r="J917" s="13">
        <f>+J918+J919+J920+J921+J922</f>
        <v>10500</v>
      </c>
      <c r="K917" s="13">
        <f>IF(H917&lt;&gt;0,I917/H917*100,0)</f>
        <v>100</v>
      </c>
      <c r="L917" s="13">
        <f>IF(I917&lt;&gt;0,J917/I917*100,0)</f>
        <v>100</v>
      </c>
    </row>
    <row r="918" spans="1:12" x14ac:dyDescent="0.25">
      <c r="A918" s="14"/>
      <c r="B918" s="14"/>
      <c r="C918" s="14"/>
      <c r="D918" s="14"/>
      <c r="E918" s="15" t="s">
        <v>51</v>
      </c>
      <c r="F918" s="15" t="s">
        <v>52</v>
      </c>
      <c r="G918" s="16">
        <v>779.64</v>
      </c>
      <c r="H918" s="16">
        <v>780</v>
      </c>
      <c r="I918" s="16">
        <v>780</v>
      </c>
      <c r="J918" s="16">
        <v>780</v>
      </c>
      <c r="K918" s="16">
        <f>IF(H918&lt;&gt;0,I918/H918*100,0)</f>
        <v>100</v>
      </c>
      <c r="L918" s="16">
        <f>IF(I918&lt;&gt;0,J918/I918*100,0)</f>
        <v>100</v>
      </c>
    </row>
    <row r="919" spans="1:12" x14ac:dyDescent="0.25">
      <c r="A919" s="14"/>
      <c r="B919" s="14"/>
      <c r="C919" s="14"/>
      <c r="D919" s="14"/>
      <c r="E919" s="15" t="s">
        <v>53</v>
      </c>
      <c r="F919" s="15" t="s">
        <v>54</v>
      </c>
      <c r="G919" s="16">
        <v>582.51</v>
      </c>
      <c r="H919" s="16">
        <v>580</v>
      </c>
      <c r="I919" s="16">
        <v>580</v>
      </c>
      <c r="J919" s="16">
        <v>580</v>
      </c>
      <c r="K919" s="16">
        <f>IF(H919&lt;&gt;0,I919/H919*100,0)</f>
        <v>100</v>
      </c>
      <c r="L919" s="16">
        <f>IF(I919&lt;&gt;0,J919/I919*100,0)</f>
        <v>100</v>
      </c>
    </row>
    <row r="920" spans="1:12" x14ac:dyDescent="0.25">
      <c r="A920" s="14"/>
      <c r="B920" s="14"/>
      <c r="C920" s="14"/>
      <c r="D920" s="14"/>
      <c r="E920" s="15" t="s">
        <v>55</v>
      </c>
      <c r="F920" s="15" t="s">
        <v>56</v>
      </c>
      <c r="G920" s="16">
        <v>5.28</v>
      </c>
      <c r="H920" s="16">
        <v>5.5</v>
      </c>
      <c r="I920" s="16">
        <v>5.5</v>
      </c>
      <c r="J920" s="16">
        <v>5.5</v>
      </c>
      <c r="K920" s="16">
        <f>IF(H920&lt;&gt;0,I920/H920*100,0)</f>
        <v>100</v>
      </c>
      <c r="L920" s="16">
        <f>IF(I920&lt;&gt;0,J920/I920*100,0)</f>
        <v>100</v>
      </c>
    </row>
    <row r="921" spans="1:12" x14ac:dyDescent="0.25">
      <c r="A921" s="14"/>
      <c r="B921" s="14"/>
      <c r="C921" s="14"/>
      <c r="D921" s="14"/>
      <c r="E921" s="15" t="s">
        <v>57</v>
      </c>
      <c r="F921" s="15" t="s">
        <v>58</v>
      </c>
      <c r="G921" s="16">
        <v>8.76</v>
      </c>
      <c r="H921" s="16">
        <v>9</v>
      </c>
      <c r="I921" s="16">
        <v>9</v>
      </c>
      <c r="J921" s="16">
        <v>9</v>
      </c>
      <c r="K921" s="16">
        <f>IF(H921&lt;&gt;0,I921/H921*100,0)</f>
        <v>100</v>
      </c>
      <c r="L921" s="16">
        <f>IF(I921&lt;&gt;0,J921/I921*100,0)</f>
        <v>100</v>
      </c>
    </row>
    <row r="922" spans="1:12" x14ac:dyDescent="0.25">
      <c r="A922" s="14"/>
      <c r="B922" s="14"/>
      <c r="C922" s="14"/>
      <c r="D922" s="14"/>
      <c r="E922" s="15" t="s">
        <v>324</v>
      </c>
      <c r="F922" s="15" t="s">
        <v>325</v>
      </c>
      <c r="G922" s="16">
        <v>8809.7999999999993</v>
      </c>
      <c r="H922" s="16">
        <v>9125.5</v>
      </c>
      <c r="I922" s="16">
        <v>9125.5</v>
      </c>
      <c r="J922" s="16">
        <v>9125.5</v>
      </c>
      <c r="K922" s="16">
        <f>IF(H922&lt;&gt;0,I922/H922*100,0)</f>
        <v>100</v>
      </c>
      <c r="L922" s="16">
        <f>IF(I922&lt;&gt;0,J922/I922*100,0)</f>
        <v>100</v>
      </c>
    </row>
    <row r="923" spans="1:12" x14ac:dyDescent="0.25">
      <c r="A923" s="8"/>
      <c r="B923" s="8"/>
      <c r="C923" s="9" t="s">
        <v>499</v>
      </c>
      <c r="D923" s="8"/>
      <c r="E923" s="8"/>
      <c r="F923" s="9" t="s">
        <v>500</v>
      </c>
      <c r="G923" s="10">
        <f>+G924</f>
        <v>30360</v>
      </c>
      <c r="H923" s="10">
        <f>+H924</f>
        <v>33210</v>
      </c>
      <c r="I923" s="10">
        <f>+I924</f>
        <v>34000</v>
      </c>
      <c r="J923" s="10">
        <f>+J924</f>
        <v>34000</v>
      </c>
      <c r="K923" s="10">
        <f>IF(H923&lt;&gt;0,I923/H923*100,0)</f>
        <v>102.37880156579344</v>
      </c>
      <c r="L923" s="10">
        <f>IF(I923&lt;&gt;0,J923/I923*100,0)</f>
        <v>100</v>
      </c>
    </row>
    <row r="924" spans="1:12" x14ac:dyDescent="0.25">
      <c r="A924" s="11"/>
      <c r="B924" s="11"/>
      <c r="C924" s="11"/>
      <c r="D924" s="12" t="s">
        <v>18</v>
      </c>
      <c r="E924" s="11"/>
      <c r="F924" s="12"/>
      <c r="G924" s="13">
        <f>+G925</f>
        <v>30360</v>
      </c>
      <c r="H924" s="13">
        <f>+H925</f>
        <v>33210</v>
      </c>
      <c r="I924" s="13">
        <f>+I925</f>
        <v>34000</v>
      </c>
      <c r="J924" s="13">
        <f>+J925</f>
        <v>34000</v>
      </c>
      <c r="K924" s="13">
        <f>IF(H924&lt;&gt;0,I924/H924*100,0)</f>
        <v>102.37880156579344</v>
      </c>
      <c r="L924" s="13">
        <f>IF(I924&lt;&gt;0,J924/I924*100,0)</f>
        <v>100</v>
      </c>
    </row>
    <row r="925" spans="1:12" x14ac:dyDescent="0.25">
      <c r="A925" s="14"/>
      <c r="B925" s="14"/>
      <c r="C925" s="14"/>
      <c r="D925" s="14"/>
      <c r="E925" s="15" t="s">
        <v>501</v>
      </c>
      <c r="F925" s="15" t="s">
        <v>502</v>
      </c>
      <c r="G925" s="16">
        <v>30360</v>
      </c>
      <c r="H925" s="16">
        <v>33210</v>
      </c>
      <c r="I925" s="16">
        <v>34000</v>
      </c>
      <c r="J925" s="16">
        <v>34000</v>
      </c>
      <c r="K925" s="16">
        <f>IF(H925&lt;&gt;0,I925/H925*100,0)</f>
        <v>102.37880156579344</v>
      </c>
      <c r="L925" s="16">
        <f>IF(I925&lt;&gt;0,J925/I925*100,0)</f>
        <v>100</v>
      </c>
    </row>
    <row r="926" spans="1:12" x14ac:dyDescent="0.25">
      <c r="A926" s="8"/>
      <c r="B926" s="8"/>
      <c r="C926" s="9" t="s">
        <v>503</v>
      </c>
      <c r="D926" s="8"/>
      <c r="E926" s="8"/>
      <c r="F926" s="9" t="s">
        <v>504</v>
      </c>
      <c r="G926" s="10">
        <f>+G927</f>
        <v>6310.92</v>
      </c>
      <c r="H926" s="10">
        <f>+H927</f>
        <v>6373</v>
      </c>
      <c r="I926" s="10">
        <f>+I927</f>
        <v>6450</v>
      </c>
      <c r="J926" s="10">
        <f>+J927</f>
        <v>6450</v>
      </c>
      <c r="K926" s="10">
        <f>IF(H926&lt;&gt;0,I926/H926*100,0)</f>
        <v>101.2082221873529</v>
      </c>
      <c r="L926" s="10">
        <f>IF(I926&lt;&gt;0,J926/I926*100,0)</f>
        <v>100</v>
      </c>
    </row>
    <row r="927" spans="1:12" x14ac:dyDescent="0.25">
      <c r="A927" s="11"/>
      <c r="B927" s="11"/>
      <c r="C927" s="11"/>
      <c r="D927" s="12" t="s">
        <v>18</v>
      </c>
      <c r="E927" s="11"/>
      <c r="F927" s="12"/>
      <c r="G927" s="13">
        <f>+G928</f>
        <v>6310.92</v>
      </c>
      <c r="H927" s="13">
        <f>+H928</f>
        <v>6373</v>
      </c>
      <c r="I927" s="13">
        <f>+I928</f>
        <v>6450</v>
      </c>
      <c r="J927" s="13">
        <f>+J928</f>
        <v>6450</v>
      </c>
      <c r="K927" s="13">
        <f>IF(H927&lt;&gt;0,I927/H927*100,0)</f>
        <v>101.2082221873529</v>
      </c>
      <c r="L927" s="13">
        <f>IF(I927&lt;&gt;0,J927/I927*100,0)</f>
        <v>100</v>
      </c>
    </row>
    <row r="928" spans="1:12" x14ac:dyDescent="0.25">
      <c r="A928" s="14"/>
      <c r="B928" s="14"/>
      <c r="C928" s="14"/>
      <c r="D928" s="14"/>
      <c r="E928" s="15" t="s">
        <v>31</v>
      </c>
      <c r="F928" s="15" t="s">
        <v>32</v>
      </c>
      <c r="G928" s="16">
        <v>6310.92</v>
      </c>
      <c r="H928" s="16">
        <v>6373</v>
      </c>
      <c r="I928" s="16">
        <v>6450</v>
      </c>
      <c r="J928" s="16">
        <v>6450</v>
      </c>
      <c r="K928" s="16">
        <f>IF(H928&lt;&gt;0,I928/H928*100,0)</f>
        <v>101.2082221873529</v>
      </c>
      <c r="L928" s="16">
        <f>IF(I928&lt;&gt;0,J928/I928*100,0)</f>
        <v>100</v>
      </c>
    </row>
    <row r="929" spans="1:12" x14ac:dyDescent="0.25">
      <c r="A929" s="8"/>
      <c r="B929" s="8"/>
      <c r="C929" s="9" t="s">
        <v>505</v>
      </c>
      <c r="D929" s="8"/>
      <c r="E929" s="8"/>
      <c r="F929" s="9" t="s">
        <v>506</v>
      </c>
      <c r="G929" s="10">
        <f>+G930</f>
        <v>5140</v>
      </c>
      <c r="H929" s="10">
        <f>+H930</f>
        <v>25490</v>
      </c>
      <c r="I929" s="10">
        <f>+I930</f>
        <v>10000</v>
      </c>
      <c r="J929" s="10">
        <f>+J930</f>
        <v>10000</v>
      </c>
      <c r="K929" s="10">
        <f>IF(H929&lt;&gt;0,I929/H929*100,0)</f>
        <v>39.23107100823853</v>
      </c>
      <c r="L929" s="10">
        <f>IF(I929&lt;&gt;0,J929/I929*100,0)</f>
        <v>100</v>
      </c>
    </row>
    <row r="930" spans="1:12" x14ac:dyDescent="0.25">
      <c r="A930" s="11"/>
      <c r="B930" s="11"/>
      <c r="C930" s="11"/>
      <c r="D930" s="12" t="s">
        <v>18</v>
      </c>
      <c r="E930" s="11"/>
      <c r="F930" s="12"/>
      <c r="G930" s="13">
        <f>+G931+G932+G933+G934</f>
        <v>5140</v>
      </c>
      <c r="H930" s="13">
        <f>+H931+H932+H933+H934</f>
        <v>25490</v>
      </c>
      <c r="I930" s="13">
        <f>+I931+I932+I933+I934</f>
        <v>10000</v>
      </c>
      <c r="J930" s="13">
        <f>+J931+J932+J933+J934</f>
        <v>10000</v>
      </c>
      <c r="K930" s="13">
        <f>IF(H930&lt;&gt;0,I930/H930*100,0)</f>
        <v>39.23107100823853</v>
      </c>
      <c r="L930" s="13">
        <f>IF(I930&lt;&gt;0,J930/I930*100,0)</f>
        <v>100</v>
      </c>
    </row>
    <row r="931" spans="1:12" x14ac:dyDescent="0.25">
      <c r="A931" s="14"/>
      <c r="B931" s="14"/>
      <c r="C931" s="14"/>
      <c r="D931" s="14"/>
      <c r="E931" s="15" t="s">
        <v>76</v>
      </c>
      <c r="F931" s="15" t="s">
        <v>77</v>
      </c>
      <c r="G931" s="16">
        <v>1140</v>
      </c>
      <c r="H931" s="16">
        <v>0</v>
      </c>
      <c r="I931" s="16">
        <v>0</v>
      </c>
      <c r="J931" s="16">
        <v>0</v>
      </c>
      <c r="K931" s="16">
        <f>IF(H931&lt;&gt;0,I931/H931*100,0)</f>
        <v>0</v>
      </c>
      <c r="L931" s="16">
        <f>IF(I931&lt;&gt;0,J931/I931*100,0)</f>
        <v>0</v>
      </c>
    </row>
    <row r="932" spans="1:12" x14ac:dyDescent="0.25">
      <c r="A932" s="14"/>
      <c r="B932" s="14"/>
      <c r="C932" s="14"/>
      <c r="D932" s="14"/>
      <c r="E932" s="15" t="s">
        <v>177</v>
      </c>
      <c r="F932" s="15" t="s">
        <v>178</v>
      </c>
      <c r="G932" s="16">
        <v>2000</v>
      </c>
      <c r="H932" s="16">
        <v>0</v>
      </c>
      <c r="I932" s="16">
        <v>0</v>
      </c>
      <c r="J932" s="16">
        <v>0</v>
      </c>
      <c r="K932" s="16">
        <f>IF(H932&lt;&gt;0,I932/H932*100,0)</f>
        <v>0</v>
      </c>
      <c r="L932" s="16">
        <f>IF(I932&lt;&gt;0,J932/I932*100,0)</f>
        <v>0</v>
      </c>
    </row>
    <row r="933" spans="1:12" x14ac:dyDescent="0.25">
      <c r="A933" s="14"/>
      <c r="B933" s="14"/>
      <c r="C933" s="14"/>
      <c r="D933" s="14"/>
      <c r="E933" s="15" t="s">
        <v>31</v>
      </c>
      <c r="F933" s="15" t="s">
        <v>32</v>
      </c>
      <c r="G933" s="16">
        <v>0</v>
      </c>
      <c r="H933" s="16">
        <v>25490</v>
      </c>
      <c r="I933" s="16">
        <v>10000</v>
      </c>
      <c r="J933" s="16">
        <v>10000</v>
      </c>
      <c r="K933" s="16">
        <f>IF(H933&lt;&gt;0,I933/H933*100,0)</f>
        <v>39.23107100823853</v>
      </c>
      <c r="L933" s="16">
        <f>IF(I933&lt;&gt;0,J933/I933*100,0)</f>
        <v>100</v>
      </c>
    </row>
    <row r="934" spans="1:12" x14ac:dyDescent="0.25">
      <c r="A934" s="14"/>
      <c r="B934" s="14"/>
      <c r="C934" s="14"/>
      <c r="D934" s="14"/>
      <c r="E934" s="15" t="s">
        <v>170</v>
      </c>
      <c r="F934" s="15" t="s">
        <v>171</v>
      </c>
      <c r="G934" s="16">
        <v>2000</v>
      </c>
      <c r="H934" s="16">
        <v>0</v>
      </c>
      <c r="I934" s="16">
        <v>0</v>
      </c>
      <c r="J934" s="16">
        <v>0</v>
      </c>
      <c r="K934" s="16">
        <f>IF(H934&lt;&gt;0,I934/H934*100,0)</f>
        <v>0</v>
      </c>
      <c r="L934" s="16">
        <f>IF(I934&lt;&gt;0,J934/I934*100,0)</f>
        <v>0</v>
      </c>
    </row>
    <row r="935" spans="1:12" x14ac:dyDescent="0.25">
      <c r="A935" s="5"/>
      <c r="B935" s="6" t="s">
        <v>507</v>
      </c>
      <c r="C935" s="5"/>
      <c r="D935" s="5"/>
      <c r="E935" s="5"/>
      <c r="F935" s="6" t="s">
        <v>508</v>
      </c>
      <c r="G935" s="7">
        <f>+G936</f>
        <v>69942.41</v>
      </c>
      <c r="H935" s="7">
        <f>+H936</f>
        <v>75000</v>
      </c>
      <c r="I935" s="7">
        <f>+I936</f>
        <v>55000</v>
      </c>
      <c r="J935" s="7">
        <f>+J936</f>
        <v>50000</v>
      </c>
      <c r="K935" s="7">
        <f>IF(H935&lt;&gt;0,I935/H935*100,0)</f>
        <v>73.333333333333329</v>
      </c>
      <c r="L935" s="7">
        <f>IF(I935&lt;&gt;0,J935/I935*100,0)</f>
        <v>90.909090909090907</v>
      </c>
    </row>
    <row r="936" spans="1:12" x14ac:dyDescent="0.25">
      <c r="A936" s="8"/>
      <c r="B936" s="8"/>
      <c r="C936" s="9" t="s">
        <v>509</v>
      </c>
      <c r="D936" s="8"/>
      <c r="E936" s="8"/>
      <c r="F936" s="9" t="s">
        <v>510</v>
      </c>
      <c r="G936" s="10">
        <f>+G937</f>
        <v>69942.41</v>
      </c>
      <c r="H936" s="10">
        <f>+H937</f>
        <v>75000</v>
      </c>
      <c r="I936" s="10">
        <f>+I937</f>
        <v>55000</v>
      </c>
      <c r="J936" s="10">
        <f>+J937</f>
        <v>50000</v>
      </c>
      <c r="K936" s="10">
        <f>IF(H936&lt;&gt;0,I936/H936*100,0)</f>
        <v>73.333333333333329</v>
      </c>
      <c r="L936" s="10">
        <f>IF(I936&lt;&gt;0,J936/I936*100,0)</f>
        <v>90.909090909090907</v>
      </c>
    </row>
    <row r="937" spans="1:12" x14ac:dyDescent="0.25">
      <c r="A937" s="11"/>
      <c r="B937" s="11"/>
      <c r="C937" s="11"/>
      <c r="D937" s="12" t="s">
        <v>18</v>
      </c>
      <c r="E937" s="11"/>
      <c r="F937" s="12"/>
      <c r="G937" s="13">
        <f>+G938</f>
        <v>69942.41</v>
      </c>
      <c r="H937" s="13">
        <f>+H938</f>
        <v>75000</v>
      </c>
      <c r="I937" s="13">
        <f>+I938</f>
        <v>55000</v>
      </c>
      <c r="J937" s="13">
        <f>+J938</f>
        <v>50000</v>
      </c>
      <c r="K937" s="13">
        <f>IF(H937&lt;&gt;0,I937/H937*100,0)</f>
        <v>73.333333333333329</v>
      </c>
      <c r="L937" s="13">
        <f>IF(I937&lt;&gt;0,J937/I937*100,0)</f>
        <v>90.909090909090907</v>
      </c>
    </row>
    <row r="938" spans="1:12" x14ac:dyDescent="0.25">
      <c r="A938" s="14"/>
      <c r="B938" s="14"/>
      <c r="C938" s="14"/>
      <c r="D938" s="14"/>
      <c r="E938" s="15" t="s">
        <v>511</v>
      </c>
      <c r="F938" s="15" t="s">
        <v>512</v>
      </c>
      <c r="G938" s="16">
        <v>69942.41</v>
      </c>
      <c r="H938" s="16">
        <v>75000</v>
      </c>
      <c r="I938" s="16">
        <v>55000</v>
      </c>
      <c r="J938" s="16">
        <v>50000</v>
      </c>
      <c r="K938" s="16">
        <f>IF(H938&lt;&gt;0,I938/H938*100,0)</f>
        <v>73.333333333333329</v>
      </c>
      <c r="L938" s="16">
        <f>IF(I938&lt;&gt;0,J938/I938*100,0)</f>
        <v>90.909090909090907</v>
      </c>
    </row>
    <row r="939" spans="1:12" x14ac:dyDescent="0.25">
      <c r="A939" s="5"/>
      <c r="B939" s="6" t="s">
        <v>513</v>
      </c>
      <c r="C939" s="5"/>
      <c r="D939" s="5"/>
      <c r="E939" s="5"/>
      <c r="F939" s="6" t="s">
        <v>514</v>
      </c>
      <c r="G939" s="7">
        <f>+G940+G943</f>
        <v>169550.57</v>
      </c>
      <c r="H939" s="7">
        <f>+H940+H943</f>
        <v>181330</v>
      </c>
      <c r="I939" s="7">
        <f>+I940+I943</f>
        <v>192000</v>
      </c>
      <c r="J939" s="7">
        <f>+J940+J943</f>
        <v>192000</v>
      </c>
      <c r="K939" s="7">
        <f>IF(H939&lt;&gt;0,I939/H939*100,0)</f>
        <v>105.88429934373794</v>
      </c>
      <c r="L939" s="7">
        <f>IF(I939&lt;&gt;0,J939/I939*100,0)</f>
        <v>100</v>
      </c>
    </row>
    <row r="940" spans="1:12" x14ac:dyDescent="0.25">
      <c r="A940" s="8"/>
      <c r="B940" s="8"/>
      <c r="C940" s="9" t="s">
        <v>515</v>
      </c>
      <c r="D940" s="8"/>
      <c r="E940" s="8"/>
      <c r="F940" s="9" t="s">
        <v>516</v>
      </c>
      <c r="G940" s="10">
        <f>+G941</f>
        <v>122865.56</v>
      </c>
      <c r="H940" s="10">
        <f>+H941</f>
        <v>122000</v>
      </c>
      <c r="I940" s="10">
        <f>+I941</f>
        <v>122000</v>
      </c>
      <c r="J940" s="10">
        <f>+J941</f>
        <v>122000</v>
      </c>
      <c r="K940" s="10">
        <f>IF(H940&lt;&gt;0,I940/H940*100,0)</f>
        <v>100</v>
      </c>
      <c r="L940" s="10">
        <f>IF(I940&lt;&gt;0,J940/I940*100,0)</f>
        <v>100</v>
      </c>
    </row>
    <row r="941" spans="1:12" x14ac:dyDescent="0.25">
      <c r="A941" s="11"/>
      <c r="B941" s="11"/>
      <c r="C941" s="11"/>
      <c r="D941" s="12" t="s">
        <v>18</v>
      </c>
      <c r="E941" s="11"/>
      <c r="F941" s="12"/>
      <c r="G941" s="13">
        <f>+G942</f>
        <v>122865.56</v>
      </c>
      <c r="H941" s="13">
        <f>+H942</f>
        <v>122000</v>
      </c>
      <c r="I941" s="13">
        <f>+I942</f>
        <v>122000</v>
      </c>
      <c r="J941" s="13">
        <f>+J942</f>
        <v>122000</v>
      </c>
      <c r="K941" s="13">
        <f>IF(H941&lt;&gt;0,I941/H941*100,0)</f>
        <v>100</v>
      </c>
      <c r="L941" s="13">
        <f>IF(I941&lt;&gt;0,J941/I941*100,0)</f>
        <v>100</v>
      </c>
    </row>
    <row r="942" spans="1:12" x14ac:dyDescent="0.25">
      <c r="A942" s="14"/>
      <c r="B942" s="14"/>
      <c r="C942" s="14"/>
      <c r="D942" s="14"/>
      <c r="E942" s="15" t="s">
        <v>517</v>
      </c>
      <c r="F942" s="15" t="s">
        <v>518</v>
      </c>
      <c r="G942" s="16">
        <v>122865.56</v>
      </c>
      <c r="H942" s="16">
        <v>122000</v>
      </c>
      <c r="I942" s="16">
        <v>122000</v>
      </c>
      <c r="J942" s="16">
        <v>122000</v>
      </c>
      <c r="K942" s="16">
        <f>IF(H942&lt;&gt;0,I942/H942*100,0)</f>
        <v>100</v>
      </c>
      <c r="L942" s="16">
        <f>IF(I942&lt;&gt;0,J942/I942*100,0)</f>
        <v>100</v>
      </c>
    </row>
    <row r="943" spans="1:12" x14ac:dyDescent="0.25">
      <c r="A943" s="8"/>
      <c r="B943" s="8"/>
      <c r="C943" s="9" t="s">
        <v>519</v>
      </c>
      <c r="D943" s="8"/>
      <c r="E943" s="8"/>
      <c r="F943" s="9" t="s">
        <v>520</v>
      </c>
      <c r="G943" s="10">
        <f>+G944</f>
        <v>46685.01</v>
      </c>
      <c r="H943" s="10">
        <f>+H944</f>
        <v>59330</v>
      </c>
      <c r="I943" s="10">
        <f>+I944</f>
        <v>70000</v>
      </c>
      <c r="J943" s="10">
        <f>+J944</f>
        <v>70000</v>
      </c>
      <c r="K943" s="10">
        <f>IF(H943&lt;&gt;0,I943/H943*100,0)</f>
        <v>117.98415641328164</v>
      </c>
      <c r="L943" s="10">
        <f>IF(I943&lt;&gt;0,J943/I943*100,0)</f>
        <v>100</v>
      </c>
    </row>
    <row r="944" spans="1:12" x14ac:dyDescent="0.25">
      <c r="A944" s="11"/>
      <c r="B944" s="11"/>
      <c r="C944" s="11"/>
      <c r="D944" s="12" t="s">
        <v>18</v>
      </c>
      <c r="E944" s="11"/>
      <c r="F944" s="12"/>
      <c r="G944" s="13">
        <f>+G945+G946+G947+G948+G949+G950+G951+G952+G953+G954+G955+G956</f>
        <v>46685.01</v>
      </c>
      <c r="H944" s="13">
        <f>+H945+H946+H947+H948+H949+H950+H951+H952+H953+H954+H955+H956</f>
        <v>59330</v>
      </c>
      <c r="I944" s="13">
        <f>+I945+I946+I947+I948+I949+I950+I951+I952+I953+I954+I955+I956</f>
        <v>70000</v>
      </c>
      <c r="J944" s="13">
        <f>+J945+J946+J947+J948+J949+J950+J951+J952+J953+J954+J955+J956</f>
        <v>70000</v>
      </c>
      <c r="K944" s="13">
        <f>IF(H944&lt;&gt;0,I944/H944*100,0)</f>
        <v>117.98415641328164</v>
      </c>
      <c r="L944" s="13">
        <f>IF(I944&lt;&gt;0,J944/I944*100,0)</f>
        <v>100</v>
      </c>
    </row>
    <row r="945" spans="1:12" x14ac:dyDescent="0.25">
      <c r="A945" s="14"/>
      <c r="B945" s="14"/>
      <c r="C945" s="14"/>
      <c r="D945" s="14"/>
      <c r="E945" s="15" t="s">
        <v>19</v>
      </c>
      <c r="F945" s="15" t="s">
        <v>20</v>
      </c>
      <c r="G945" s="16">
        <v>5565.97</v>
      </c>
      <c r="H945" s="16">
        <v>3079.16</v>
      </c>
      <c r="I945" s="16">
        <v>0</v>
      </c>
      <c r="J945" s="16">
        <v>0</v>
      </c>
      <c r="K945" s="16">
        <f>IF(H945&lt;&gt;0,I945/H945*100,0)</f>
        <v>0</v>
      </c>
      <c r="L945" s="16">
        <f>IF(I945&lt;&gt;0,J945/I945*100,0)</f>
        <v>0</v>
      </c>
    </row>
    <row r="946" spans="1:12" x14ac:dyDescent="0.25">
      <c r="A946" s="14"/>
      <c r="B946" s="14"/>
      <c r="C946" s="14"/>
      <c r="D946" s="14"/>
      <c r="E946" s="15" t="s">
        <v>21</v>
      </c>
      <c r="F946" s="15" t="s">
        <v>22</v>
      </c>
      <c r="G946" s="16">
        <v>0</v>
      </c>
      <c r="H946" s="16">
        <v>104.81</v>
      </c>
      <c r="I946" s="16">
        <v>0</v>
      </c>
      <c r="J946" s="16">
        <v>0</v>
      </c>
      <c r="K946" s="16">
        <f>IF(H946&lt;&gt;0,I946/H946*100,0)</f>
        <v>0</v>
      </c>
      <c r="L946" s="16">
        <f>IF(I946&lt;&gt;0,J946/I946*100,0)</f>
        <v>0</v>
      </c>
    </row>
    <row r="947" spans="1:12" x14ac:dyDescent="0.25">
      <c r="A947" s="14"/>
      <c r="B947" s="14"/>
      <c r="C947" s="14"/>
      <c r="D947" s="14"/>
      <c r="E947" s="15" t="s">
        <v>70</v>
      </c>
      <c r="F947" s="15" t="s">
        <v>71</v>
      </c>
      <c r="G947" s="16">
        <v>935</v>
      </c>
      <c r="H947" s="16">
        <v>0</v>
      </c>
      <c r="I947" s="16">
        <v>0</v>
      </c>
      <c r="J947" s="16">
        <v>0</v>
      </c>
      <c r="K947" s="16">
        <f>IF(H947&lt;&gt;0,I947/H947*100,0)</f>
        <v>0</v>
      </c>
      <c r="L947" s="16">
        <f>IF(I947&lt;&gt;0,J947/I947*100,0)</f>
        <v>0</v>
      </c>
    </row>
    <row r="948" spans="1:12" x14ac:dyDescent="0.25">
      <c r="A948" s="14"/>
      <c r="B948" s="14"/>
      <c r="C948" s="14"/>
      <c r="D948" s="14"/>
      <c r="E948" s="15" t="s">
        <v>23</v>
      </c>
      <c r="F948" s="15" t="s">
        <v>24</v>
      </c>
      <c r="G948" s="16">
        <v>4805.2</v>
      </c>
      <c r="H948" s="16">
        <v>0</v>
      </c>
      <c r="I948" s="16">
        <v>0</v>
      </c>
      <c r="J948" s="16">
        <v>0</v>
      </c>
      <c r="K948" s="16">
        <f>IF(H948&lt;&gt;0,I948/H948*100,0)</f>
        <v>0</v>
      </c>
      <c r="L948" s="16">
        <f>IF(I948&lt;&gt;0,J948/I948*100,0)</f>
        <v>0</v>
      </c>
    </row>
    <row r="949" spans="1:12" x14ac:dyDescent="0.25">
      <c r="A949" s="14"/>
      <c r="B949" s="14"/>
      <c r="C949" s="14"/>
      <c r="D949" s="14"/>
      <c r="E949" s="15" t="s">
        <v>25</v>
      </c>
      <c r="F949" s="15" t="s">
        <v>26</v>
      </c>
      <c r="G949" s="16">
        <v>450</v>
      </c>
      <c r="H949" s="16">
        <v>440.1</v>
      </c>
      <c r="I949" s="16">
        <v>0</v>
      </c>
      <c r="J949" s="16">
        <v>0</v>
      </c>
      <c r="K949" s="16">
        <f>IF(H949&lt;&gt;0,I949/H949*100,0)</f>
        <v>0</v>
      </c>
      <c r="L949" s="16">
        <f>IF(I949&lt;&gt;0,J949/I949*100,0)</f>
        <v>0</v>
      </c>
    </row>
    <row r="950" spans="1:12" x14ac:dyDescent="0.25">
      <c r="A950" s="14"/>
      <c r="B950" s="14"/>
      <c r="C950" s="14"/>
      <c r="D950" s="14"/>
      <c r="E950" s="15" t="s">
        <v>27</v>
      </c>
      <c r="F950" s="15" t="s">
        <v>28</v>
      </c>
      <c r="G950" s="16">
        <v>2378.61</v>
      </c>
      <c r="H950" s="16">
        <v>0</v>
      </c>
      <c r="I950" s="16">
        <v>0</v>
      </c>
      <c r="J950" s="16">
        <v>0</v>
      </c>
      <c r="K950" s="16">
        <f>IF(H950&lt;&gt;0,I950/H950*100,0)</f>
        <v>0</v>
      </c>
      <c r="L950" s="16">
        <f>IF(I950&lt;&gt;0,J950/I950*100,0)</f>
        <v>0</v>
      </c>
    </row>
    <row r="951" spans="1:12" x14ac:dyDescent="0.25">
      <c r="A951" s="14"/>
      <c r="B951" s="14"/>
      <c r="C951" s="14"/>
      <c r="D951" s="14"/>
      <c r="E951" s="15" t="s">
        <v>517</v>
      </c>
      <c r="F951" s="15" t="s">
        <v>518</v>
      </c>
      <c r="G951" s="16">
        <v>0</v>
      </c>
      <c r="H951" s="16">
        <v>34421.25</v>
      </c>
      <c r="I951" s="16">
        <v>70000</v>
      </c>
      <c r="J951" s="16">
        <v>70000</v>
      </c>
      <c r="K951" s="16">
        <f>IF(H951&lt;&gt;0,I951/H951*100,0)</f>
        <v>203.36274830228419</v>
      </c>
      <c r="L951" s="16">
        <f>IF(I951&lt;&gt;0,J951/I951*100,0)</f>
        <v>100</v>
      </c>
    </row>
    <row r="952" spans="1:12" x14ac:dyDescent="0.25">
      <c r="A952" s="14"/>
      <c r="B952" s="14"/>
      <c r="C952" s="14"/>
      <c r="D952" s="14"/>
      <c r="E952" s="15" t="s">
        <v>324</v>
      </c>
      <c r="F952" s="15" t="s">
        <v>325</v>
      </c>
      <c r="G952" s="16">
        <v>2366.66</v>
      </c>
      <c r="H952" s="16">
        <v>400</v>
      </c>
      <c r="I952" s="16">
        <v>0</v>
      </c>
      <c r="J952" s="16">
        <v>0</v>
      </c>
      <c r="K952" s="16">
        <f>IF(H952&lt;&gt;0,I952/H952*100,0)</f>
        <v>0</v>
      </c>
      <c r="L952" s="16">
        <f>IF(I952&lt;&gt;0,J952/I952*100,0)</f>
        <v>0</v>
      </c>
    </row>
    <row r="953" spans="1:12" x14ac:dyDescent="0.25">
      <c r="A953" s="14"/>
      <c r="B953" s="14"/>
      <c r="C953" s="14"/>
      <c r="D953" s="14"/>
      <c r="E953" s="15" t="s">
        <v>31</v>
      </c>
      <c r="F953" s="15" t="s">
        <v>32</v>
      </c>
      <c r="G953" s="16">
        <v>26026.6</v>
      </c>
      <c r="H953" s="16">
        <v>19384.68</v>
      </c>
      <c r="I953" s="16">
        <v>0</v>
      </c>
      <c r="J953" s="16">
        <v>0</v>
      </c>
      <c r="K953" s="16">
        <f>IF(H953&lt;&gt;0,I953/H953*100,0)</f>
        <v>0</v>
      </c>
      <c r="L953" s="16">
        <f>IF(I953&lt;&gt;0,J953/I953*100,0)</f>
        <v>0</v>
      </c>
    </row>
    <row r="954" spans="1:12" x14ac:dyDescent="0.25">
      <c r="A954" s="14"/>
      <c r="B954" s="14"/>
      <c r="C954" s="14"/>
      <c r="D954" s="14"/>
      <c r="E954" s="15" t="s">
        <v>170</v>
      </c>
      <c r="F954" s="15" t="s">
        <v>171</v>
      </c>
      <c r="G954" s="16">
        <v>740</v>
      </c>
      <c r="H954" s="16">
        <v>0</v>
      </c>
      <c r="I954" s="16">
        <v>0</v>
      </c>
      <c r="J954" s="16">
        <v>0</v>
      </c>
      <c r="K954" s="16">
        <f>IF(H954&lt;&gt;0,I954/H954*100,0)</f>
        <v>0</v>
      </c>
      <c r="L954" s="16">
        <f>IF(I954&lt;&gt;0,J954/I954*100,0)</f>
        <v>0</v>
      </c>
    </row>
    <row r="955" spans="1:12" x14ac:dyDescent="0.25">
      <c r="A955" s="14"/>
      <c r="B955" s="14"/>
      <c r="C955" s="14"/>
      <c r="D955" s="14"/>
      <c r="E955" s="15" t="s">
        <v>63</v>
      </c>
      <c r="F955" s="15" t="s">
        <v>64</v>
      </c>
      <c r="G955" s="16">
        <v>0</v>
      </c>
      <c r="H955" s="16">
        <v>1500</v>
      </c>
      <c r="I955" s="16">
        <v>0</v>
      </c>
      <c r="J955" s="16">
        <v>0</v>
      </c>
      <c r="K955" s="16">
        <f>IF(H955&lt;&gt;0,I955/H955*100,0)</f>
        <v>0</v>
      </c>
      <c r="L955" s="16">
        <f>IF(I955&lt;&gt;0,J955/I955*100,0)</f>
        <v>0</v>
      </c>
    </row>
    <row r="956" spans="1:12" x14ac:dyDescent="0.25">
      <c r="A956" s="14"/>
      <c r="B956" s="14"/>
      <c r="C956" s="14"/>
      <c r="D956" s="14"/>
      <c r="E956" s="15" t="s">
        <v>146</v>
      </c>
      <c r="F956" s="15" t="s">
        <v>147</v>
      </c>
      <c r="G956" s="16">
        <v>3416.97</v>
      </c>
      <c r="H956" s="16">
        <v>0</v>
      </c>
      <c r="I956" s="16">
        <v>0</v>
      </c>
      <c r="J956" s="16">
        <v>0</v>
      </c>
      <c r="K956" s="16">
        <f>IF(H956&lt;&gt;0,I956/H956*100,0)</f>
        <v>0</v>
      </c>
      <c r="L956" s="16">
        <f>IF(I956&lt;&gt;0,J956/I956*100,0)</f>
        <v>0</v>
      </c>
    </row>
    <row r="957" spans="1:12" x14ac:dyDescent="0.25">
      <c r="A957" s="2" t="s">
        <v>521</v>
      </c>
      <c r="B957" s="3"/>
      <c r="C957" s="3"/>
      <c r="D957" s="3"/>
      <c r="E957" s="3"/>
      <c r="F957" s="2" t="s">
        <v>522</v>
      </c>
      <c r="G957" s="4">
        <f>+G958+G971</f>
        <v>24316.510000000002</v>
      </c>
      <c r="H957" s="4">
        <f>+H958+H971</f>
        <v>11617</v>
      </c>
      <c r="I957" s="4">
        <f>+I958+I971</f>
        <v>10540</v>
      </c>
      <c r="J957" s="4">
        <f>+J958+J971</f>
        <v>14340</v>
      </c>
      <c r="K957" s="4">
        <f>IF(H957&lt;&gt;0,I957/H957*100,0)</f>
        <v>90.729103899457684</v>
      </c>
      <c r="L957" s="4">
        <f>IF(I957&lt;&gt;0,J957/I957*100,0)</f>
        <v>136.05313092979128</v>
      </c>
    </row>
    <row r="958" spans="1:12" x14ac:dyDescent="0.25">
      <c r="A958" s="5"/>
      <c r="B958" s="6" t="s">
        <v>98</v>
      </c>
      <c r="C958" s="5"/>
      <c r="D958" s="5"/>
      <c r="E958" s="5"/>
      <c r="F958" s="6" t="s">
        <v>99</v>
      </c>
      <c r="G958" s="7">
        <f>+G959</f>
        <v>10685.060000000001</v>
      </c>
      <c r="H958" s="7">
        <f>+H959</f>
        <v>8117</v>
      </c>
      <c r="I958" s="7">
        <f>+I959</f>
        <v>7540</v>
      </c>
      <c r="J958" s="7">
        <f>+J959</f>
        <v>12340</v>
      </c>
      <c r="K958" s="7">
        <f>IF(H958&lt;&gt;0,I958/H958*100,0)</f>
        <v>92.891462362941979</v>
      </c>
      <c r="L958" s="7">
        <f>IF(I958&lt;&gt;0,J958/I958*100,0)</f>
        <v>163.66047745358091</v>
      </c>
    </row>
    <row r="959" spans="1:12" x14ac:dyDescent="0.25">
      <c r="A959" s="8"/>
      <c r="B959" s="8"/>
      <c r="C959" s="9" t="s">
        <v>523</v>
      </c>
      <c r="D959" s="8"/>
      <c r="E959" s="8"/>
      <c r="F959" s="9" t="s">
        <v>524</v>
      </c>
      <c r="G959" s="10">
        <f>+G960</f>
        <v>10685.060000000001</v>
      </c>
      <c r="H959" s="10">
        <f>+H960</f>
        <v>8117</v>
      </c>
      <c r="I959" s="10">
        <f>+I960</f>
        <v>7540</v>
      </c>
      <c r="J959" s="10">
        <f>+J960</f>
        <v>12340</v>
      </c>
      <c r="K959" s="10">
        <f>IF(H959&lt;&gt;0,I959/H959*100,0)</f>
        <v>92.891462362941979</v>
      </c>
      <c r="L959" s="10">
        <f>IF(I959&lt;&gt;0,J959/I959*100,0)</f>
        <v>163.66047745358091</v>
      </c>
    </row>
    <row r="960" spans="1:12" x14ac:dyDescent="0.25">
      <c r="A960" s="11"/>
      <c r="B960" s="11"/>
      <c r="C960" s="11"/>
      <c r="D960" s="12" t="s">
        <v>18</v>
      </c>
      <c r="E960" s="11"/>
      <c r="F960" s="12"/>
      <c r="G960" s="13">
        <f>+G961+G962+G963+G964+G965+G966+G967+G968+G969+G970</f>
        <v>10685.060000000001</v>
      </c>
      <c r="H960" s="13">
        <f>+H961+H962+H963+H964+H965+H966+H967+H968+H969+H970</f>
        <v>8117</v>
      </c>
      <c r="I960" s="13">
        <f>+I961+I962+I963+I964+I965+I966+I967+I968+I969+I970</f>
        <v>7540</v>
      </c>
      <c r="J960" s="13">
        <f>+J961+J962+J963+J964+J965+J966+J967+J968+J969+J970</f>
        <v>12340</v>
      </c>
      <c r="K960" s="13">
        <f>IF(H960&lt;&gt;0,I960/H960*100,0)</f>
        <v>92.891462362941979</v>
      </c>
      <c r="L960" s="13">
        <f>IF(I960&lt;&gt;0,J960/I960*100,0)</f>
        <v>163.66047745358091</v>
      </c>
    </row>
    <row r="961" spans="1:12" x14ac:dyDescent="0.25">
      <c r="A961" s="14"/>
      <c r="B961" s="14"/>
      <c r="C961" s="14"/>
      <c r="D961" s="14"/>
      <c r="E961" s="15" t="s">
        <v>19</v>
      </c>
      <c r="F961" s="15" t="s">
        <v>20</v>
      </c>
      <c r="G961" s="16">
        <v>321.31</v>
      </c>
      <c r="H961" s="16">
        <v>1285</v>
      </c>
      <c r="I961" s="16">
        <v>1000</v>
      </c>
      <c r="J961" s="16">
        <v>500</v>
      </c>
      <c r="K961" s="16">
        <f>IF(H961&lt;&gt;0,I961/H961*100,0)</f>
        <v>77.821011673151759</v>
      </c>
      <c r="L961" s="16">
        <f>IF(I961&lt;&gt;0,J961/I961*100,0)</f>
        <v>50</v>
      </c>
    </row>
    <row r="962" spans="1:12" x14ac:dyDescent="0.25">
      <c r="A962" s="14"/>
      <c r="B962" s="14"/>
      <c r="C962" s="14"/>
      <c r="D962" s="14"/>
      <c r="E962" s="15" t="s">
        <v>76</v>
      </c>
      <c r="F962" s="15" t="s">
        <v>77</v>
      </c>
      <c r="G962" s="16">
        <v>481.89</v>
      </c>
      <c r="H962" s="16">
        <v>600</v>
      </c>
      <c r="I962" s="16">
        <v>600</v>
      </c>
      <c r="J962" s="16">
        <v>500</v>
      </c>
      <c r="K962" s="16">
        <f>IF(H962&lt;&gt;0,I962/H962*100,0)</f>
        <v>100</v>
      </c>
      <c r="L962" s="16">
        <f>IF(I962&lt;&gt;0,J962/I962*100,0)</f>
        <v>83.333333333333343</v>
      </c>
    </row>
    <row r="963" spans="1:12" x14ac:dyDescent="0.25">
      <c r="A963" s="14"/>
      <c r="B963" s="14"/>
      <c r="C963" s="14"/>
      <c r="D963" s="14"/>
      <c r="E963" s="15" t="s">
        <v>21</v>
      </c>
      <c r="F963" s="15" t="s">
        <v>22</v>
      </c>
      <c r="G963" s="16">
        <v>616.35</v>
      </c>
      <c r="H963" s="16">
        <v>2000</v>
      </c>
      <c r="I963" s="16">
        <v>2000</v>
      </c>
      <c r="J963" s="16">
        <v>2000</v>
      </c>
      <c r="K963" s="16">
        <f>IF(H963&lt;&gt;0,I963/H963*100,0)</f>
        <v>100</v>
      </c>
      <c r="L963" s="16">
        <f>IF(I963&lt;&gt;0,J963/I963*100,0)</f>
        <v>100</v>
      </c>
    </row>
    <row r="964" spans="1:12" x14ac:dyDescent="0.25">
      <c r="A964" s="14"/>
      <c r="B964" s="14"/>
      <c r="C964" s="14"/>
      <c r="D964" s="14"/>
      <c r="E964" s="15" t="s">
        <v>23</v>
      </c>
      <c r="F964" s="15" t="s">
        <v>24</v>
      </c>
      <c r="G964" s="16">
        <v>590.21</v>
      </c>
      <c r="H964" s="16">
        <v>834.76</v>
      </c>
      <c r="I964" s="16">
        <v>500</v>
      </c>
      <c r="J964" s="16">
        <v>100</v>
      </c>
      <c r="K964" s="16">
        <f>IF(H964&lt;&gt;0,I964/H964*100,0)</f>
        <v>59.897455556087976</v>
      </c>
      <c r="L964" s="16">
        <f>IF(I964&lt;&gt;0,J964/I964*100,0)</f>
        <v>20</v>
      </c>
    </row>
    <row r="965" spans="1:12" x14ac:dyDescent="0.25">
      <c r="A965" s="14"/>
      <c r="B965" s="14"/>
      <c r="C965" s="14"/>
      <c r="D965" s="14"/>
      <c r="E965" s="15" t="s">
        <v>25</v>
      </c>
      <c r="F965" s="15" t="s">
        <v>26</v>
      </c>
      <c r="G965" s="16">
        <v>18.73</v>
      </c>
      <c r="H965" s="16">
        <v>40</v>
      </c>
      <c r="I965" s="16">
        <v>40</v>
      </c>
      <c r="J965" s="16">
        <v>40</v>
      </c>
      <c r="K965" s="16">
        <f>IF(H965&lt;&gt;0,I965/H965*100,0)</f>
        <v>100</v>
      </c>
      <c r="L965" s="16">
        <f>IF(I965&lt;&gt;0,J965/I965*100,0)</f>
        <v>100</v>
      </c>
    </row>
    <row r="966" spans="1:12" x14ac:dyDescent="0.25">
      <c r="A966" s="14"/>
      <c r="B966" s="14"/>
      <c r="C966" s="14"/>
      <c r="D966" s="14"/>
      <c r="E966" s="15" t="s">
        <v>27</v>
      </c>
      <c r="F966" s="15" t="s">
        <v>28</v>
      </c>
      <c r="G966" s="16">
        <v>1673.97</v>
      </c>
      <c r="H966" s="16">
        <v>1711</v>
      </c>
      <c r="I966" s="16">
        <v>1500</v>
      </c>
      <c r="J966" s="16">
        <v>1500</v>
      </c>
      <c r="K966" s="16">
        <f>IF(H966&lt;&gt;0,I966/H966*100,0)</f>
        <v>87.668030391583869</v>
      </c>
      <c r="L966" s="16">
        <f>IF(I966&lt;&gt;0,J966/I966*100,0)</f>
        <v>100</v>
      </c>
    </row>
    <row r="967" spans="1:12" x14ac:dyDescent="0.25">
      <c r="A967" s="14"/>
      <c r="B967" s="14"/>
      <c r="C967" s="14"/>
      <c r="D967" s="14"/>
      <c r="E967" s="15" t="s">
        <v>31</v>
      </c>
      <c r="F967" s="15" t="s">
        <v>32</v>
      </c>
      <c r="G967" s="16">
        <v>1250</v>
      </c>
      <c r="H967" s="16">
        <v>800</v>
      </c>
      <c r="I967" s="16">
        <v>600</v>
      </c>
      <c r="J967" s="16">
        <v>600</v>
      </c>
      <c r="K967" s="16">
        <f>IF(H967&lt;&gt;0,I967/H967*100,0)</f>
        <v>75</v>
      </c>
      <c r="L967" s="16">
        <f>IF(I967&lt;&gt;0,J967/I967*100,0)</f>
        <v>100</v>
      </c>
    </row>
    <row r="968" spans="1:12" x14ac:dyDescent="0.25">
      <c r="A968" s="14"/>
      <c r="B968" s="14"/>
      <c r="C968" s="14"/>
      <c r="D968" s="14"/>
      <c r="E968" s="15" t="s">
        <v>63</v>
      </c>
      <c r="F968" s="15" t="s">
        <v>64</v>
      </c>
      <c r="G968" s="16">
        <v>0</v>
      </c>
      <c r="H968" s="16">
        <v>0</v>
      </c>
      <c r="I968" s="16">
        <v>300</v>
      </c>
      <c r="J968" s="16">
        <v>100</v>
      </c>
      <c r="K968" s="16">
        <f>IF(H968&lt;&gt;0,I968/H968*100,0)</f>
        <v>0</v>
      </c>
      <c r="L968" s="16">
        <f>IF(I968&lt;&gt;0,J968/I968*100,0)</f>
        <v>33.333333333333329</v>
      </c>
    </row>
    <row r="969" spans="1:12" x14ac:dyDescent="0.25">
      <c r="A969" s="14"/>
      <c r="B969" s="14"/>
      <c r="C969" s="14"/>
      <c r="D969" s="14"/>
      <c r="E969" s="15" t="s">
        <v>525</v>
      </c>
      <c r="F969" s="15" t="s">
        <v>526</v>
      </c>
      <c r="G969" s="16">
        <v>0</v>
      </c>
      <c r="H969" s="16">
        <v>346.24</v>
      </c>
      <c r="I969" s="16">
        <v>0</v>
      </c>
      <c r="J969" s="16">
        <v>0</v>
      </c>
      <c r="K969" s="16">
        <f>IF(H969&lt;&gt;0,I969/H969*100,0)</f>
        <v>0</v>
      </c>
      <c r="L969" s="16">
        <f>IF(I969&lt;&gt;0,J969/I969*100,0)</f>
        <v>0</v>
      </c>
    </row>
    <row r="970" spans="1:12" x14ac:dyDescent="0.25">
      <c r="A970" s="14"/>
      <c r="B970" s="14"/>
      <c r="C970" s="14"/>
      <c r="D970" s="14"/>
      <c r="E970" s="15" t="s">
        <v>140</v>
      </c>
      <c r="F970" s="15" t="s">
        <v>141</v>
      </c>
      <c r="G970" s="16">
        <v>5732.6</v>
      </c>
      <c r="H970" s="16">
        <v>500</v>
      </c>
      <c r="I970" s="16">
        <v>1000</v>
      </c>
      <c r="J970" s="16">
        <v>7000</v>
      </c>
      <c r="K970" s="16">
        <f>IF(H970&lt;&gt;0,I970/H970*100,0)</f>
        <v>200</v>
      </c>
      <c r="L970" s="16">
        <f>IF(I970&lt;&gt;0,J970/I970*100,0)</f>
        <v>700</v>
      </c>
    </row>
    <row r="971" spans="1:12" x14ac:dyDescent="0.25">
      <c r="A971" s="5"/>
      <c r="B971" s="6" t="s">
        <v>204</v>
      </c>
      <c r="C971" s="5"/>
      <c r="D971" s="5"/>
      <c r="E971" s="5"/>
      <c r="F971" s="6" t="s">
        <v>205</v>
      </c>
      <c r="G971" s="7">
        <f>+G972</f>
        <v>13631.45</v>
      </c>
      <c r="H971" s="7">
        <f>+H972</f>
        <v>3500</v>
      </c>
      <c r="I971" s="7">
        <f>+I972</f>
        <v>3000</v>
      </c>
      <c r="J971" s="7">
        <f>+J972</f>
        <v>2000</v>
      </c>
      <c r="K971" s="7">
        <f>IF(H971&lt;&gt;0,I971/H971*100,0)</f>
        <v>85.714285714285708</v>
      </c>
      <c r="L971" s="7">
        <f>IF(I971&lt;&gt;0,J971/I971*100,0)</f>
        <v>66.666666666666657</v>
      </c>
    </row>
    <row r="972" spans="1:12" x14ac:dyDescent="0.25">
      <c r="A972" s="8"/>
      <c r="B972" s="8"/>
      <c r="C972" s="9" t="s">
        <v>527</v>
      </c>
      <c r="D972" s="8"/>
      <c r="E972" s="8"/>
      <c r="F972" s="9" t="s">
        <v>528</v>
      </c>
      <c r="G972" s="10">
        <f>+G973</f>
        <v>13631.45</v>
      </c>
      <c r="H972" s="10">
        <f>+H973</f>
        <v>3500</v>
      </c>
      <c r="I972" s="10">
        <f>+I973</f>
        <v>3000</v>
      </c>
      <c r="J972" s="10">
        <f>+J973</f>
        <v>2000</v>
      </c>
      <c r="K972" s="10">
        <f>IF(H972&lt;&gt;0,I972/H972*100,0)</f>
        <v>85.714285714285708</v>
      </c>
      <c r="L972" s="10">
        <f>IF(I972&lt;&gt;0,J972/I972*100,0)</f>
        <v>66.666666666666657</v>
      </c>
    </row>
    <row r="973" spans="1:12" x14ac:dyDescent="0.25">
      <c r="A973" s="11"/>
      <c r="B973" s="11"/>
      <c r="C973" s="11"/>
      <c r="D973" s="12" t="s">
        <v>18</v>
      </c>
      <c r="E973" s="11"/>
      <c r="F973" s="12"/>
      <c r="G973" s="13">
        <f>+G974+G975</f>
        <v>13631.45</v>
      </c>
      <c r="H973" s="13">
        <f>+H974+H975</f>
        <v>3500</v>
      </c>
      <c r="I973" s="13">
        <f>+I974+I975</f>
        <v>3000</v>
      </c>
      <c r="J973" s="13">
        <f>+J974+J975</f>
        <v>2000</v>
      </c>
      <c r="K973" s="13">
        <f>IF(H973&lt;&gt;0,I973/H973*100,0)</f>
        <v>85.714285714285708</v>
      </c>
      <c r="L973" s="13">
        <f>IF(I973&lt;&gt;0,J973/I973*100,0)</f>
        <v>66.666666666666657</v>
      </c>
    </row>
    <row r="974" spans="1:12" x14ac:dyDescent="0.25">
      <c r="A974" s="14"/>
      <c r="B974" s="14"/>
      <c r="C974" s="14"/>
      <c r="D974" s="14"/>
      <c r="E974" s="15" t="s">
        <v>146</v>
      </c>
      <c r="F974" s="15" t="s">
        <v>147</v>
      </c>
      <c r="G974" s="16">
        <v>3199.33</v>
      </c>
      <c r="H974" s="16">
        <v>2500</v>
      </c>
      <c r="I974" s="16">
        <v>0</v>
      </c>
      <c r="J974" s="16">
        <v>0</v>
      </c>
      <c r="K974" s="16">
        <f>IF(H974&lt;&gt;0,I974/H974*100,0)</f>
        <v>0</v>
      </c>
      <c r="L974" s="16">
        <f>IF(I974&lt;&gt;0,J974/I974*100,0)</f>
        <v>0</v>
      </c>
    </row>
    <row r="975" spans="1:12" x14ac:dyDescent="0.25">
      <c r="A975" s="14"/>
      <c r="B975" s="14"/>
      <c r="C975" s="14"/>
      <c r="D975" s="14"/>
      <c r="E975" s="15" t="s">
        <v>140</v>
      </c>
      <c r="F975" s="15" t="s">
        <v>141</v>
      </c>
      <c r="G975" s="16">
        <v>10432.120000000001</v>
      </c>
      <c r="H975" s="16">
        <v>1000</v>
      </c>
      <c r="I975" s="16">
        <v>3000</v>
      </c>
      <c r="J975" s="16">
        <v>2000</v>
      </c>
      <c r="K975" s="16">
        <f>IF(H975&lt;&gt;0,I975/H975*100,0)</f>
        <v>300</v>
      </c>
      <c r="L975" s="16">
        <f>IF(I975&lt;&gt;0,J975/I975*100,0)</f>
        <v>66.666666666666657</v>
      </c>
    </row>
    <row r="976" spans="1:12" x14ac:dyDescent="0.25">
      <c r="A976" s="2" t="s">
        <v>529</v>
      </c>
      <c r="B976" s="3"/>
      <c r="C976" s="3"/>
      <c r="D976" s="3"/>
      <c r="E976" s="3"/>
      <c r="F976" s="2" t="s">
        <v>530</v>
      </c>
      <c r="G976" s="4">
        <f>+G977+G991+G995</f>
        <v>10182.66</v>
      </c>
      <c r="H976" s="4">
        <f>+H977+H991+H995</f>
        <v>27120</v>
      </c>
      <c r="I976" s="4">
        <f>+I977+I991+I995</f>
        <v>14020</v>
      </c>
      <c r="J976" s="4">
        <f>+J977+J991+J995</f>
        <v>14020</v>
      </c>
      <c r="K976" s="4">
        <f>IF(H976&lt;&gt;0,I976/H976*100,0)</f>
        <v>51.69616519174042</v>
      </c>
      <c r="L976" s="4">
        <f>IF(I976&lt;&gt;0,J976/I976*100,0)</f>
        <v>100</v>
      </c>
    </row>
    <row r="977" spans="1:12" x14ac:dyDescent="0.25">
      <c r="A977" s="5"/>
      <c r="B977" s="6" t="s">
        <v>98</v>
      </c>
      <c r="C977" s="5"/>
      <c r="D977" s="5"/>
      <c r="E977" s="5"/>
      <c r="F977" s="6" t="s">
        <v>99</v>
      </c>
      <c r="G977" s="7">
        <f>+G978</f>
        <v>6917.6200000000008</v>
      </c>
      <c r="H977" s="7">
        <f>+H978</f>
        <v>20920</v>
      </c>
      <c r="I977" s="7">
        <f>+I978</f>
        <v>6820</v>
      </c>
      <c r="J977" s="7">
        <f>+J978</f>
        <v>6820</v>
      </c>
      <c r="K977" s="7">
        <f>IF(H977&lt;&gt;0,I977/H977*100,0)</f>
        <v>32.600382409177818</v>
      </c>
      <c r="L977" s="7">
        <f>IF(I977&lt;&gt;0,J977/I977*100,0)</f>
        <v>100</v>
      </c>
    </row>
    <row r="978" spans="1:12" x14ac:dyDescent="0.25">
      <c r="A978" s="8"/>
      <c r="B978" s="8"/>
      <c r="C978" s="9" t="s">
        <v>531</v>
      </c>
      <c r="D978" s="8"/>
      <c r="E978" s="8"/>
      <c r="F978" s="9" t="s">
        <v>524</v>
      </c>
      <c r="G978" s="10">
        <f>+G979</f>
        <v>6917.6200000000008</v>
      </c>
      <c r="H978" s="10">
        <f>+H979</f>
        <v>20920</v>
      </c>
      <c r="I978" s="10">
        <f>+I979</f>
        <v>6820</v>
      </c>
      <c r="J978" s="10">
        <f>+J979</f>
        <v>6820</v>
      </c>
      <c r="K978" s="10">
        <f>IF(H978&lt;&gt;0,I978/H978*100,0)</f>
        <v>32.600382409177818</v>
      </c>
      <c r="L978" s="10">
        <f>IF(I978&lt;&gt;0,J978/I978*100,0)</f>
        <v>100</v>
      </c>
    </row>
    <row r="979" spans="1:12" x14ac:dyDescent="0.25">
      <c r="A979" s="11"/>
      <c r="B979" s="11"/>
      <c r="C979" s="11"/>
      <c r="D979" s="12" t="s">
        <v>18</v>
      </c>
      <c r="E979" s="11"/>
      <c r="F979" s="12"/>
      <c r="G979" s="13">
        <f>+G980+G981+G982+G983+G984+G985+G986+G987+G988+G989+G990</f>
        <v>6917.6200000000008</v>
      </c>
      <c r="H979" s="13">
        <f>+H980+H981+H982+H983+H984+H985+H986+H987+H988+H989+H990</f>
        <v>20920</v>
      </c>
      <c r="I979" s="13">
        <f>+I980+I981+I982+I983+I984+I985+I986+I987+I988+I989+I990</f>
        <v>6820</v>
      </c>
      <c r="J979" s="13">
        <f>+J980+J981+J982+J983+J984+J985+J986+J987+J988+J989+J990</f>
        <v>6820</v>
      </c>
      <c r="K979" s="13">
        <f>IF(H979&lt;&gt;0,I979/H979*100,0)</f>
        <v>32.600382409177818</v>
      </c>
      <c r="L979" s="13">
        <f>IF(I979&lt;&gt;0,J979/I979*100,0)</f>
        <v>100</v>
      </c>
    </row>
    <row r="980" spans="1:12" x14ac:dyDescent="0.25">
      <c r="A980" s="14"/>
      <c r="B980" s="14"/>
      <c r="C980" s="14"/>
      <c r="D980" s="14"/>
      <c r="E980" s="15" t="s">
        <v>19</v>
      </c>
      <c r="F980" s="15" t="s">
        <v>20</v>
      </c>
      <c r="G980" s="16">
        <v>846.31</v>
      </c>
      <c r="H980" s="16">
        <v>1070</v>
      </c>
      <c r="I980" s="16">
        <v>1000</v>
      </c>
      <c r="J980" s="16">
        <v>1000</v>
      </c>
      <c r="K980" s="16">
        <f>IF(H980&lt;&gt;0,I980/H980*100,0)</f>
        <v>93.45794392523365</v>
      </c>
      <c r="L980" s="16">
        <f>IF(I980&lt;&gt;0,J980/I980*100,0)</f>
        <v>100</v>
      </c>
    </row>
    <row r="981" spans="1:12" x14ac:dyDescent="0.25">
      <c r="A981" s="14"/>
      <c r="B981" s="14"/>
      <c r="C981" s="14"/>
      <c r="D981" s="14"/>
      <c r="E981" s="15" t="s">
        <v>76</v>
      </c>
      <c r="F981" s="15" t="s">
        <v>77</v>
      </c>
      <c r="G981" s="16">
        <v>1236.5999999999999</v>
      </c>
      <c r="H981" s="16">
        <v>2450</v>
      </c>
      <c r="I981" s="16">
        <v>2300</v>
      </c>
      <c r="J981" s="16">
        <v>2300</v>
      </c>
      <c r="K981" s="16">
        <f>IF(H981&lt;&gt;0,I981/H981*100,0)</f>
        <v>93.877551020408163</v>
      </c>
      <c r="L981" s="16">
        <f>IF(I981&lt;&gt;0,J981/I981*100,0)</f>
        <v>100</v>
      </c>
    </row>
    <row r="982" spans="1:12" x14ac:dyDescent="0.25">
      <c r="A982" s="14"/>
      <c r="B982" s="14"/>
      <c r="C982" s="14"/>
      <c r="D982" s="14"/>
      <c r="E982" s="15" t="s">
        <v>21</v>
      </c>
      <c r="F982" s="15" t="s">
        <v>22</v>
      </c>
      <c r="G982" s="16">
        <v>888.33</v>
      </c>
      <c r="H982" s="16">
        <v>1520</v>
      </c>
      <c r="I982" s="16">
        <v>1520</v>
      </c>
      <c r="J982" s="16">
        <v>1520</v>
      </c>
      <c r="K982" s="16">
        <f>IF(H982&lt;&gt;0,I982/H982*100,0)</f>
        <v>100</v>
      </c>
      <c r="L982" s="16">
        <f>IF(I982&lt;&gt;0,J982/I982*100,0)</f>
        <v>100</v>
      </c>
    </row>
    <row r="983" spans="1:12" x14ac:dyDescent="0.25">
      <c r="A983" s="14"/>
      <c r="B983" s="14"/>
      <c r="C983" s="14"/>
      <c r="D983" s="14"/>
      <c r="E983" s="15" t="s">
        <v>23</v>
      </c>
      <c r="F983" s="15" t="s">
        <v>24</v>
      </c>
      <c r="G983" s="16">
        <v>783.77</v>
      </c>
      <c r="H983" s="16">
        <v>419.8</v>
      </c>
      <c r="I983" s="16">
        <v>0</v>
      </c>
      <c r="J983" s="16">
        <v>0</v>
      </c>
      <c r="K983" s="16">
        <f>IF(H983&lt;&gt;0,I983/H983*100,0)</f>
        <v>0</v>
      </c>
      <c r="L983" s="16">
        <f>IF(I983&lt;&gt;0,J983/I983*100,0)</f>
        <v>0</v>
      </c>
    </row>
    <row r="984" spans="1:12" x14ac:dyDescent="0.25">
      <c r="A984" s="14"/>
      <c r="B984" s="14"/>
      <c r="C984" s="14"/>
      <c r="D984" s="14"/>
      <c r="E984" s="15" t="s">
        <v>25</v>
      </c>
      <c r="F984" s="15" t="s">
        <v>26</v>
      </c>
      <c r="G984" s="16">
        <v>16.55</v>
      </c>
      <c r="H984" s="16">
        <v>32.049999999999997</v>
      </c>
      <c r="I984" s="16">
        <v>0</v>
      </c>
      <c r="J984" s="16">
        <v>0</v>
      </c>
      <c r="K984" s="16">
        <f>IF(H984&lt;&gt;0,I984/H984*100,0)</f>
        <v>0</v>
      </c>
      <c r="L984" s="16">
        <f>IF(I984&lt;&gt;0,J984/I984*100,0)</f>
        <v>0</v>
      </c>
    </row>
    <row r="985" spans="1:12" x14ac:dyDescent="0.25">
      <c r="A985" s="14"/>
      <c r="B985" s="14"/>
      <c r="C985" s="14"/>
      <c r="D985" s="14"/>
      <c r="E985" s="15" t="s">
        <v>27</v>
      </c>
      <c r="F985" s="15" t="s">
        <v>28</v>
      </c>
      <c r="G985" s="16">
        <v>379.49</v>
      </c>
      <c r="H985" s="16">
        <v>1518.12</v>
      </c>
      <c r="I985" s="16">
        <v>500</v>
      </c>
      <c r="J985" s="16">
        <v>500</v>
      </c>
      <c r="K985" s="16">
        <f>IF(H985&lt;&gt;0,I985/H985*100,0)</f>
        <v>32.935472821647835</v>
      </c>
      <c r="L985" s="16">
        <f>IF(I985&lt;&gt;0,J985/I985*100,0)</f>
        <v>100</v>
      </c>
    </row>
    <row r="986" spans="1:12" x14ac:dyDescent="0.25">
      <c r="A986" s="14"/>
      <c r="B986" s="14"/>
      <c r="C986" s="14"/>
      <c r="D986" s="14"/>
      <c r="E986" s="15" t="s">
        <v>324</v>
      </c>
      <c r="F986" s="15" t="s">
        <v>325</v>
      </c>
      <c r="G986" s="16">
        <v>100</v>
      </c>
      <c r="H986" s="16">
        <v>0</v>
      </c>
      <c r="I986" s="16">
        <v>0</v>
      </c>
      <c r="J986" s="16">
        <v>0</v>
      </c>
      <c r="K986" s="16">
        <f>IF(H986&lt;&gt;0,I986/H986*100,0)</f>
        <v>0</v>
      </c>
      <c r="L986" s="16">
        <f>IF(I986&lt;&gt;0,J986/I986*100,0)</f>
        <v>0</v>
      </c>
    </row>
    <row r="987" spans="1:12" x14ac:dyDescent="0.25">
      <c r="A987" s="14"/>
      <c r="B987" s="14"/>
      <c r="C987" s="14"/>
      <c r="D987" s="14"/>
      <c r="E987" s="15" t="s">
        <v>31</v>
      </c>
      <c r="F987" s="15" t="s">
        <v>32</v>
      </c>
      <c r="G987" s="16">
        <v>1400</v>
      </c>
      <c r="H987" s="16">
        <v>730</v>
      </c>
      <c r="I987" s="16">
        <v>0</v>
      </c>
      <c r="J987" s="16">
        <v>0</v>
      </c>
      <c r="K987" s="16">
        <f>IF(H987&lt;&gt;0,I987/H987*100,0)</f>
        <v>0</v>
      </c>
      <c r="L987" s="16">
        <f>IF(I987&lt;&gt;0,J987/I987*100,0)</f>
        <v>0</v>
      </c>
    </row>
    <row r="988" spans="1:12" x14ac:dyDescent="0.25">
      <c r="A988" s="14"/>
      <c r="B988" s="14"/>
      <c r="C988" s="14"/>
      <c r="D988" s="14"/>
      <c r="E988" s="15" t="s">
        <v>63</v>
      </c>
      <c r="F988" s="15" t="s">
        <v>64</v>
      </c>
      <c r="G988" s="16">
        <v>0</v>
      </c>
      <c r="H988" s="16">
        <v>700</v>
      </c>
      <c r="I988" s="16">
        <v>1500</v>
      </c>
      <c r="J988" s="16">
        <v>1500</v>
      </c>
      <c r="K988" s="16">
        <f>IF(H988&lt;&gt;0,I988/H988*100,0)</f>
        <v>214.28571428571428</v>
      </c>
      <c r="L988" s="16">
        <f>IF(I988&lt;&gt;0,J988/I988*100,0)</f>
        <v>100</v>
      </c>
    </row>
    <row r="989" spans="1:12" x14ac:dyDescent="0.25">
      <c r="A989" s="14"/>
      <c r="B989" s="14"/>
      <c r="C989" s="14"/>
      <c r="D989" s="14"/>
      <c r="E989" s="15" t="s">
        <v>140</v>
      </c>
      <c r="F989" s="15" t="s">
        <v>141</v>
      </c>
      <c r="G989" s="16">
        <v>852.39</v>
      </c>
      <c r="H989" s="16">
        <v>11772.43</v>
      </c>
      <c r="I989" s="16">
        <v>0</v>
      </c>
      <c r="J989" s="16">
        <v>0</v>
      </c>
      <c r="K989" s="16">
        <f>IF(H989&lt;&gt;0,I989/H989*100,0)</f>
        <v>0</v>
      </c>
      <c r="L989" s="16">
        <f>IF(I989&lt;&gt;0,J989/I989*100,0)</f>
        <v>0</v>
      </c>
    </row>
    <row r="990" spans="1:12" x14ac:dyDescent="0.25">
      <c r="A990" s="14"/>
      <c r="B990" s="14"/>
      <c r="C990" s="14"/>
      <c r="D990" s="14"/>
      <c r="E990" s="15" t="s">
        <v>132</v>
      </c>
      <c r="F990" s="15" t="s">
        <v>133</v>
      </c>
      <c r="G990" s="16">
        <v>414.18</v>
      </c>
      <c r="H990" s="16">
        <v>707.6</v>
      </c>
      <c r="I990" s="16">
        <v>0</v>
      </c>
      <c r="J990" s="16">
        <v>0</v>
      </c>
      <c r="K990" s="16">
        <f>IF(H990&lt;&gt;0,I990/H990*100,0)</f>
        <v>0</v>
      </c>
      <c r="L990" s="16">
        <f>IF(I990&lt;&gt;0,J990/I990*100,0)</f>
        <v>0</v>
      </c>
    </row>
    <row r="991" spans="1:12" x14ac:dyDescent="0.25">
      <c r="A991" s="5"/>
      <c r="B991" s="6" t="s">
        <v>204</v>
      </c>
      <c r="C991" s="5"/>
      <c r="D991" s="5"/>
      <c r="E991" s="5"/>
      <c r="F991" s="6" t="s">
        <v>205</v>
      </c>
      <c r="G991" s="7">
        <f>+G992</f>
        <v>1250</v>
      </c>
      <c r="H991" s="7">
        <f>+H992</f>
        <v>3700</v>
      </c>
      <c r="I991" s="7">
        <f>+I992</f>
        <v>3300</v>
      </c>
      <c r="J991" s="7">
        <f>+J992</f>
        <v>3300</v>
      </c>
      <c r="K991" s="7">
        <f>IF(H991&lt;&gt;0,I991/H991*100,0)</f>
        <v>89.189189189189193</v>
      </c>
      <c r="L991" s="7">
        <f>IF(I991&lt;&gt;0,J991/I991*100,0)</f>
        <v>100</v>
      </c>
    </row>
    <row r="992" spans="1:12" x14ac:dyDescent="0.25">
      <c r="A992" s="8"/>
      <c r="B992" s="8"/>
      <c r="C992" s="9" t="s">
        <v>532</v>
      </c>
      <c r="D992" s="8"/>
      <c r="E992" s="8"/>
      <c r="F992" s="9" t="s">
        <v>528</v>
      </c>
      <c r="G992" s="10">
        <f>+G993</f>
        <v>1250</v>
      </c>
      <c r="H992" s="10">
        <f>+H993</f>
        <v>3700</v>
      </c>
      <c r="I992" s="10">
        <f>+I993</f>
        <v>3300</v>
      </c>
      <c r="J992" s="10">
        <f>+J993</f>
        <v>3300</v>
      </c>
      <c r="K992" s="10">
        <f>IF(H992&lt;&gt;0,I992/H992*100,0)</f>
        <v>89.189189189189193</v>
      </c>
      <c r="L992" s="10">
        <f>IF(I992&lt;&gt;0,J992/I992*100,0)</f>
        <v>100</v>
      </c>
    </row>
    <row r="993" spans="1:12" x14ac:dyDescent="0.25">
      <c r="A993" s="11"/>
      <c r="B993" s="11"/>
      <c r="C993" s="11"/>
      <c r="D993" s="12" t="s">
        <v>18</v>
      </c>
      <c r="E993" s="11"/>
      <c r="F993" s="12"/>
      <c r="G993" s="13">
        <f>+G994</f>
        <v>1250</v>
      </c>
      <c r="H993" s="13">
        <f>+H994</f>
        <v>3700</v>
      </c>
      <c r="I993" s="13">
        <f>+I994</f>
        <v>3300</v>
      </c>
      <c r="J993" s="13">
        <f>+J994</f>
        <v>3300</v>
      </c>
      <c r="K993" s="13">
        <f>IF(H993&lt;&gt;0,I993/H993*100,0)</f>
        <v>89.189189189189193</v>
      </c>
      <c r="L993" s="13">
        <f>IF(I993&lt;&gt;0,J993/I993*100,0)</f>
        <v>100</v>
      </c>
    </row>
    <row r="994" spans="1:12" x14ac:dyDescent="0.25">
      <c r="A994" s="14"/>
      <c r="B994" s="14"/>
      <c r="C994" s="14"/>
      <c r="D994" s="14"/>
      <c r="E994" s="15" t="s">
        <v>23</v>
      </c>
      <c r="F994" s="15" t="s">
        <v>24</v>
      </c>
      <c r="G994" s="16">
        <v>1250</v>
      </c>
      <c r="H994" s="16">
        <v>3700</v>
      </c>
      <c r="I994" s="16">
        <v>3300</v>
      </c>
      <c r="J994" s="16">
        <v>3300</v>
      </c>
      <c r="K994" s="16">
        <f>IF(H994&lt;&gt;0,I994/H994*100,0)</f>
        <v>89.189189189189193</v>
      </c>
      <c r="L994" s="16">
        <f>IF(I994&lt;&gt;0,J994/I994*100,0)</f>
        <v>100</v>
      </c>
    </row>
    <row r="995" spans="1:12" x14ac:dyDescent="0.25">
      <c r="A995" s="5"/>
      <c r="B995" s="6" t="s">
        <v>334</v>
      </c>
      <c r="C995" s="5"/>
      <c r="D995" s="5"/>
      <c r="E995" s="5"/>
      <c r="F995" s="6" t="s">
        <v>335</v>
      </c>
      <c r="G995" s="7">
        <f>+G996</f>
        <v>2015.04</v>
      </c>
      <c r="H995" s="7">
        <f>+H996</f>
        <v>2500</v>
      </c>
      <c r="I995" s="7">
        <f>+I996</f>
        <v>3900</v>
      </c>
      <c r="J995" s="7">
        <f>+J996</f>
        <v>3900</v>
      </c>
      <c r="K995" s="7">
        <f>IF(H995&lt;&gt;0,I995/H995*100,0)</f>
        <v>156</v>
      </c>
      <c r="L995" s="7">
        <f>IF(I995&lt;&gt;0,J995/I995*100,0)</f>
        <v>100</v>
      </c>
    </row>
    <row r="996" spans="1:12" x14ac:dyDescent="0.25">
      <c r="A996" s="8"/>
      <c r="B996" s="8"/>
      <c r="C996" s="9" t="s">
        <v>533</v>
      </c>
      <c r="D996" s="8"/>
      <c r="E996" s="8"/>
      <c r="F996" s="9" t="s">
        <v>345</v>
      </c>
      <c r="G996" s="10">
        <f>+G997</f>
        <v>2015.04</v>
      </c>
      <c r="H996" s="10">
        <f>+H997</f>
        <v>2500</v>
      </c>
      <c r="I996" s="10">
        <f>+I997</f>
        <v>3900</v>
      </c>
      <c r="J996" s="10">
        <f>+J997</f>
        <v>3900</v>
      </c>
      <c r="K996" s="10">
        <f>IF(H996&lt;&gt;0,I996/H996*100,0)</f>
        <v>156</v>
      </c>
      <c r="L996" s="10">
        <f>IF(I996&lt;&gt;0,J996/I996*100,0)</f>
        <v>100</v>
      </c>
    </row>
    <row r="997" spans="1:12" x14ac:dyDescent="0.25">
      <c r="A997" s="11"/>
      <c r="B997" s="11"/>
      <c r="C997" s="11"/>
      <c r="D997" s="12" t="s">
        <v>18</v>
      </c>
      <c r="E997" s="11"/>
      <c r="F997" s="12"/>
      <c r="G997" s="13">
        <f>+G998+G999</f>
        <v>2015.04</v>
      </c>
      <c r="H997" s="13">
        <f>+H998+H999</f>
        <v>2500</v>
      </c>
      <c r="I997" s="13">
        <f>+I998+I999</f>
        <v>3900</v>
      </c>
      <c r="J997" s="13">
        <f>+J998+J999</f>
        <v>3900</v>
      </c>
      <c r="K997" s="13">
        <f>IF(H997&lt;&gt;0,I997/H997*100,0)</f>
        <v>156</v>
      </c>
      <c r="L997" s="13">
        <f>IF(I997&lt;&gt;0,J997/I997*100,0)</f>
        <v>100</v>
      </c>
    </row>
    <row r="998" spans="1:12" x14ac:dyDescent="0.25">
      <c r="A998" s="14"/>
      <c r="B998" s="14"/>
      <c r="C998" s="14"/>
      <c r="D998" s="14"/>
      <c r="E998" s="15" t="s">
        <v>76</v>
      </c>
      <c r="F998" s="15" t="s">
        <v>77</v>
      </c>
      <c r="G998" s="16">
        <v>1420</v>
      </c>
      <c r="H998" s="16">
        <v>0</v>
      </c>
      <c r="I998" s="16">
        <v>0</v>
      </c>
      <c r="J998" s="16">
        <v>0</v>
      </c>
      <c r="K998" s="16">
        <f>IF(H998&lt;&gt;0,I998/H998*100,0)</f>
        <v>0</v>
      </c>
      <c r="L998" s="16">
        <f>IF(I998&lt;&gt;0,J998/I998*100,0)</f>
        <v>0</v>
      </c>
    </row>
    <row r="999" spans="1:12" x14ac:dyDescent="0.25">
      <c r="A999" s="14"/>
      <c r="B999" s="14"/>
      <c r="C999" s="14"/>
      <c r="D999" s="14"/>
      <c r="E999" s="15" t="s">
        <v>23</v>
      </c>
      <c r="F999" s="15" t="s">
        <v>24</v>
      </c>
      <c r="G999" s="16">
        <v>595.04</v>
      </c>
      <c r="H999" s="16">
        <v>2500</v>
      </c>
      <c r="I999" s="16">
        <v>3900</v>
      </c>
      <c r="J999" s="16">
        <v>3900</v>
      </c>
      <c r="K999" s="16">
        <f>IF(H999&lt;&gt;0,I999/H999*100,0)</f>
        <v>156</v>
      </c>
      <c r="L999" s="16">
        <f>IF(I999&lt;&gt;0,J999/I999*100,0)</f>
        <v>100</v>
      </c>
    </row>
    <row r="1000" spans="1:12" x14ac:dyDescent="0.25">
      <c r="A1000" s="2" t="s">
        <v>534</v>
      </c>
      <c r="B1000" s="3"/>
      <c r="C1000" s="3"/>
      <c r="D1000" s="3"/>
      <c r="E1000" s="3"/>
      <c r="F1000" s="2" t="s">
        <v>535</v>
      </c>
      <c r="G1000" s="4">
        <f>+G1001+G1012</f>
        <v>15788.14</v>
      </c>
      <c r="H1000" s="4">
        <f>+H1001+H1012</f>
        <v>22850</v>
      </c>
      <c r="I1000" s="4">
        <f>+I1001+I1012</f>
        <v>23500</v>
      </c>
      <c r="J1000" s="4">
        <f>+J1001+J1012</f>
        <v>21500</v>
      </c>
      <c r="K1000" s="4">
        <f>IF(H1000&lt;&gt;0,I1000/H1000*100,0)</f>
        <v>102.84463894967178</v>
      </c>
      <c r="L1000" s="4">
        <f>IF(I1000&lt;&gt;0,J1000/I1000*100,0)</f>
        <v>91.489361702127653</v>
      </c>
    </row>
    <row r="1001" spans="1:12" x14ac:dyDescent="0.25">
      <c r="A1001" s="5"/>
      <c r="B1001" s="6" t="s">
        <v>98</v>
      </c>
      <c r="C1001" s="5"/>
      <c r="D1001" s="5"/>
      <c r="E1001" s="5"/>
      <c r="F1001" s="6" t="s">
        <v>99</v>
      </c>
      <c r="G1001" s="7">
        <f>+G1002</f>
        <v>11663.59</v>
      </c>
      <c r="H1001" s="7">
        <f>+H1002</f>
        <v>22850</v>
      </c>
      <c r="I1001" s="7">
        <f>+I1002</f>
        <v>11500</v>
      </c>
      <c r="J1001" s="7">
        <f>+J1002</f>
        <v>11500</v>
      </c>
      <c r="K1001" s="7">
        <f>IF(H1001&lt;&gt;0,I1001/H1001*100,0)</f>
        <v>50.328227571115967</v>
      </c>
      <c r="L1001" s="7">
        <f>IF(I1001&lt;&gt;0,J1001/I1001*100,0)</f>
        <v>100</v>
      </c>
    </row>
    <row r="1002" spans="1:12" x14ac:dyDescent="0.25">
      <c r="A1002" s="8"/>
      <c r="B1002" s="8"/>
      <c r="C1002" s="9" t="s">
        <v>536</v>
      </c>
      <c r="D1002" s="8"/>
      <c r="E1002" s="8"/>
      <c r="F1002" s="9" t="s">
        <v>524</v>
      </c>
      <c r="G1002" s="10">
        <f>+G1003</f>
        <v>11663.59</v>
      </c>
      <c r="H1002" s="10">
        <f>+H1003</f>
        <v>22850</v>
      </c>
      <c r="I1002" s="10">
        <f>+I1003</f>
        <v>11500</v>
      </c>
      <c r="J1002" s="10">
        <f>+J1003</f>
        <v>11500</v>
      </c>
      <c r="K1002" s="10">
        <f>IF(H1002&lt;&gt;0,I1002/H1002*100,0)</f>
        <v>50.328227571115967</v>
      </c>
      <c r="L1002" s="10">
        <f>IF(I1002&lt;&gt;0,J1002/I1002*100,0)</f>
        <v>100</v>
      </c>
    </row>
    <row r="1003" spans="1:12" x14ac:dyDescent="0.25">
      <c r="A1003" s="11"/>
      <c r="B1003" s="11"/>
      <c r="C1003" s="11"/>
      <c r="D1003" s="12" t="s">
        <v>18</v>
      </c>
      <c r="E1003" s="11"/>
      <c r="F1003" s="12"/>
      <c r="G1003" s="13">
        <f>+G1004+G1005+G1006+G1007+G1008+G1009+G1010+G1011</f>
        <v>11663.59</v>
      </c>
      <c r="H1003" s="13">
        <f>+H1004+H1005+H1006+H1007+H1008+H1009+H1010+H1011</f>
        <v>22850</v>
      </c>
      <c r="I1003" s="13">
        <f>+I1004+I1005+I1006+I1007+I1008+I1009+I1010+I1011</f>
        <v>11500</v>
      </c>
      <c r="J1003" s="13">
        <f>+J1004+J1005+J1006+J1007+J1008+J1009+J1010+J1011</f>
        <v>11500</v>
      </c>
      <c r="K1003" s="13">
        <f>IF(H1003&lt;&gt;0,I1003/H1003*100,0)</f>
        <v>50.328227571115967</v>
      </c>
      <c r="L1003" s="13">
        <f>IF(I1003&lt;&gt;0,J1003/I1003*100,0)</f>
        <v>100</v>
      </c>
    </row>
    <row r="1004" spans="1:12" x14ac:dyDescent="0.25">
      <c r="A1004" s="14"/>
      <c r="B1004" s="14"/>
      <c r="C1004" s="14"/>
      <c r="D1004" s="14"/>
      <c r="E1004" s="15" t="s">
        <v>19</v>
      </c>
      <c r="F1004" s="15" t="s">
        <v>20</v>
      </c>
      <c r="G1004" s="16">
        <v>1989.15</v>
      </c>
      <c r="H1004" s="16">
        <v>680</v>
      </c>
      <c r="I1004" s="16">
        <v>1000</v>
      </c>
      <c r="J1004" s="16">
        <v>1000</v>
      </c>
      <c r="K1004" s="16">
        <f>IF(H1004&lt;&gt;0,I1004/H1004*100,0)</f>
        <v>147.05882352941177</v>
      </c>
      <c r="L1004" s="16">
        <f>IF(I1004&lt;&gt;0,J1004/I1004*100,0)</f>
        <v>100</v>
      </c>
    </row>
    <row r="1005" spans="1:12" x14ac:dyDescent="0.25">
      <c r="A1005" s="14"/>
      <c r="B1005" s="14"/>
      <c r="C1005" s="14"/>
      <c r="D1005" s="14"/>
      <c r="E1005" s="15" t="s">
        <v>76</v>
      </c>
      <c r="F1005" s="15" t="s">
        <v>77</v>
      </c>
      <c r="G1005" s="16">
        <v>623.52</v>
      </c>
      <c r="H1005" s="16">
        <v>2038.59</v>
      </c>
      <c r="I1005" s="16">
        <v>1500</v>
      </c>
      <c r="J1005" s="16">
        <v>1500</v>
      </c>
      <c r="K1005" s="16">
        <f>IF(H1005&lt;&gt;0,I1005/H1005*100,0)</f>
        <v>73.580268715141344</v>
      </c>
      <c r="L1005" s="16">
        <f>IF(I1005&lt;&gt;0,J1005/I1005*100,0)</f>
        <v>100</v>
      </c>
    </row>
    <row r="1006" spans="1:12" x14ac:dyDescent="0.25">
      <c r="A1006" s="14"/>
      <c r="B1006" s="14"/>
      <c r="C1006" s="14"/>
      <c r="D1006" s="14"/>
      <c r="E1006" s="15" t="s">
        <v>21</v>
      </c>
      <c r="F1006" s="15" t="s">
        <v>22</v>
      </c>
      <c r="G1006" s="16">
        <v>2647.48</v>
      </c>
      <c r="H1006" s="16">
        <v>3200</v>
      </c>
      <c r="I1006" s="16">
        <v>3000</v>
      </c>
      <c r="J1006" s="16">
        <v>3000</v>
      </c>
      <c r="K1006" s="16">
        <f>IF(H1006&lt;&gt;0,I1006/H1006*100,0)</f>
        <v>93.75</v>
      </c>
      <c r="L1006" s="16">
        <f>IF(I1006&lt;&gt;0,J1006/I1006*100,0)</f>
        <v>100</v>
      </c>
    </row>
    <row r="1007" spans="1:12" x14ac:dyDescent="0.25">
      <c r="A1007" s="14"/>
      <c r="B1007" s="14"/>
      <c r="C1007" s="14"/>
      <c r="D1007" s="14"/>
      <c r="E1007" s="15" t="s">
        <v>23</v>
      </c>
      <c r="F1007" s="15" t="s">
        <v>24</v>
      </c>
      <c r="G1007" s="16">
        <v>191.4</v>
      </c>
      <c r="H1007" s="16">
        <v>647.41</v>
      </c>
      <c r="I1007" s="16">
        <v>3000</v>
      </c>
      <c r="J1007" s="16">
        <v>3000</v>
      </c>
      <c r="K1007" s="16">
        <f>IF(H1007&lt;&gt;0,I1007/H1007*100,0)</f>
        <v>463.38487202854452</v>
      </c>
      <c r="L1007" s="16">
        <f>IF(I1007&lt;&gt;0,J1007/I1007*100,0)</f>
        <v>100</v>
      </c>
    </row>
    <row r="1008" spans="1:12" x14ac:dyDescent="0.25">
      <c r="A1008" s="14"/>
      <c r="B1008" s="14"/>
      <c r="C1008" s="14"/>
      <c r="D1008" s="14"/>
      <c r="E1008" s="15" t="s">
        <v>25</v>
      </c>
      <c r="F1008" s="15" t="s">
        <v>26</v>
      </c>
      <c r="G1008" s="16">
        <v>28.2</v>
      </c>
      <c r="H1008" s="16">
        <v>84.34</v>
      </c>
      <c r="I1008" s="16">
        <v>0</v>
      </c>
      <c r="J1008" s="16">
        <v>0</v>
      </c>
      <c r="K1008" s="16">
        <f>IF(H1008&lt;&gt;0,I1008/H1008*100,0)</f>
        <v>0</v>
      </c>
      <c r="L1008" s="16">
        <f>IF(I1008&lt;&gt;0,J1008/I1008*100,0)</f>
        <v>0</v>
      </c>
    </row>
    <row r="1009" spans="1:12" x14ac:dyDescent="0.25">
      <c r="A1009" s="14"/>
      <c r="B1009" s="14"/>
      <c r="C1009" s="14"/>
      <c r="D1009" s="14"/>
      <c r="E1009" s="15" t="s">
        <v>27</v>
      </c>
      <c r="F1009" s="15" t="s">
        <v>28</v>
      </c>
      <c r="G1009" s="16">
        <v>3.84</v>
      </c>
      <c r="H1009" s="16">
        <v>1010</v>
      </c>
      <c r="I1009" s="16">
        <v>1000</v>
      </c>
      <c r="J1009" s="16">
        <v>1000</v>
      </c>
      <c r="K1009" s="16">
        <f>IF(H1009&lt;&gt;0,I1009/H1009*100,0)</f>
        <v>99.009900990099013</v>
      </c>
      <c r="L1009" s="16">
        <f>IF(I1009&lt;&gt;0,J1009/I1009*100,0)</f>
        <v>100</v>
      </c>
    </row>
    <row r="1010" spans="1:12" x14ac:dyDescent="0.25">
      <c r="A1010" s="14"/>
      <c r="B1010" s="14"/>
      <c r="C1010" s="14"/>
      <c r="D1010" s="14"/>
      <c r="E1010" s="15" t="s">
        <v>31</v>
      </c>
      <c r="F1010" s="15" t="s">
        <v>32</v>
      </c>
      <c r="G1010" s="16">
        <v>6180</v>
      </c>
      <c r="H1010" s="16">
        <v>3889.66</v>
      </c>
      <c r="I1010" s="16">
        <v>2000</v>
      </c>
      <c r="J1010" s="16">
        <v>2000</v>
      </c>
      <c r="K1010" s="16">
        <f>IF(H1010&lt;&gt;0,I1010/H1010*100,0)</f>
        <v>51.418375899178848</v>
      </c>
      <c r="L1010" s="16">
        <f>IF(I1010&lt;&gt;0,J1010/I1010*100,0)</f>
        <v>100</v>
      </c>
    </row>
    <row r="1011" spans="1:12" x14ac:dyDescent="0.25">
      <c r="A1011" s="14"/>
      <c r="B1011" s="14"/>
      <c r="C1011" s="14"/>
      <c r="D1011" s="14"/>
      <c r="E1011" s="15" t="s">
        <v>140</v>
      </c>
      <c r="F1011" s="15" t="s">
        <v>141</v>
      </c>
      <c r="G1011" s="16">
        <v>0</v>
      </c>
      <c r="H1011" s="16">
        <v>11300</v>
      </c>
      <c r="I1011" s="16">
        <v>0</v>
      </c>
      <c r="J1011" s="16">
        <v>0</v>
      </c>
      <c r="K1011" s="16">
        <f>IF(H1011&lt;&gt;0,I1011/H1011*100,0)</f>
        <v>0</v>
      </c>
      <c r="L1011" s="16">
        <f>IF(I1011&lt;&gt;0,J1011/I1011*100,0)</f>
        <v>0</v>
      </c>
    </row>
    <row r="1012" spans="1:12" x14ac:dyDescent="0.25">
      <c r="A1012" s="5"/>
      <c r="B1012" s="6" t="s">
        <v>204</v>
      </c>
      <c r="C1012" s="5"/>
      <c r="D1012" s="5"/>
      <c r="E1012" s="5"/>
      <c r="F1012" s="6" t="s">
        <v>205</v>
      </c>
      <c r="G1012" s="7">
        <f>+G1013</f>
        <v>4124.55</v>
      </c>
      <c r="H1012" s="7">
        <f>+H1013</f>
        <v>0</v>
      </c>
      <c r="I1012" s="7">
        <f>+I1013</f>
        <v>12000</v>
      </c>
      <c r="J1012" s="7">
        <f>+J1013</f>
        <v>10000</v>
      </c>
      <c r="K1012" s="7">
        <f>IF(H1012&lt;&gt;0,I1012/H1012*100,0)</f>
        <v>0</v>
      </c>
      <c r="L1012" s="7">
        <f>IF(I1012&lt;&gt;0,J1012/I1012*100,0)</f>
        <v>83.333333333333343</v>
      </c>
    </row>
    <row r="1013" spans="1:12" x14ac:dyDescent="0.25">
      <c r="A1013" s="8"/>
      <c r="B1013" s="8"/>
      <c r="C1013" s="9" t="s">
        <v>537</v>
      </c>
      <c r="D1013" s="8"/>
      <c r="E1013" s="8"/>
      <c r="F1013" s="9" t="s">
        <v>528</v>
      </c>
      <c r="G1013" s="10">
        <f>+G1014</f>
        <v>4124.55</v>
      </c>
      <c r="H1013" s="10">
        <f>+H1014</f>
        <v>0</v>
      </c>
      <c r="I1013" s="10">
        <f>+I1014</f>
        <v>12000</v>
      </c>
      <c r="J1013" s="10">
        <f>+J1014</f>
        <v>10000</v>
      </c>
      <c r="K1013" s="10">
        <f>IF(H1013&lt;&gt;0,I1013/H1013*100,0)</f>
        <v>0</v>
      </c>
      <c r="L1013" s="10">
        <f>IF(I1013&lt;&gt;0,J1013/I1013*100,0)</f>
        <v>83.333333333333343</v>
      </c>
    </row>
    <row r="1014" spans="1:12" x14ac:dyDescent="0.25">
      <c r="A1014" s="11"/>
      <c r="B1014" s="11"/>
      <c r="C1014" s="11"/>
      <c r="D1014" s="12" t="s">
        <v>18</v>
      </c>
      <c r="E1014" s="11"/>
      <c r="F1014" s="12"/>
      <c r="G1014" s="13">
        <f>+G1015+G1016</f>
        <v>4124.55</v>
      </c>
      <c r="H1014" s="13">
        <f>+H1015+H1016</f>
        <v>0</v>
      </c>
      <c r="I1014" s="13">
        <f>+I1015+I1016</f>
        <v>12000</v>
      </c>
      <c r="J1014" s="13">
        <f>+J1015+J1016</f>
        <v>10000</v>
      </c>
      <c r="K1014" s="13">
        <f>IF(H1014&lt;&gt;0,I1014/H1014*100,0)</f>
        <v>0</v>
      </c>
      <c r="L1014" s="13">
        <f>IF(I1014&lt;&gt;0,J1014/I1014*100,0)</f>
        <v>83.333333333333343</v>
      </c>
    </row>
    <row r="1015" spans="1:12" x14ac:dyDescent="0.25">
      <c r="A1015" s="14"/>
      <c r="B1015" s="14"/>
      <c r="C1015" s="14"/>
      <c r="D1015" s="14"/>
      <c r="E1015" s="15" t="s">
        <v>23</v>
      </c>
      <c r="F1015" s="15" t="s">
        <v>24</v>
      </c>
      <c r="G1015" s="16">
        <v>1925.39</v>
      </c>
      <c r="H1015" s="16">
        <v>0</v>
      </c>
      <c r="I1015" s="16">
        <v>10000</v>
      </c>
      <c r="J1015" s="16">
        <v>8000</v>
      </c>
      <c r="K1015" s="16">
        <f>IF(H1015&lt;&gt;0,I1015/H1015*100,0)</f>
        <v>0</v>
      </c>
      <c r="L1015" s="16">
        <f>IF(I1015&lt;&gt;0,J1015/I1015*100,0)</f>
        <v>80</v>
      </c>
    </row>
    <row r="1016" spans="1:12" x14ac:dyDescent="0.25">
      <c r="A1016" s="14"/>
      <c r="B1016" s="14"/>
      <c r="C1016" s="14"/>
      <c r="D1016" s="14"/>
      <c r="E1016" s="15" t="s">
        <v>27</v>
      </c>
      <c r="F1016" s="15" t="s">
        <v>28</v>
      </c>
      <c r="G1016" s="16">
        <v>2199.16</v>
      </c>
      <c r="H1016" s="16">
        <v>0</v>
      </c>
      <c r="I1016" s="16">
        <v>2000</v>
      </c>
      <c r="J1016" s="16">
        <v>2000</v>
      </c>
      <c r="K1016" s="16">
        <f>IF(H1016&lt;&gt;0,I1016/H1016*100,0)</f>
        <v>0</v>
      </c>
      <c r="L1016" s="16">
        <f>IF(I1016&lt;&gt;0,J1016/I1016*100,0)</f>
        <v>100</v>
      </c>
    </row>
    <row r="1017" spans="1:12" x14ac:dyDescent="0.25">
      <c r="A1017" s="2" t="s">
        <v>538</v>
      </c>
      <c r="B1017" s="3"/>
      <c r="C1017" s="3"/>
      <c r="D1017" s="3"/>
      <c r="E1017" s="3"/>
      <c r="F1017" s="2" t="s">
        <v>539</v>
      </c>
      <c r="G1017" s="4">
        <f>+G1018+G1032+G1041</f>
        <v>12928.500000000002</v>
      </c>
      <c r="H1017" s="4">
        <f>+H1018+H1032+H1041</f>
        <v>20959</v>
      </c>
      <c r="I1017" s="4">
        <f>+I1018+I1032+I1041</f>
        <v>22110</v>
      </c>
      <c r="J1017" s="4">
        <f>+J1018+J1032+J1041</f>
        <v>22110</v>
      </c>
      <c r="K1017" s="4">
        <f>IF(H1017&lt;&gt;0,I1017/H1017*100,0)</f>
        <v>105.49167422109834</v>
      </c>
      <c r="L1017" s="4">
        <f>IF(I1017&lt;&gt;0,J1017/I1017*100,0)</f>
        <v>100</v>
      </c>
    </row>
    <row r="1018" spans="1:12" x14ac:dyDescent="0.25">
      <c r="A1018" s="5"/>
      <c r="B1018" s="6" t="s">
        <v>98</v>
      </c>
      <c r="C1018" s="5"/>
      <c r="D1018" s="5"/>
      <c r="E1018" s="5"/>
      <c r="F1018" s="6" t="s">
        <v>99</v>
      </c>
      <c r="G1018" s="7">
        <f>+G1019</f>
        <v>9731.8000000000011</v>
      </c>
      <c r="H1018" s="7">
        <f>+H1019</f>
        <v>7759</v>
      </c>
      <c r="I1018" s="7">
        <f>+I1019</f>
        <v>22110</v>
      </c>
      <c r="J1018" s="7">
        <f>+J1019</f>
        <v>22110</v>
      </c>
      <c r="K1018" s="7">
        <f>IF(H1018&lt;&gt;0,I1018/H1018*100,0)</f>
        <v>284.95940198479184</v>
      </c>
      <c r="L1018" s="7">
        <f>IF(I1018&lt;&gt;0,J1018/I1018*100,0)</f>
        <v>100</v>
      </c>
    </row>
    <row r="1019" spans="1:12" x14ac:dyDescent="0.25">
      <c r="A1019" s="8"/>
      <c r="B1019" s="8"/>
      <c r="C1019" s="9" t="s">
        <v>540</v>
      </c>
      <c r="D1019" s="8"/>
      <c r="E1019" s="8"/>
      <c r="F1019" s="9" t="s">
        <v>524</v>
      </c>
      <c r="G1019" s="10">
        <f>+G1020</f>
        <v>9731.8000000000011</v>
      </c>
      <c r="H1019" s="10">
        <f>+H1020</f>
        <v>7759</v>
      </c>
      <c r="I1019" s="10">
        <f>+I1020</f>
        <v>22110</v>
      </c>
      <c r="J1019" s="10">
        <f>+J1020</f>
        <v>22110</v>
      </c>
      <c r="K1019" s="10">
        <f>IF(H1019&lt;&gt;0,I1019/H1019*100,0)</f>
        <v>284.95940198479184</v>
      </c>
      <c r="L1019" s="10">
        <f>IF(I1019&lt;&gt;0,J1019/I1019*100,0)</f>
        <v>100</v>
      </c>
    </row>
    <row r="1020" spans="1:12" x14ac:dyDescent="0.25">
      <c r="A1020" s="11"/>
      <c r="B1020" s="11"/>
      <c r="C1020" s="11"/>
      <c r="D1020" s="12" t="s">
        <v>18</v>
      </c>
      <c r="E1020" s="11"/>
      <c r="F1020" s="12"/>
      <c r="G1020" s="13">
        <f>+G1021+G1022+G1023+G1024+G1025+G1026+G1027+G1028+G1029+G1030+G1031</f>
        <v>9731.8000000000011</v>
      </c>
      <c r="H1020" s="13">
        <f>+H1021+H1022+H1023+H1024+H1025+H1026+H1027+H1028+H1029+H1030+H1031</f>
        <v>7759</v>
      </c>
      <c r="I1020" s="13">
        <f>+I1021+I1022+I1023+I1024+I1025+I1026+I1027+I1028+I1029+I1030+I1031</f>
        <v>22110</v>
      </c>
      <c r="J1020" s="13">
        <f>+J1021+J1022+J1023+J1024+J1025+J1026+J1027+J1028+J1029+J1030+J1031</f>
        <v>22110</v>
      </c>
      <c r="K1020" s="13">
        <f>IF(H1020&lt;&gt;0,I1020/H1020*100,0)</f>
        <v>284.95940198479184</v>
      </c>
      <c r="L1020" s="13">
        <f>IF(I1020&lt;&gt;0,J1020/I1020*100,0)</f>
        <v>100</v>
      </c>
    </row>
    <row r="1021" spans="1:12" x14ac:dyDescent="0.25">
      <c r="A1021" s="14"/>
      <c r="B1021" s="14"/>
      <c r="C1021" s="14"/>
      <c r="D1021" s="14"/>
      <c r="E1021" s="15" t="s">
        <v>19</v>
      </c>
      <c r="F1021" s="15" t="s">
        <v>20</v>
      </c>
      <c r="G1021" s="16">
        <v>1991.05</v>
      </c>
      <c r="H1021" s="16">
        <v>1491.5</v>
      </c>
      <c r="I1021" s="16">
        <v>2000</v>
      </c>
      <c r="J1021" s="16">
        <v>2000</v>
      </c>
      <c r="K1021" s="16">
        <f>IF(H1021&lt;&gt;0,I1021/H1021*100,0)</f>
        <v>134.09319477036541</v>
      </c>
      <c r="L1021" s="16">
        <f>IF(I1021&lt;&gt;0,J1021/I1021*100,0)</f>
        <v>100</v>
      </c>
    </row>
    <row r="1022" spans="1:12" x14ac:dyDescent="0.25">
      <c r="A1022" s="14"/>
      <c r="B1022" s="14"/>
      <c r="C1022" s="14"/>
      <c r="D1022" s="14"/>
      <c r="E1022" s="15" t="s">
        <v>76</v>
      </c>
      <c r="F1022" s="15" t="s">
        <v>77</v>
      </c>
      <c r="G1022" s="16">
        <v>1233.2</v>
      </c>
      <c r="H1022" s="16">
        <v>1080.5999999999999</v>
      </c>
      <c r="I1022" s="16">
        <v>1700</v>
      </c>
      <c r="J1022" s="16">
        <v>1700</v>
      </c>
      <c r="K1022" s="16">
        <f>IF(H1022&lt;&gt;0,I1022/H1022*100,0)</f>
        <v>157.32000740329448</v>
      </c>
      <c r="L1022" s="16">
        <f>IF(I1022&lt;&gt;0,J1022/I1022*100,0)</f>
        <v>100</v>
      </c>
    </row>
    <row r="1023" spans="1:12" x14ac:dyDescent="0.25">
      <c r="A1023" s="14"/>
      <c r="B1023" s="14"/>
      <c r="C1023" s="14"/>
      <c r="D1023" s="14"/>
      <c r="E1023" s="15" t="s">
        <v>21</v>
      </c>
      <c r="F1023" s="15" t="s">
        <v>22</v>
      </c>
      <c r="G1023" s="16">
        <v>1860.25</v>
      </c>
      <c r="H1023" s="16">
        <v>1571.76</v>
      </c>
      <c r="I1023" s="16">
        <v>2000</v>
      </c>
      <c r="J1023" s="16">
        <v>2000</v>
      </c>
      <c r="K1023" s="16">
        <f>IF(H1023&lt;&gt;0,I1023/H1023*100,0)</f>
        <v>127.24588995775437</v>
      </c>
      <c r="L1023" s="16">
        <f>IF(I1023&lt;&gt;0,J1023/I1023*100,0)</f>
        <v>100</v>
      </c>
    </row>
    <row r="1024" spans="1:12" x14ac:dyDescent="0.25">
      <c r="A1024" s="14"/>
      <c r="B1024" s="14"/>
      <c r="C1024" s="14"/>
      <c r="D1024" s="14"/>
      <c r="E1024" s="15" t="s">
        <v>70</v>
      </c>
      <c r="F1024" s="15" t="s">
        <v>71</v>
      </c>
      <c r="G1024" s="16">
        <v>50</v>
      </c>
      <c r="H1024" s="16">
        <v>0</v>
      </c>
      <c r="I1024" s="16">
        <v>300</v>
      </c>
      <c r="J1024" s="16">
        <v>300</v>
      </c>
      <c r="K1024" s="16">
        <f>IF(H1024&lt;&gt;0,I1024/H1024*100,0)</f>
        <v>0</v>
      </c>
      <c r="L1024" s="16">
        <f>IF(I1024&lt;&gt;0,J1024/I1024*100,0)</f>
        <v>100</v>
      </c>
    </row>
    <row r="1025" spans="1:12" x14ac:dyDescent="0.25">
      <c r="A1025" s="14"/>
      <c r="B1025" s="14"/>
      <c r="C1025" s="14"/>
      <c r="D1025" s="14"/>
      <c r="E1025" s="15" t="s">
        <v>23</v>
      </c>
      <c r="F1025" s="15" t="s">
        <v>24</v>
      </c>
      <c r="G1025" s="16">
        <v>364.06</v>
      </c>
      <c r="H1025" s="16">
        <v>226.34</v>
      </c>
      <c r="I1025" s="16">
        <v>600</v>
      </c>
      <c r="J1025" s="16">
        <v>600</v>
      </c>
      <c r="K1025" s="16">
        <f>IF(H1025&lt;&gt;0,I1025/H1025*100,0)</f>
        <v>265.0879208270743</v>
      </c>
      <c r="L1025" s="16">
        <f>IF(I1025&lt;&gt;0,J1025/I1025*100,0)</f>
        <v>100</v>
      </c>
    </row>
    <row r="1026" spans="1:12" x14ac:dyDescent="0.25">
      <c r="A1026" s="14"/>
      <c r="B1026" s="14"/>
      <c r="C1026" s="14"/>
      <c r="D1026" s="14"/>
      <c r="E1026" s="15" t="s">
        <v>25</v>
      </c>
      <c r="F1026" s="15" t="s">
        <v>26</v>
      </c>
      <c r="G1026" s="16">
        <v>11.68</v>
      </c>
      <c r="H1026" s="16">
        <v>34.93</v>
      </c>
      <c r="I1026" s="16">
        <v>0</v>
      </c>
      <c r="J1026" s="16">
        <v>0</v>
      </c>
      <c r="K1026" s="16">
        <f>IF(H1026&lt;&gt;0,I1026/H1026*100,0)</f>
        <v>0</v>
      </c>
      <c r="L1026" s="16">
        <f>IF(I1026&lt;&gt;0,J1026/I1026*100,0)</f>
        <v>0</v>
      </c>
    </row>
    <row r="1027" spans="1:12" x14ac:dyDescent="0.25">
      <c r="A1027" s="14"/>
      <c r="B1027" s="14"/>
      <c r="C1027" s="14"/>
      <c r="D1027" s="14"/>
      <c r="E1027" s="15" t="s">
        <v>27</v>
      </c>
      <c r="F1027" s="15" t="s">
        <v>28</v>
      </c>
      <c r="G1027" s="16">
        <v>2.7</v>
      </c>
      <c r="H1027" s="16">
        <v>5</v>
      </c>
      <c r="I1027" s="16">
        <v>10</v>
      </c>
      <c r="J1027" s="16">
        <v>10</v>
      </c>
      <c r="K1027" s="16">
        <f>IF(H1027&lt;&gt;0,I1027/H1027*100,0)</f>
        <v>200</v>
      </c>
      <c r="L1027" s="16">
        <f>IF(I1027&lt;&gt;0,J1027/I1027*100,0)</f>
        <v>100</v>
      </c>
    </row>
    <row r="1028" spans="1:12" x14ac:dyDescent="0.25">
      <c r="A1028" s="14"/>
      <c r="B1028" s="14"/>
      <c r="C1028" s="14"/>
      <c r="D1028" s="14"/>
      <c r="E1028" s="15" t="s">
        <v>63</v>
      </c>
      <c r="F1028" s="15" t="s">
        <v>64</v>
      </c>
      <c r="G1028" s="16">
        <v>1943</v>
      </c>
      <c r="H1028" s="16">
        <v>0</v>
      </c>
      <c r="I1028" s="16">
        <v>2000</v>
      </c>
      <c r="J1028" s="16">
        <v>2000</v>
      </c>
      <c r="K1028" s="16">
        <f>IF(H1028&lt;&gt;0,I1028/H1028*100,0)</f>
        <v>0</v>
      </c>
      <c r="L1028" s="16">
        <f>IF(I1028&lt;&gt;0,J1028/I1028*100,0)</f>
        <v>100</v>
      </c>
    </row>
    <row r="1029" spans="1:12" x14ac:dyDescent="0.25">
      <c r="A1029" s="14"/>
      <c r="B1029" s="14"/>
      <c r="C1029" s="14"/>
      <c r="D1029" s="14"/>
      <c r="E1029" s="15" t="s">
        <v>146</v>
      </c>
      <c r="F1029" s="15" t="s">
        <v>147</v>
      </c>
      <c r="G1029" s="16">
        <v>2275.86</v>
      </c>
      <c r="H1029" s="16">
        <v>0</v>
      </c>
      <c r="I1029" s="16">
        <v>0</v>
      </c>
      <c r="J1029" s="16">
        <v>0</v>
      </c>
      <c r="K1029" s="16">
        <f>IF(H1029&lt;&gt;0,I1029/H1029*100,0)</f>
        <v>0</v>
      </c>
      <c r="L1029" s="16">
        <f>IF(I1029&lt;&gt;0,J1029/I1029*100,0)</f>
        <v>0</v>
      </c>
    </row>
    <row r="1030" spans="1:12" x14ac:dyDescent="0.25">
      <c r="A1030" s="14"/>
      <c r="B1030" s="14"/>
      <c r="C1030" s="14"/>
      <c r="D1030" s="14"/>
      <c r="E1030" s="15" t="s">
        <v>140</v>
      </c>
      <c r="F1030" s="15" t="s">
        <v>141</v>
      </c>
      <c r="G1030" s="16">
        <v>0</v>
      </c>
      <c r="H1030" s="16">
        <v>3348.87</v>
      </c>
      <c r="I1030" s="16">
        <v>3500</v>
      </c>
      <c r="J1030" s="16">
        <v>3500</v>
      </c>
      <c r="K1030" s="16">
        <f>IF(H1030&lt;&gt;0,I1030/H1030*100,0)</f>
        <v>104.51286553374722</v>
      </c>
      <c r="L1030" s="16">
        <f>IF(I1030&lt;&gt;0,J1030/I1030*100,0)</f>
        <v>100</v>
      </c>
    </row>
    <row r="1031" spans="1:12" x14ac:dyDescent="0.25">
      <c r="A1031" s="14"/>
      <c r="B1031" s="14"/>
      <c r="C1031" s="14"/>
      <c r="D1031" s="14"/>
      <c r="E1031" s="15" t="s">
        <v>132</v>
      </c>
      <c r="F1031" s="15" t="s">
        <v>133</v>
      </c>
      <c r="G1031" s="16">
        <v>0</v>
      </c>
      <c r="H1031" s="16">
        <v>0</v>
      </c>
      <c r="I1031" s="16">
        <v>10000</v>
      </c>
      <c r="J1031" s="16">
        <v>10000</v>
      </c>
      <c r="K1031" s="16">
        <f>IF(H1031&lt;&gt;0,I1031/H1031*100,0)</f>
        <v>0</v>
      </c>
      <c r="L1031" s="16">
        <f>IF(I1031&lt;&gt;0,J1031/I1031*100,0)</f>
        <v>100</v>
      </c>
    </row>
    <row r="1032" spans="1:12" x14ac:dyDescent="0.25">
      <c r="A1032" s="5"/>
      <c r="B1032" s="6" t="s">
        <v>204</v>
      </c>
      <c r="C1032" s="5"/>
      <c r="D1032" s="5"/>
      <c r="E1032" s="5"/>
      <c r="F1032" s="6" t="s">
        <v>205</v>
      </c>
      <c r="G1032" s="7">
        <f>+G1033+G1036</f>
        <v>1632</v>
      </c>
      <c r="H1032" s="7">
        <f>+H1033+H1036</f>
        <v>5000</v>
      </c>
      <c r="I1032" s="7">
        <f>+I1033+I1036</f>
        <v>0</v>
      </c>
      <c r="J1032" s="7">
        <f>+J1033+J1036</f>
        <v>0</v>
      </c>
      <c r="K1032" s="7">
        <f>IF(H1032&lt;&gt;0,I1032/H1032*100,0)</f>
        <v>0</v>
      </c>
      <c r="L1032" s="7">
        <f>IF(I1032&lt;&gt;0,J1032/I1032*100,0)</f>
        <v>0</v>
      </c>
    </row>
    <row r="1033" spans="1:12" x14ac:dyDescent="0.25">
      <c r="A1033" s="8"/>
      <c r="B1033" s="8"/>
      <c r="C1033" s="9" t="s">
        <v>541</v>
      </c>
      <c r="D1033" s="8"/>
      <c r="E1033" s="8"/>
      <c r="F1033" s="9" t="s">
        <v>209</v>
      </c>
      <c r="G1033" s="10">
        <f>+G1034</f>
        <v>0</v>
      </c>
      <c r="H1033" s="10">
        <f>+H1034</f>
        <v>1000</v>
      </c>
      <c r="I1033" s="10">
        <f>+I1034</f>
        <v>0</v>
      </c>
      <c r="J1033" s="10">
        <f>+J1034</f>
        <v>0</v>
      </c>
      <c r="K1033" s="10">
        <f>IF(H1033&lt;&gt;0,I1033/H1033*100,0)</f>
        <v>0</v>
      </c>
      <c r="L1033" s="10">
        <f>IF(I1033&lt;&gt;0,J1033/I1033*100,0)</f>
        <v>0</v>
      </c>
    </row>
    <row r="1034" spans="1:12" x14ac:dyDescent="0.25">
      <c r="A1034" s="11"/>
      <c r="B1034" s="11"/>
      <c r="C1034" s="11"/>
      <c r="D1034" s="12" t="s">
        <v>18</v>
      </c>
      <c r="E1034" s="11"/>
      <c r="F1034" s="12"/>
      <c r="G1034" s="13">
        <f>+G1035</f>
        <v>0</v>
      </c>
      <c r="H1034" s="13">
        <f>+H1035</f>
        <v>1000</v>
      </c>
      <c r="I1034" s="13">
        <f>+I1035</f>
        <v>0</v>
      </c>
      <c r="J1034" s="13">
        <f>+J1035</f>
        <v>0</v>
      </c>
      <c r="K1034" s="13">
        <f>IF(H1034&lt;&gt;0,I1034/H1034*100,0)</f>
        <v>0</v>
      </c>
      <c r="L1034" s="13">
        <f>IF(I1034&lt;&gt;0,J1034/I1034*100,0)</f>
        <v>0</v>
      </c>
    </row>
    <row r="1035" spans="1:12" x14ac:dyDescent="0.25">
      <c r="A1035" s="14"/>
      <c r="B1035" s="14"/>
      <c r="C1035" s="14"/>
      <c r="D1035" s="14"/>
      <c r="E1035" s="15" t="s">
        <v>146</v>
      </c>
      <c r="F1035" s="15" t="s">
        <v>147</v>
      </c>
      <c r="G1035" s="16">
        <v>0</v>
      </c>
      <c r="H1035" s="16">
        <v>1000</v>
      </c>
      <c r="I1035" s="16">
        <v>0</v>
      </c>
      <c r="J1035" s="16">
        <v>0</v>
      </c>
      <c r="K1035" s="16">
        <f>IF(H1035&lt;&gt;0,I1035/H1035*100,0)</f>
        <v>0</v>
      </c>
      <c r="L1035" s="16">
        <f>IF(I1035&lt;&gt;0,J1035/I1035*100,0)</f>
        <v>0</v>
      </c>
    </row>
    <row r="1036" spans="1:12" x14ac:dyDescent="0.25">
      <c r="A1036" s="8"/>
      <c r="B1036" s="8"/>
      <c r="C1036" s="9" t="s">
        <v>542</v>
      </c>
      <c r="D1036" s="8"/>
      <c r="E1036" s="8"/>
      <c r="F1036" s="9" t="s">
        <v>528</v>
      </c>
      <c r="G1036" s="10">
        <f>+G1037</f>
        <v>1632</v>
      </c>
      <c r="H1036" s="10">
        <f>+H1037</f>
        <v>4000</v>
      </c>
      <c r="I1036" s="10">
        <f>+I1037</f>
        <v>0</v>
      </c>
      <c r="J1036" s="10">
        <f>+J1037</f>
        <v>0</v>
      </c>
      <c r="K1036" s="10">
        <f>IF(H1036&lt;&gt;0,I1036/H1036*100,0)</f>
        <v>0</v>
      </c>
      <c r="L1036" s="10">
        <f>IF(I1036&lt;&gt;0,J1036/I1036*100,0)</f>
        <v>0</v>
      </c>
    </row>
    <row r="1037" spans="1:12" x14ac:dyDescent="0.25">
      <c r="A1037" s="11"/>
      <c r="B1037" s="11"/>
      <c r="C1037" s="11"/>
      <c r="D1037" s="12" t="s">
        <v>18</v>
      </c>
      <c r="E1037" s="11"/>
      <c r="F1037" s="12"/>
      <c r="G1037" s="13">
        <f>+G1038+G1039+G1040</f>
        <v>1632</v>
      </c>
      <c r="H1037" s="13">
        <f>+H1038+H1039+H1040</f>
        <v>4000</v>
      </c>
      <c r="I1037" s="13">
        <f>+I1038+I1039+I1040</f>
        <v>0</v>
      </c>
      <c r="J1037" s="13">
        <f>+J1038+J1039+J1040</f>
        <v>0</v>
      </c>
      <c r="K1037" s="13">
        <f>IF(H1037&lt;&gt;0,I1037/H1037*100,0)</f>
        <v>0</v>
      </c>
      <c r="L1037" s="13">
        <f>IF(I1037&lt;&gt;0,J1037/I1037*100,0)</f>
        <v>0</v>
      </c>
    </row>
    <row r="1038" spans="1:12" x14ac:dyDescent="0.25">
      <c r="A1038" s="14"/>
      <c r="B1038" s="14"/>
      <c r="C1038" s="14"/>
      <c r="D1038" s="14"/>
      <c r="E1038" s="15" t="s">
        <v>19</v>
      </c>
      <c r="F1038" s="15" t="s">
        <v>20</v>
      </c>
      <c r="G1038" s="16">
        <v>280</v>
      </c>
      <c r="H1038" s="16">
        <v>0</v>
      </c>
      <c r="I1038" s="16">
        <v>0</v>
      </c>
      <c r="J1038" s="16">
        <v>0</v>
      </c>
      <c r="K1038" s="16">
        <f>IF(H1038&lt;&gt;0,I1038/H1038*100,0)</f>
        <v>0</v>
      </c>
      <c r="L1038" s="16">
        <f>IF(I1038&lt;&gt;0,J1038/I1038*100,0)</f>
        <v>0</v>
      </c>
    </row>
    <row r="1039" spans="1:12" x14ac:dyDescent="0.25">
      <c r="A1039" s="14"/>
      <c r="B1039" s="14"/>
      <c r="C1039" s="14"/>
      <c r="D1039" s="14"/>
      <c r="E1039" s="15" t="s">
        <v>23</v>
      </c>
      <c r="F1039" s="15" t="s">
        <v>24</v>
      </c>
      <c r="G1039" s="16">
        <v>0</v>
      </c>
      <c r="H1039" s="16">
        <v>4000</v>
      </c>
      <c r="I1039" s="16">
        <v>0</v>
      </c>
      <c r="J1039" s="16">
        <v>0</v>
      </c>
      <c r="K1039" s="16">
        <f>IF(H1039&lt;&gt;0,I1039/H1039*100,0)</f>
        <v>0</v>
      </c>
      <c r="L1039" s="16">
        <f>IF(I1039&lt;&gt;0,J1039/I1039*100,0)</f>
        <v>0</v>
      </c>
    </row>
    <row r="1040" spans="1:12" x14ac:dyDescent="0.25">
      <c r="A1040" s="14"/>
      <c r="B1040" s="14"/>
      <c r="C1040" s="14"/>
      <c r="D1040" s="14"/>
      <c r="E1040" s="15" t="s">
        <v>140</v>
      </c>
      <c r="F1040" s="15" t="s">
        <v>141</v>
      </c>
      <c r="G1040" s="16">
        <v>1352</v>
      </c>
      <c r="H1040" s="16">
        <v>0</v>
      </c>
      <c r="I1040" s="16">
        <v>0</v>
      </c>
      <c r="J1040" s="16">
        <v>0</v>
      </c>
      <c r="K1040" s="16">
        <f>IF(H1040&lt;&gt;0,I1040/H1040*100,0)</f>
        <v>0</v>
      </c>
      <c r="L1040" s="16">
        <f>IF(I1040&lt;&gt;0,J1040/I1040*100,0)</f>
        <v>0</v>
      </c>
    </row>
    <row r="1041" spans="1:12" x14ac:dyDescent="0.25">
      <c r="A1041" s="5"/>
      <c r="B1041" s="6" t="s">
        <v>334</v>
      </c>
      <c r="C1041" s="5"/>
      <c r="D1041" s="5"/>
      <c r="E1041" s="5"/>
      <c r="F1041" s="6" t="s">
        <v>335</v>
      </c>
      <c r="G1041" s="7">
        <f>+G1042</f>
        <v>1564.7</v>
      </c>
      <c r="H1041" s="7">
        <f>+H1042</f>
        <v>8200</v>
      </c>
      <c r="I1041" s="7">
        <f>+I1042</f>
        <v>0</v>
      </c>
      <c r="J1041" s="7">
        <f>+J1042</f>
        <v>0</v>
      </c>
      <c r="K1041" s="7">
        <f>IF(H1041&lt;&gt;0,I1041/H1041*100,0)</f>
        <v>0</v>
      </c>
      <c r="L1041" s="7">
        <f>IF(I1041&lt;&gt;0,J1041/I1041*100,0)</f>
        <v>0</v>
      </c>
    </row>
    <row r="1042" spans="1:12" x14ac:dyDescent="0.25">
      <c r="A1042" s="8"/>
      <c r="B1042" s="8"/>
      <c r="C1042" s="9" t="s">
        <v>543</v>
      </c>
      <c r="D1042" s="8"/>
      <c r="E1042" s="8"/>
      <c r="F1042" s="9" t="s">
        <v>345</v>
      </c>
      <c r="G1042" s="10">
        <f>+G1043</f>
        <v>1564.7</v>
      </c>
      <c r="H1042" s="10">
        <f>+H1043</f>
        <v>8200</v>
      </c>
      <c r="I1042" s="10">
        <f>+I1043</f>
        <v>0</v>
      </c>
      <c r="J1042" s="10">
        <f>+J1043</f>
        <v>0</v>
      </c>
      <c r="K1042" s="10">
        <f>IF(H1042&lt;&gt;0,I1042/H1042*100,0)</f>
        <v>0</v>
      </c>
      <c r="L1042" s="10">
        <f>IF(I1042&lt;&gt;0,J1042/I1042*100,0)</f>
        <v>0</v>
      </c>
    </row>
    <row r="1043" spans="1:12" x14ac:dyDescent="0.25">
      <c r="A1043" s="11"/>
      <c r="B1043" s="11"/>
      <c r="C1043" s="11"/>
      <c r="D1043" s="12" t="s">
        <v>18</v>
      </c>
      <c r="E1043" s="11"/>
      <c r="F1043" s="12"/>
      <c r="G1043" s="13">
        <f>+G1044+G1045+G1046</f>
        <v>1564.7</v>
      </c>
      <c r="H1043" s="13">
        <f>+H1044+H1045+H1046</f>
        <v>8200</v>
      </c>
      <c r="I1043" s="13">
        <f>+I1044+I1045+I1046</f>
        <v>0</v>
      </c>
      <c r="J1043" s="13">
        <f>+J1044+J1045+J1046</f>
        <v>0</v>
      </c>
      <c r="K1043" s="13">
        <f>IF(H1043&lt;&gt;0,I1043/H1043*100,0)</f>
        <v>0</v>
      </c>
      <c r="L1043" s="13">
        <f>IF(I1043&lt;&gt;0,J1043/I1043*100,0)</f>
        <v>0</v>
      </c>
    </row>
    <row r="1044" spans="1:12" x14ac:dyDescent="0.25">
      <c r="A1044" s="14"/>
      <c r="B1044" s="14"/>
      <c r="C1044" s="14"/>
      <c r="D1044" s="14"/>
      <c r="E1044" s="15" t="s">
        <v>76</v>
      </c>
      <c r="F1044" s="15" t="s">
        <v>77</v>
      </c>
      <c r="G1044" s="16">
        <v>1409.95</v>
      </c>
      <c r="H1044" s="16">
        <v>0</v>
      </c>
      <c r="I1044" s="16">
        <v>0</v>
      </c>
      <c r="J1044" s="16">
        <v>0</v>
      </c>
      <c r="K1044" s="16">
        <f>IF(H1044&lt;&gt;0,I1044/H1044*100,0)</f>
        <v>0</v>
      </c>
      <c r="L1044" s="16">
        <f>IF(I1044&lt;&gt;0,J1044/I1044*100,0)</f>
        <v>0</v>
      </c>
    </row>
    <row r="1045" spans="1:12" x14ac:dyDescent="0.25">
      <c r="A1045" s="14"/>
      <c r="B1045" s="14"/>
      <c r="C1045" s="14"/>
      <c r="D1045" s="14"/>
      <c r="E1045" s="15" t="s">
        <v>70</v>
      </c>
      <c r="F1045" s="15" t="s">
        <v>71</v>
      </c>
      <c r="G1045" s="16">
        <v>123.46</v>
      </c>
      <c r="H1045" s="16">
        <v>0</v>
      </c>
      <c r="I1045" s="16">
        <v>0</v>
      </c>
      <c r="J1045" s="16">
        <v>0</v>
      </c>
      <c r="K1045" s="16">
        <f>IF(H1045&lt;&gt;0,I1045/H1045*100,0)</f>
        <v>0</v>
      </c>
      <c r="L1045" s="16">
        <f>IF(I1045&lt;&gt;0,J1045/I1045*100,0)</f>
        <v>0</v>
      </c>
    </row>
    <row r="1046" spans="1:12" x14ac:dyDescent="0.25">
      <c r="A1046" s="14"/>
      <c r="B1046" s="14"/>
      <c r="C1046" s="14"/>
      <c r="D1046" s="14"/>
      <c r="E1046" s="15" t="s">
        <v>23</v>
      </c>
      <c r="F1046" s="15" t="s">
        <v>24</v>
      </c>
      <c r="G1046" s="16">
        <v>31.29</v>
      </c>
      <c r="H1046" s="16">
        <v>8200</v>
      </c>
      <c r="I1046" s="16">
        <v>0</v>
      </c>
      <c r="J1046" s="16">
        <v>0</v>
      </c>
      <c r="K1046" s="16">
        <f>IF(H1046&lt;&gt;0,I1046/H1046*100,0)</f>
        <v>0</v>
      </c>
      <c r="L1046" s="16">
        <f>IF(I1046&lt;&gt;0,J1046/I1046*100,0)</f>
        <v>0</v>
      </c>
    </row>
    <row r="1047" spans="1:12" x14ac:dyDescent="0.25">
      <c r="A1047" s="2" t="s">
        <v>544</v>
      </c>
      <c r="B1047" s="3"/>
      <c r="C1047" s="3"/>
      <c r="D1047" s="3"/>
      <c r="E1047" s="3"/>
      <c r="F1047" s="2" t="s">
        <v>545</v>
      </c>
      <c r="G1047" s="4">
        <f>+G1048+G1060+G1064</f>
        <v>11477.98</v>
      </c>
      <c r="H1047" s="4">
        <f>+H1048+H1060+H1064</f>
        <v>16603.98</v>
      </c>
      <c r="I1047" s="4">
        <f>+I1048+I1060+I1064</f>
        <v>16400</v>
      </c>
      <c r="J1047" s="4">
        <f>+J1048+J1060+J1064</f>
        <v>15400</v>
      </c>
      <c r="K1047" s="4">
        <f>IF(H1047&lt;&gt;0,I1047/H1047*100,0)</f>
        <v>98.771499363405653</v>
      </c>
      <c r="L1047" s="4">
        <f>IF(I1047&lt;&gt;0,J1047/I1047*100,0)</f>
        <v>93.902439024390233</v>
      </c>
    </row>
    <row r="1048" spans="1:12" x14ac:dyDescent="0.25">
      <c r="A1048" s="5"/>
      <c r="B1048" s="6" t="s">
        <v>98</v>
      </c>
      <c r="C1048" s="5"/>
      <c r="D1048" s="5"/>
      <c r="E1048" s="5"/>
      <c r="F1048" s="6" t="s">
        <v>99</v>
      </c>
      <c r="G1048" s="7">
        <f>+G1049</f>
        <v>11477.98</v>
      </c>
      <c r="H1048" s="7">
        <f>+H1049</f>
        <v>8603.98</v>
      </c>
      <c r="I1048" s="7">
        <f>+I1049</f>
        <v>9400</v>
      </c>
      <c r="J1048" s="7">
        <f>+J1049</f>
        <v>8400</v>
      </c>
      <c r="K1048" s="7">
        <f>IF(H1048&lt;&gt;0,I1048/H1048*100,0)</f>
        <v>109.25176488090396</v>
      </c>
      <c r="L1048" s="7">
        <f>IF(I1048&lt;&gt;0,J1048/I1048*100,0)</f>
        <v>89.361702127659569</v>
      </c>
    </row>
    <row r="1049" spans="1:12" x14ac:dyDescent="0.25">
      <c r="A1049" s="8"/>
      <c r="B1049" s="8"/>
      <c r="C1049" s="9" t="s">
        <v>546</v>
      </c>
      <c r="D1049" s="8"/>
      <c r="E1049" s="8"/>
      <c r="F1049" s="9" t="s">
        <v>524</v>
      </c>
      <c r="G1049" s="10">
        <f>+G1050</f>
        <v>11477.98</v>
      </c>
      <c r="H1049" s="10">
        <f>+H1050</f>
        <v>8603.98</v>
      </c>
      <c r="I1049" s="10">
        <f>+I1050</f>
        <v>9400</v>
      </c>
      <c r="J1049" s="10">
        <f>+J1050</f>
        <v>8400</v>
      </c>
      <c r="K1049" s="10">
        <f>IF(H1049&lt;&gt;0,I1049/H1049*100,0)</f>
        <v>109.25176488090396</v>
      </c>
      <c r="L1049" s="10">
        <f>IF(I1049&lt;&gt;0,J1049/I1049*100,0)</f>
        <v>89.361702127659569</v>
      </c>
    </row>
    <row r="1050" spans="1:12" x14ac:dyDescent="0.25">
      <c r="A1050" s="11"/>
      <c r="B1050" s="11"/>
      <c r="C1050" s="11"/>
      <c r="D1050" s="12" t="s">
        <v>18</v>
      </c>
      <c r="E1050" s="11"/>
      <c r="F1050" s="12"/>
      <c r="G1050" s="13">
        <f>+G1051+G1052+G1053+G1054+G1055+G1056+G1057+G1058+G1059</f>
        <v>11477.98</v>
      </c>
      <c r="H1050" s="13">
        <f>+H1051+H1052+H1053+H1054+H1055+H1056+H1057+H1058+H1059</f>
        <v>8603.98</v>
      </c>
      <c r="I1050" s="13">
        <f>+I1051+I1052+I1053+I1054+I1055+I1056+I1057+I1058+I1059</f>
        <v>9400</v>
      </c>
      <c r="J1050" s="13">
        <f>+J1051+J1052+J1053+J1054+J1055+J1056+J1057+J1058+J1059</f>
        <v>8400</v>
      </c>
      <c r="K1050" s="13">
        <f>IF(H1050&lt;&gt;0,I1050/H1050*100,0)</f>
        <v>109.25176488090396</v>
      </c>
      <c r="L1050" s="13">
        <f>IF(I1050&lt;&gt;0,J1050/I1050*100,0)</f>
        <v>89.361702127659569</v>
      </c>
    </row>
    <row r="1051" spans="1:12" x14ac:dyDescent="0.25">
      <c r="A1051" s="14"/>
      <c r="B1051" s="14"/>
      <c r="C1051" s="14"/>
      <c r="D1051" s="14"/>
      <c r="E1051" s="15" t="s">
        <v>19</v>
      </c>
      <c r="F1051" s="15" t="s">
        <v>20</v>
      </c>
      <c r="G1051" s="16">
        <v>863.01</v>
      </c>
      <c r="H1051" s="16">
        <v>490</v>
      </c>
      <c r="I1051" s="16">
        <v>500</v>
      </c>
      <c r="J1051" s="16">
        <v>500</v>
      </c>
      <c r="K1051" s="16">
        <f>IF(H1051&lt;&gt;0,I1051/H1051*100,0)</f>
        <v>102.04081632653062</v>
      </c>
      <c r="L1051" s="16">
        <f>IF(I1051&lt;&gt;0,J1051/I1051*100,0)</f>
        <v>100</v>
      </c>
    </row>
    <row r="1052" spans="1:12" x14ac:dyDescent="0.25">
      <c r="A1052" s="14"/>
      <c r="B1052" s="14"/>
      <c r="C1052" s="14"/>
      <c r="D1052" s="14"/>
      <c r="E1052" s="15" t="s">
        <v>76</v>
      </c>
      <c r="F1052" s="15" t="s">
        <v>77</v>
      </c>
      <c r="G1052" s="16">
        <v>1962.78</v>
      </c>
      <c r="H1052" s="16">
        <v>1100</v>
      </c>
      <c r="I1052" s="16">
        <v>1500</v>
      </c>
      <c r="J1052" s="16">
        <v>1500</v>
      </c>
      <c r="K1052" s="16">
        <f>IF(H1052&lt;&gt;0,I1052/H1052*100,0)</f>
        <v>136.36363636363635</v>
      </c>
      <c r="L1052" s="16">
        <f>IF(I1052&lt;&gt;0,J1052/I1052*100,0)</f>
        <v>100</v>
      </c>
    </row>
    <row r="1053" spans="1:12" x14ac:dyDescent="0.25">
      <c r="A1053" s="14"/>
      <c r="B1053" s="14"/>
      <c r="C1053" s="14"/>
      <c r="D1053" s="14"/>
      <c r="E1053" s="15" t="s">
        <v>21</v>
      </c>
      <c r="F1053" s="15" t="s">
        <v>22</v>
      </c>
      <c r="G1053" s="16">
        <v>2697.29</v>
      </c>
      <c r="H1053" s="16">
        <v>2980</v>
      </c>
      <c r="I1053" s="16">
        <v>3000</v>
      </c>
      <c r="J1053" s="16">
        <v>3000</v>
      </c>
      <c r="K1053" s="16">
        <f>IF(H1053&lt;&gt;0,I1053/H1053*100,0)</f>
        <v>100.67114093959732</v>
      </c>
      <c r="L1053" s="16">
        <f>IF(I1053&lt;&gt;0,J1053/I1053*100,0)</f>
        <v>100</v>
      </c>
    </row>
    <row r="1054" spans="1:12" x14ac:dyDescent="0.25">
      <c r="A1054" s="14"/>
      <c r="B1054" s="14"/>
      <c r="C1054" s="14"/>
      <c r="D1054" s="14"/>
      <c r="E1054" s="15" t="s">
        <v>23</v>
      </c>
      <c r="F1054" s="15" t="s">
        <v>24</v>
      </c>
      <c r="G1054" s="16">
        <v>302.17</v>
      </c>
      <c r="H1054" s="16">
        <v>1230</v>
      </c>
      <c r="I1054" s="16">
        <v>500</v>
      </c>
      <c r="J1054" s="16">
        <v>500</v>
      </c>
      <c r="K1054" s="16">
        <f>IF(H1054&lt;&gt;0,I1054/H1054*100,0)</f>
        <v>40.650406504065039</v>
      </c>
      <c r="L1054" s="16">
        <f>IF(I1054&lt;&gt;0,J1054/I1054*100,0)</f>
        <v>100</v>
      </c>
    </row>
    <row r="1055" spans="1:12" x14ac:dyDescent="0.25">
      <c r="A1055" s="14"/>
      <c r="B1055" s="14"/>
      <c r="C1055" s="14"/>
      <c r="D1055" s="14"/>
      <c r="E1055" s="15" t="s">
        <v>25</v>
      </c>
      <c r="F1055" s="15" t="s">
        <v>26</v>
      </c>
      <c r="G1055" s="16">
        <v>68.849999999999994</v>
      </c>
      <c r="H1055" s="16">
        <v>0</v>
      </c>
      <c r="I1055" s="16">
        <v>0</v>
      </c>
      <c r="J1055" s="16">
        <v>0</v>
      </c>
      <c r="K1055" s="16">
        <f>IF(H1055&lt;&gt;0,I1055/H1055*100,0)</f>
        <v>0</v>
      </c>
      <c r="L1055" s="16">
        <f>IF(I1055&lt;&gt;0,J1055/I1055*100,0)</f>
        <v>0</v>
      </c>
    </row>
    <row r="1056" spans="1:12" x14ac:dyDescent="0.25">
      <c r="A1056" s="14"/>
      <c r="B1056" s="14"/>
      <c r="C1056" s="14"/>
      <c r="D1056" s="14"/>
      <c r="E1056" s="15" t="s">
        <v>27</v>
      </c>
      <c r="F1056" s="15" t="s">
        <v>28</v>
      </c>
      <c r="G1056" s="16">
        <v>2183.88</v>
      </c>
      <c r="H1056" s="16">
        <v>1803.98</v>
      </c>
      <c r="I1056" s="16">
        <v>1900</v>
      </c>
      <c r="J1056" s="16">
        <v>1900</v>
      </c>
      <c r="K1056" s="16">
        <f>IF(H1056&lt;&gt;0,I1056/H1056*100,0)</f>
        <v>105.32267541768756</v>
      </c>
      <c r="L1056" s="16">
        <f>IF(I1056&lt;&gt;0,J1056/I1056*100,0)</f>
        <v>100</v>
      </c>
    </row>
    <row r="1057" spans="1:12" x14ac:dyDescent="0.25">
      <c r="A1057" s="14"/>
      <c r="B1057" s="14"/>
      <c r="C1057" s="14"/>
      <c r="D1057" s="14"/>
      <c r="E1057" s="15" t="s">
        <v>324</v>
      </c>
      <c r="F1057" s="15" t="s">
        <v>325</v>
      </c>
      <c r="G1057" s="16">
        <v>500</v>
      </c>
      <c r="H1057" s="16">
        <v>0</v>
      </c>
      <c r="I1057" s="16">
        <v>0</v>
      </c>
      <c r="J1057" s="16">
        <v>0</v>
      </c>
      <c r="K1057" s="16">
        <f>IF(H1057&lt;&gt;0,I1057/H1057*100,0)</f>
        <v>0</v>
      </c>
      <c r="L1057" s="16">
        <f>IF(I1057&lt;&gt;0,J1057/I1057*100,0)</f>
        <v>0</v>
      </c>
    </row>
    <row r="1058" spans="1:12" x14ac:dyDescent="0.25">
      <c r="A1058" s="14"/>
      <c r="B1058" s="14"/>
      <c r="C1058" s="14"/>
      <c r="D1058" s="14"/>
      <c r="E1058" s="15" t="s">
        <v>31</v>
      </c>
      <c r="F1058" s="15" t="s">
        <v>32</v>
      </c>
      <c r="G1058" s="16">
        <v>2900</v>
      </c>
      <c r="H1058" s="16">
        <v>0</v>
      </c>
      <c r="I1058" s="16">
        <v>0</v>
      </c>
      <c r="J1058" s="16">
        <v>0</v>
      </c>
      <c r="K1058" s="16">
        <f>IF(H1058&lt;&gt;0,I1058/H1058*100,0)</f>
        <v>0</v>
      </c>
      <c r="L1058" s="16">
        <f>IF(I1058&lt;&gt;0,J1058/I1058*100,0)</f>
        <v>0</v>
      </c>
    </row>
    <row r="1059" spans="1:12" x14ac:dyDescent="0.25">
      <c r="A1059" s="14"/>
      <c r="B1059" s="14"/>
      <c r="C1059" s="14"/>
      <c r="D1059" s="14"/>
      <c r="E1059" s="15" t="s">
        <v>140</v>
      </c>
      <c r="F1059" s="15" t="s">
        <v>141</v>
      </c>
      <c r="G1059" s="16">
        <v>0</v>
      </c>
      <c r="H1059" s="16">
        <v>1000</v>
      </c>
      <c r="I1059" s="16">
        <v>2000</v>
      </c>
      <c r="J1059" s="16">
        <v>1000</v>
      </c>
      <c r="K1059" s="16">
        <f>IF(H1059&lt;&gt;0,I1059/H1059*100,0)</f>
        <v>200</v>
      </c>
      <c r="L1059" s="16">
        <f>IF(I1059&lt;&gt;0,J1059/I1059*100,0)</f>
        <v>50</v>
      </c>
    </row>
    <row r="1060" spans="1:12" x14ac:dyDescent="0.25">
      <c r="A1060" s="5"/>
      <c r="B1060" s="6" t="s">
        <v>204</v>
      </c>
      <c r="C1060" s="5"/>
      <c r="D1060" s="5"/>
      <c r="E1060" s="5"/>
      <c r="F1060" s="6" t="s">
        <v>205</v>
      </c>
      <c r="G1060" s="7">
        <f>+G1061</f>
        <v>0</v>
      </c>
      <c r="H1060" s="7">
        <f>+H1061</f>
        <v>5600</v>
      </c>
      <c r="I1060" s="7">
        <f>+I1061</f>
        <v>5000</v>
      </c>
      <c r="J1060" s="7">
        <f>+J1061</f>
        <v>5000</v>
      </c>
      <c r="K1060" s="7">
        <f>IF(H1060&lt;&gt;0,I1060/H1060*100,0)</f>
        <v>89.285714285714292</v>
      </c>
      <c r="L1060" s="7">
        <f>IF(I1060&lt;&gt;0,J1060/I1060*100,0)</f>
        <v>100</v>
      </c>
    </row>
    <row r="1061" spans="1:12" x14ac:dyDescent="0.25">
      <c r="A1061" s="8"/>
      <c r="B1061" s="8"/>
      <c r="C1061" s="9" t="s">
        <v>547</v>
      </c>
      <c r="D1061" s="8"/>
      <c r="E1061" s="8"/>
      <c r="F1061" s="9" t="s">
        <v>528</v>
      </c>
      <c r="G1061" s="10">
        <f>+G1062</f>
        <v>0</v>
      </c>
      <c r="H1061" s="10">
        <f>+H1062</f>
        <v>5600</v>
      </c>
      <c r="I1061" s="10">
        <f>+I1062</f>
        <v>5000</v>
      </c>
      <c r="J1061" s="10">
        <f>+J1062</f>
        <v>5000</v>
      </c>
      <c r="K1061" s="10">
        <f>IF(H1061&lt;&gt;0,I1061/H1061*100,0)</f>
        <v>89.285714285714292</v>
      </c>
      <c r="L1061" s="10">
        <f>IF(I1061&lt;&gt;0,J1061/I1061*100,0)</f>
        <v>100</v>
      </c>
    </row>
    <row r="1062" spans="1:12" x14ac:dyDescent="0.25">
      <c r="A1062" s="11"/>
      <c r="B1062" s="11"/>
      <c r="C1062" s="11"/>
      <c r="D1062" s="12" t="s">
        <v>18</v>
      </c>
      <c r="E1062" s="11"/>
      <c r="F1062" s="12"/>
      <c r="G1062" s="13">
        <f>+G1063</f>
        <v>0</v>
      </c>
      <c r="H1062" s="13">
        <f>+H1063</f>
        <v>5600</v>
      </c>
      <c r="I1062" s="13">
        <f>+I1063</f>
        <v>5000</v>
      </c>
      <c r="J1062" s="13">
        <f>+J1063</f>
        <v>5000</v>
      </c>
      <c r="K1062" s="13">
        <f>IF(H1062&lt;&gt;0,I1062/H1062*100,0)</f>
        <v>89.285714285714292</v>
      </c>
      <c r="L1062" s="13">
        <f>IF(I1062&lt;&gt;0,J1062/I1062*100,0)</f>
        <v>100</v>
      </c>
    </row>
    <row r="1063" spans="1:12" x14ac:dyDescent="0.25">
      <c r="A1063" s="14"/>
      <c r="B1063" s="14"/>
      <c r="C1063" s="14"/>
      <c r="D1063" s="14"/>
      <c r="E1063" s="15" t="s">
        <v>23</v>
      </c>
      <c r="F1063" s="15" t="s">
        <v>24</v>
      </c>
      <c r="G1063" s="16">
        <v>0</v>
      </c>
      <c r="H1063" s="16">
        <v>5600</v>
      </c>
      <c r="I1063" s="16">
        <v>5000</v>
      </c>
      <c r="J1063" s="16">
        <v>5000</v>
      </c>
      <c r="K1063" s="16">
        <f>IF(H1063&lt;&gt;0,I1063/H1063*100,0)</f>
        <v>89.285714285714292</v>
      </c>
      <c r="L1063" s="16">
        <f>IF(I1063&lt;&gt;0,J1063/I1063*100,0)</f>
        <v>100</v>
      </c>
    </row>
    <row r="1064" spans="1:12" x14ac:dyDescent="0.25">
      <c r="A1064" s="5"/>
      <c r="B1064" s="6" t="s">
        <v>334</v>
      </c>
      <c r="C1064" s="5"/>
      <c r="D1064" s="5"/>
      <c r="E1064" s="5"/>
      <c r="F1064" s="6" t="s">
        <v>335</v>
      </c>
      <c r="G1064" s="7">
        <f>+G1065</f>
        <v>0</v>
      </c>
      <c r="H1064" s="7">
        <f>+H1065</f>
        <v>2400</v>
      </c>
      <c r="I1064" s="7">
        <f>+I1065</f>
        <v>2000</v>
      </c>
      <c r="J1064" s="7">
        <f>+J1065</f>
        <v>2000</v>
      </c>
      <c r="K1064" s="7">
        <f>IF(H1064&lt;&gt;0,I1064/H1064*100,0)</f>
        <v>83.333333333333343</v>
      </c>
      <c r="L1064" s="7">
        <f>IF(I1064&lt;&gt;0,J1064/I1064*100,0)</f>
        <v>100</v>
      </c>
    </row>
    <row r="1065" spans="1:12" x14ac:dyDescent="0.25">
      <c r="A1065" s="8"/>
      <c r="B1065" s="8"/>
      <c r="C1065" s="9" t="s">
        <v>548</v>
      </c>
      <c r="D1065" s="8"/>
      <c r="E1065" s="8"/>
      <c r="F1065" s="9" t="s">
        <v>345</v>
      </c>
      <c r="G1065" s="10">
        <f>+G1066</f>
        <v>0</v>
      </c>
      <c r="H1065" s="10">
        <f>+H1066</f>
        <v>2400</v>
      </c>
      <c r="I1065" s="10">
        <f>+I1066</f>
        <v>2000</v>
      </c>
      <c r="J1065" s="10">
        <f>+J1066</f>
        <v>2000</v>
      </c>
      <c r="K1065" s="10">
        <f>IF(H1065&lt;&gt;0,I1065/H1065*100,0)</f>
        <v>83.333333333333343</v>
      </c>
      <c r="L1065" s="10">
        <f>IF(I1065&lt;&gt;0,J1065/I1065*100,0)</f>
        <v>100</v>
      </c>
    </row>
    <row r="1066" spans="1:12" x14ac:dyDescent="0.25">
      <c r="A1066" s="11"/>
      <c r="B1066" s="11"/>
      <c r="C1066" s="11"/>
      <c r="D1066" s="12" t="s">
        <v>18</v>
      </c>
      <c r="E1066" s="11"/>
      <c r="F1066" s="12"/>
      <c r="G1066" s="13">
        <f>+G1067</f>
        <v>0</v>
      </c>
      <c r="H1066" s="13">
        <f>+H1067</f>
        <v>2400</v>
      </c>
      <c r="I1066" s="13">
        <f>+I1067</f>
        <v>2000</v>
      </c>
      <c r="J1066" s="13">
        <f>+J1067</f>
        <v>2000</v>
      </c>
      <c r="K1066" s="13">
        <f>IF(H1066&lt;&gt;0,I1066/H1066*100,0)</f>
        <v>83.333333333333343</v>
      </c>
      <c r="L1066" s="13">
        <f>IF(I1066&lt;&gt;0,J1066/I1066*100,0)</f>
        <v>100</v>
      </c>
    </row>
    <row r="1067" spans="1:12" x14ac:dyDescent="0.25">
      <c r="A1067" s="14"/>
      <c r="B1067" s="14"/>
      <c r="C1067" s="14"/>
      <c r="D1067" s="14"/>
      <c r="E1067" s="15" t="s">
        <v>23</v>
      </c>
      <c r="F1067" s="15" t="s">
        <v>24</v>
      </c>
      <c r="G1067" s="16">
        <v>0</v>
      </c>
      <c r="H1067" s="16">
        <v>2400</v>
      </c>
      <c r="I1067" s="16">
        <v>2000</v>
      </c>
      <c r="J1067" s="16">
        <v>2000</v>
      </c>
      <c r="K1067" s="16">
        <f>IF(H1067&lt;&gt;0,I1067/H1067*100,0)</f>
        <v>83.333333333333343</v>
      </c>
      <c r="L1067" s="16">
        <f>IF(I1067&lt;&gt;0,J1067/I1067*100,0)</f>
        <v>100</v>
      </c>
    </row>
    <row r="1068" spans="1:12" x14ac:dyDescent="0.25">
      <c r="A1068" s="2" t="s">
        <v>549</v>
      </c>
      <c r="B1068" s="3"/>
      <c r="C1068" s="3"/>
      <c r="D1068" s="3"/>
      <c r="E1068" s="3"/>
      <c r="F1068" s="2" t="s">
        <v>550</v>
      </c>
      <c r="G1068" s="4">
        <f>+G1069+G1078</f>
        <v>3344.87</v>
      </c>
      <c r="H1068" s="4">
        <f>+H1069+H1078</f>
        <v>15005</v>
      </c>
      <c r="I1068" s="4">
        <f>+I1069+I1078</f>
        <v>3160</v>
      </c>
      <c r="J1068" s="4">
        <f>+J1069+J1078</f>
        <v>3160</v>
      </c>
      <c r="K1068" s="4">
        <f>IF(H1068&lt;&gt;0,I1068/H1068*100,0)</f>
        <v>21.059646784405199</v>
      </c>
      <c r="L1068" s="4">
        <f>IF(I1068&lt;&gt;0,J1068/I1068*100,0)</f>
        <v>100</v>
      </c>
    </row>
    <row r="1069" spans="1:12" x14ac:dyDescent="0.25">
      <c r="A1069" s="5"/>
      <c r="B1069" s="6" t="s">
        <v>98</v>
      </c>
      <c r="C1069" s="5"/>
      <c r="D1069" s="5"/>
      <c r="E1069" s="5"/>
      <c r="F1069" s="6" t="s">
        <v>99</v>
      </c>
      <c r="G1069" s="7">
        <f>+G1070</f>
        <v>3141.7</v>
      </c>
      <c r="H1069" s="7">
        <f>+H1070</f>
        <v>3246</v>
      </c>
      <c r="I1069" s="7">
        <f>+I1070</f>
        <v>2860</v>
      </c>
      <c r="J1069" s="7">
        <f>+J1070</f>
        <v>2860</v>
      </c>
      <c r="K1069" s="7">
        <f>IF(H1069&lt;&gt;0,I1069/H1069*100,0)</f>
        <v>88.108441158348739</v>
      </c>
      <c r="L1069" s="7">
        <f>IF(I1069&lt;&gt;0,J1069/I1069*100,0)</f>
        <v>100</v>
      </c>
    </row>
    <row r="1070" spans="1:12" x14ac:dyDescent="0.25">
      <c r="A1070" s="8"/>
      <c r="B1070" s="8"/>
      <c r="C1070" s="9" t="s">
        <v>551</v>
      </c>
      <c r="D1070" s="8"/>
      <c r="E1070" s="8"/>
      <c r="F1070" s="9" t="s">
        <v>524</v>
      </c>
      <c r="G1070" s="10">
        <f>+G1071</f>
        <v>3141.7</v>
      </c>
      <c r="H1070" s="10">
        <f>+H1071</f>
        <v>3246</v>
      </c>
      <c r="I1070" s="10">
        <f>+I1071</f>
        <v>2860</v>
      </c>
      <c r="J1070" s="10">
        <f>+J1071</f>
        <v>2860</v>
      </c>
      <c r="K1070" s="10">
        <f>IF(H1070&lt;&gt;0,I1070/H1070*100,0)</f>
        <v>88.108441158348739</v>
      </c>
      <c r="L1070" s="10">
        <f>IF(I1070&lt;&gt;0,J1070/I1070*100,0)</f>
        <v>100</v>
      </c>
    </row>
    <row r="1071" spans="1:12" x14ac:dyDescent="0.25">
      <c r="A1071" s="11"/>
      <c r="B1071" s="11"/>
      <c r="C1071" s="11"/>
      <c r="D1071" s="12" t="s">
        <v>18</v>
      </c>
      <c r="E1071" s="11"/>
      <c r="F1071" s="12"/>
      <c r="G1071" s="13">
        <f>+G1072+G1073+G1074+G1075+G1076+G1077</f>
        <v>3141.7</v>
      </c>
      <c r="H1071" s="13">
        <f>+H1072+H1073+H1074+H1075+H1076+H1077</f>
        <v>3246</v>
      </c>
      <c r="I1071" s="13">
        <f>+I1072+I1073+I1074+I1075+I1076+I1077</f>
        <v>2860</v>
      </c>
      <c r="J1071" s="13">
        <f>+J1072+J1073+J1074+J1075+J1076+J1077</f>
        <v>2860</v>
      </c>
      <c r="K1071" s="13">
        <f>IF(H1071&lt;&gt;0,I1071/H1071*100,0)</f>
        <v>88.108441158348739</v>
      </c>
      <c r="L1071" s="13">
        <f>IF(I1071&lt;&gt;0,J1071/I1071*100,0)</f>
        <v>100</v>
      </c>
    </row>
    <row r="1072" spans="1:12" x14ac:dyDescent="0.25">
      <c r="A1072" s="14"/>
      <c r="B1072" s="14"/>
      <c r="C1072" s="14"/>
      <c r="D1072" s="14"/>
      <c r="E1072" s="15" t="s">
        <v>19</v>
      </c>
      <c r="F1072" s="15" t="s">
        <v>20</v>
      </c>
      <c r="G1072" s="16">
        <v>25.12</v>
      </c>
      <c r="H1072" s="16">
        <v>141</v>
      </c>
      <c r="I1072" s="16">
        <v>200</v>
      </c>
      <c r="J1072" s="16">
        <v>200</v>
      </c>
      <c r="K1072" s="16">
        <f>IF(H1072&lt;&gt;0,I1072/H1072*100,0)</f>
        <v>141.84397163120568</v>
      </c>
      <c r="L1072" s="16">
        <f>IF(I1072&lt;&gt;0,J1072/I1072*100,0)</f>
        <v>100</v>
      </c>
    </row>
    <row r="1073" spans="1:12" x14ac:dyDescent="0.25">
      <c r="A1073" s="14"/>
      <c r="B1073" s="14"/>
      <c r="C1073" s="14"/>
      <c r="D1073" s="14"/>
      <c r="E1073" s="15" t="s">
        <v>76</v>
      </c>
      <c r="F1073" s="15" t="s">
        <v>77</v>
      </c>
      <c r="G1073" s="16">
        <v>143.5</v>
      </c>
      <c r="H1073" s="16">
        <v>50</v>
      </c>
      <c r="I1073" s="16">
        <v>200</v>
      </c>
      <c r="J1073" s="16">
        <v>200</v>
      </c>
      <c r="K1073" s="16">
        <f>IF(H1073&lt;&gt;0,I1073/H1073*100,0)</f>
        <v>400</v>
      </c>
      <c r="L1073" s="16">
        <f>IF(I1073&lt;&gt;0,J1073/I1073*100,0)</f>
        <v>100</v>
      </c>
    </row>
    <row r="1074" spans="1:12" x14ac:dyDescent="0.25">
      <c r="A1074" s="14"/>
      <c r="B1074" s="14"/>
      <c r="C1074" s="14"/>
      <c r="D1074" s="14"/>
      <c r="E1074" s="15" t="s">
        <v>21</v>
      </c>
      <c r="F1074" s="15" t="s">
        <v>22</v>
      </c>
      <c r="G1074" s="16">
        <v>160.15</v>
      </c>
      <c r="H1074" s="16">
        <v>366.24</v>
      </c>
      <c r="I1074" s="16">
        <v>360</v>
      </c>
      <c r="J1074" s="16">
        <v>360</v>
      </c>
      <c r="K1074" s="16">
        <f>IF(H1074&lt;&gt;0,I1074/H1074*100,0)</f>
        <v>98.296199213630402</v>
      </c>
      <c r="L1074" s="16">
        <f>IF(I1074&lt;&gt;0,J1074/I1074*100,0)</f>
        <v>100</v>
      </c>
    </row>
    <row r="1075" spans="1:12" x14ac:dyDescent="0.25">
      <c r="A1075" s="14"/>
      <c r="B1075" s="14"/>
      <c r="C1075" s="14"/>
      <c r="D1075" s="14"/>
      <c r="E1075" s="15" t="s">
        <v>23</v>
      </c>
      <c r="F1075" s="15" t="s">
        <v>24</v>
      </c>
      <c r="G1075" s="16">
        <v>53.24</v>
      </c>
      <c r="H1075" s="16">
        <v>508.76</v>
      </c>
      <c r="I1075" s="16">
        <v>300</v>
      </c>
      <c r="J1075" s="16">
        <v>300</v>
      </c>
      <c r="K1075" s="16">
        <f>IF(H1075&lt;&gt;0,I1075/H1075*100,0)</f>
        <v>58.966899913515213</v>
      </c>
      <c r="L1075" s="16">
        <f>IF(I1075&lt;&gt;0,J1075/I1075*100,0)</f>
        <v>100</v>
      </c>
    </row>
    <row r="1076" spans="1:12" x14ac:dyDescent="0.25">
      <c r="A1076" s="14"/>
      <c r="B1076" s="14"/>
      <c r="C1076" s="14"/>
      <c r="D1076" s="14"/>
      <c r="E1076" s="15" t="s">
        <v>27</v>
      </c>
      <c r="F1076" s="15" t="s">
        <v>28</v>
      </c>
      <c r="G1076" s="16">
        <v>1916.55</v>
      </c>
      <c r="H1076" s="16">
        <v>1680</v>
      </c>
      <c r="I1076" s="16">
        <v>1800</v>
      </c>
      <c r="J1076" s="16">
        <v>1800</v>
      </c>
      <c r="K1076" s="16">
        <f>IF(H1076&lt;&gt;0,I1076/H1076*100,0)</f>
        <v>107.14285714285714</v>
      </c>
      <c r="L1076" s="16">
        <f>IF(I1076&lt;&gt;0,J1076/I1076*100,0)</f>
        <v>100</v>
      </c>
    </row>
    <row r="1077" spans="1:12" x14ac:dyDescent="0.25">
      <c r="A1077" s="14"/>
      <c r="B1077" s="14"/>
      <c r="C1077" s="14"/>
      <c r="D1077" s="14"/>
      <c r="E1077" s="15" t="s">
        <v>63</v>
      </c>
      <c r="F1077" s="15" t="s">
        <v>64</v>
      </c>
      <c r="G1077" s="16">
        <v>843.14</v>
      </c>
      <c r="H1077" s="16">
        <v>500</v>
      </c>
      <c r="I1077" s="16">
        <v>0</v>
      </c>
      <c r="J1077" s="16">
        <v>0</v>
      </c>
      <c r="K1077" s="16">
        <f>IF(H1077&lt;&gt;0,I1077/H1077*100,0)</f>
        <v>0</v>
      </c>
      <c r="L1077" s="16">
        <f>IF(I1077&lt;&gt;0,J1077/I1077*100,0)</f>
        <v>0</v>
      </c>
    </row>
    <row r="1078" spans="1:12" x14ac:dyDescent="0.25">
      <c r="A1078" s="5"/>
      <c r="B1078" s="6" t="s">
        <v>334</v>
      </c>
      <c r="C1078" s="5"/>
      <c r="D1078" s="5"/>
      <c r="E1078" s="5"/>
      <c r="F1078" s="6" t="s">
        <v>335</v>
      </c>
      <c r="G1078" s="7">
        <f>+G1079</f>
        <v>203.17000000000002</v>
      </c>
      <c r="H1078" s="7">
        <f>+H1079</f>
        <v>11759</v>
      </c>
      <c r="I1078" s="7">
        <f>+I1079</f>
        <v>300</v>
      </c>
      <c r="J1078" s="7">
        <f>+J1079</f>
        <v>300</v>
      </c>
      <c r="K1078" s="7">
        <f>IF(H1078&lt;&gt;0,I1078/H1078*100,0)</f>
        <v>2.551237350114806</v>
      </c>
      <c r="L1078" s="7">
        <f>IF(I1078&lt;&gt;0,J1078/I1078*100,0)</f>
        <v>100</v>
      </c>
    </row>
    <row r="1079" spans="1:12" x14ac:dyDescent="0.25">
      <c r="A1079" s="8"/>
      <c r="B1079" s="8"/>
      <c r="C1079" s="9" t="s">
        <v>552</v>
      </c>
      <c r="D1079" s="8"/>
      <c r="E1079" s="8"/>
      <c r="F1079" s="9" t="s">
        <v>345</v>
      </c>
      <c r="G1079" s="10">
        <f>+G1080</f>
        <v>203.17000000000002</v>
      </c>
      <c r="H1079" s="10">
        <f>+H1080</f>
        <v>11759</v>
      </c>
      <c r="I1079" s="10">
        <f>+I1080</f>
        <v>300</v>
      </c>
      <c r="J1079" s="10">
        <f>+J1080</f>
        <v>300</v>
      </c>
      <c r="K1079" s="10">
        <f>IF(H1079&lt;&gt;0,I1079/H1079*100,0)</f>
        <v>2.551237350114806</v>
      </c>
      <c r="L1079" s="10">
        <f>IF(I1079&lt;&gt;0,J1079/I1079*100,0)</f>
        <v>100</v>
      </c>
    </row>
    <row r="1080" spans="1:12" x14ac:dyDescent="0.25">
      <c r="A1080" s="11"/>
      <c r="B1080" s="11"/>
      <c r="C1080" s="11"/>
      <c r="D1080" s="12" t="s">
        <v>18</v>
      </c>
      <c r="E1080" s="11"/>
      <c r="F1080" s="12"/>
      <c r="G1080" s="13">
        <f>+G1081+G1082+G1083+G1084</f>
        <v>203.17000000000002</v>
      </c>
      <c r="H1080" s="13">
        <f>+H1081+H1082+H1083+H1084</f>
        <v>11759</v>
      </c>
      <c r="I1080" s="13">
        <f>+I1081+I1082+I1083+I1084</f>
        <v>300</v>
      </c>
      <c r="J1080" s="13">
        <f>+J1081+J1082+J1083+J1084</f>
        <v>300</v>
      </c>
      <c r="K1080" s="13">
        <f>IF(H1080&lt;&gt;0,I1080/H1080*100,0)</f>
        <v>2.551237350114806</v>
      </c>
      <c r="L1080" s="13">
        <f>IF(I1080&lt;&gt;0,J1080/I1080*100,0)</f>
        <v>100</v>
      </c>
    </row>
    <row r="1081" spans="1:12" x14ac:dyDescent="0.25">
      <c r="A1081" s="14"/>
      <c r="B1081" s="14"/>
      <c r="C1081" s="14"/>
      <c r="D1081" s="14"/>
      <c r="E1081" s="15" t="s">
        <v>21</v>
      </c>
      <c r="F1081" s="15" t="s">
        <v>22</v>
      </c>
      <c r="G1081" s="16">
        <v>181.02</v>
      </c>
      <c r="H1081" s="16">
        <v>175</v>
      </c>
      <c r="I1081" s="16">
        <v>200</v>
      </c>
      <c r="J1081" s="16">
        <v>200</v>
      </c>
      <c r="K1081" s="16">
        <f>IF(H1081&lt;&gt;0,I1081/H1081*100,0)</f>
        <v>114.28571428571428</v>
      </c>
      <c r="L1081" s="16">
        <f>IF(I1081&lt;&gt;0,J1081/I1081*100,0)</f>
        <v>100</v>
      </c>
    </row>
    <row r="1082" spans="1:12" x14ac:dyDescent="0.25">
      <c r="A1082" s="14"/>
      <c r="B1082" s="14"/>
      <c r="C1082" s="14"/>
      <c r="D1082" s="14"/>
      <c r="E1082" s="15" t="s">
        <v>23</v>
      </c>
      <c r="F1082" s="15" t="s">
        <v>24</v>
      </c>
      <c r="G1082" s="16">
        <v>22.15</v>
      </c>
      <c r="H1082" s="16">
        <v>125</v>
      </c>
      <c r="I1082" s="16">
        <v>100</v>
      </c>
      <c r="J1082" s="16">
        <v>100</v>
      </c>
      <c r="K1082" s="16">
        <f>IF(H1082&lt;&gt;0,I1082/H1082*100,0)</f>
        <v>80</v>
      </c>
      <c r="L1082" s="16">
        <f>IF(I1082&lt;&gt;0,J1082/I1082*100,0)</f>
        <v>100</v>
      </c>
    </row>
    <row r="1083" spans="1:12" x14ac:dyDescent="0.25">
      <c r="A1083" s="14"/>
      <c r="B1083" s="14"/>
      <c r="C1083" s="14"/>
      <c r="D1083" s="14"/>
      <c r="E1083" s="15" t="s">
        <v>140</v>
      </c>
      <c r="F1083" s="15" t="s">
        <v>141</v>
      </c>
      <c r="G1083" s="16">
        <v>0</v>
      </c>
      <c r="H1083" s="16">
        <v>9800</v>
      </c>
      <c r="I1083" s="16">
        <v>0</v>
      </c>
      <c r="J1083" s="16">
        <v>0</v>
      </c>
      <c r="K1083" s="16">
        <f>IF(H1083&lt;&gt;0,I1083/H1083*100,0)</f>
        <v>0</v>
      </c>
      <c r="L1083" s="16">
        <f>IF(I1083&lt;&gt;0,J1083/I1083*100,0)</f>
        <v>0</v>
      </c>
    </row>
    <row r="1084" spans="1:12" x14ac:dyDescent="0.25">
      <c r="A1084" s="14"/>
      <c r="B1084" s="14"/>
      <c r="C1084" s="14"/>
      <c r="D1084" s="14"/>
      <c r="E1084" s="15" t="s">
        <v>132</v>
      </c>
      <c r="F1084" s="15" t="s">
        <v>133</v>
      </c>
      <c r="G1084" s="16">
        <v>0</v>
      </c>
      <c r="H1084" s="16">
        <v>1659</v>
      </c>
      <c r="I1084" s="16">
        <v>0</v>
      </c>
      <c r="J1084" s="16">
        <v>0</v>
      </c>
      <c r="K1084" s="16">
        <f>IF(H1084&lt;&gt;0,I1084/H1084*100,0)</f>
        <v>0</v>
      </c>
      <c r="L1084" s="16">
        <f>IF(I1084&lt;&gt;0,J1084/I1084*100,0)</f>
        <v>0</v>
      </c>
    </row>
    <row r="1085" spans="1:12" x14ac:dyDescent="0.25">
      <c r="A1085" s="2" t="s">
        <v>553</v>
      </c>
      <c r="B1085" s="3"/>
      <c r="C1085" s="3"/>
      <c r="D1085" s="3"/>
      <c r="E1085" s="3"/>
      <c r="F1085" s="2" t="s">
        <v>554</v>
      </c>
      <c r="G1085" s="4">
        <f>+G1086</f>
        <v>5667.64</v>
      </c>
      <c r="H1085" s="4">
        <f>+H1086</f>
        <v>5000</v>
      </c>
      <c r="I1085" s="4">
        <f>+I1086</f>
        <v>5046.79</v>
      </c>
      <c r="J1085" s="4">
        <f>+J1086</f>
        <v>5000</v>
      </c>
      <c r="K1085" s="4">
        <f>IF(H1085&lt;&gt;0,I1085/H1085*100,0)</f>
        <v>100.9358</v>
      </c>
      <c r="L1085" s="4">
        <f>IF(I1085&lt;&gt;0,J1085/I1085*100,0)</f>
        <v>99.072876026147313</v>
      </c>
    </row>
    <row r="1086" spans="1:12" x14ac:dyDescent="0.25">
      <c r="A1086" s="5"/>
      <c r="B1086" s="6" t="s">
        <v>98</v>
      </c>
      <c r="C1086" s="5"/>
      <c r="D1086" s="5"/>
      <c r="E1086" s="5"/>
      <c r="F1086" s="6" t="s">
        <v>99</v>
      </c>
      <c r="G1086" s="7">
        <f>+G1087</f>
        <v>5667.64</v>
      </c>
      <c r="H1086" s="7">
        <f>+H1087</f>
        <v>5000</v>
      </c>
      <c r="I1086" s="7">
        <f>+I1087</f>
        <v>5046.79</v>
      </c>
      <c r="J1086" s="7">
        <f>+J1087</f>
        <v>5000</v>
      </c>
      <c r="K1086" s="7">
        <f>IF(H1086&lt;&gt;0,I1086/H1086*100,0)</f>
        <v>100.9358</v>
      </c>
      <c r="L1086" s="7">
        <f>IF(I1086&lt;&gt;0,J1086/I1086*100,0)</f>
        <v>99.072876026147313</v>
      </c>
    </row>
    <row r="1087" spans="1:12" x14ac:dyDescent="0.25">
      <c r="A1087" s="8"/>
      <c r="B1087" s="8"/>
      <c r="C1087" s="9" t="s">
        <v>555</v>
      </c>
      <c r="D1087" s="8"/>
      <c r="E1087" s="8"/>
      <c r="F1087" s="9" t="s">
        <v>524</v>
      </c>
      <c r="G1087" s="10">
        <f>+G1088</f>
        <v>5667.64</v>
      </c>
      <c r="H1087" s="10">
        <f>+H1088</f>
        <v>5000</v>
      </c>
      <c r="I1087" s="10">
        <f>+I1088</f>
        <v>5046.79</v>
      </c>
      <c r="J1087" s="10">
        <f>+J1088</f>
        <v>5000</v>
      </c>
      <c r="K1087" s="10">
        <f>IF(H1087&lt;&gt;0,I1087/H1087*100,0)</f>
        <v>100.9358</v>
      </c>
      <c r="L1087" s="10">
        <f>IF(I1087&lt;&gt;0,J1087/I1087*100,0)</f>
        <v>99.072876026147313</v>
      </c>
    </row>
    <row r="1088" spans="1:12" x14ac:dyDescent="0.25">
      <c r="A1088" s="11"/>
      <c r="B1088" s="11"/>
      <c r="C1088" s="11"/>
      <c r="D1088" s="12" t="s">
        <v>18</v>
      </c>
      <c r="E1088" s="11"/>
      <c r="F1088" s="12"/>
      <c r="G1088" s="13">
        <f>+G1089+G1090+G1091+G1092+G1093+G1094+G1095</f>
        <v>5667.64</v>
      </c>
      <c r="H1088" s="13">
        <f>+H1089+H1090+H1091+H1092+H1093+H1094+H1095</f>
        <v>5000</v>
      </c>
      <c r="I1088" s="13">
        <f>+I1089+I1090+I1091+I1092+I1093+I1094+I1095</f>
        <v>5046.79</v>
      </c>
      <c r="J1088" s="13">
        <f>+J1089+J1090+J1091+J1092+J1093+J1094+J1095</f>
        <v>5000</v>
      </c>
      <c r="K1088" s="13">
        <f>IF(H1088&lt;&gt;0,I1088/H1088*100,0)</f>
        <v>100.9358</v>
      </c>
      <c r="L1088" s="13">
        <f>IF(I1088&lt;&gt;0,J1088/I1088*100,0)</f>
        <v>99.072876026147313</v>
      </c>
    </row>
    <row r="1089" spans="1:12" x14ac:dyDescent="0.25">
      <c r="A1089" s="14"/>
      <c r="B1089" s="14"/>
      <c r="C1089" s="14"/>
      <c r="D1089" s="14"/>
      <c r="E1089" s="15" t="s">
        <v>19</v>
      </c>
      <c r="F1089" s="15" t="s">
        <v>20</v>
      </c>
      <c r="G1089" s="16">
        <v>843.39</v>
      </c>
      <c r="H1089" s="16">
        <v>853.21</v>
      </c>
      <c r="I1089" s="16">
        <v>900</v>
      </c>
      <c r="J1089" s="16">
        <v>853.21</v>
      </c>
      <c r="K1089" s="16">
        <f>IF(H1089&lt;&gt;0,I1089/H1089*100,0)</f>
        <v>105.48399573375839</v>
      </c>
      <c r="L1089" s="16">
        <f>IF(I1089&lt;&gt;0,J1089/I1089*100,0)</f>
        <v>94.801111111111112</v>
      </c>
    </row>
    <row r="1090" spans="1:12" x14ac:dyDescent="0.25">
      <c r="A1090" s="14"/>
      <c r="B1090" s="14"/>
      <c r="C1090" s="14"/>
      <c r="D1090" s="14"/>
      <c r="E1090" s="15" t="s">
        <v>76</v>
      </c>
      <c r="F1090" s="15" t="s">
        <v>77</v>
      </c>
      <c r="G1090" s="16">
        <v>4051.26</v>
      </c>
      <c r="H1090" s="16">
        <v>3000</v>
      </c>
      <c r="I1090" s="16">
        <v>3000</v>
      </c>
      <c r="J1090" s="16">
        <v>3000</v>
      </c>
      <c r="K1090" s="16">
        <f>IF(H1090&lt;&gt;0,I1090/H1090*100,0)</f>
        <v>100</v>
      </c>
      <c r="L1090" s="16">
        <f>IF(I1090&lt;&gt;0,J1090/I1090*100,0)</f>
        <v>100</v>
      </c>
    </row>
    <row r="1091" spans="1:12" x14ac:dyDescent="0.25">
      <c r="A1091" s="14"/>
      <c r="B1091" s="14"/>
      <c r="C1091" s="14"/>
      <c r="D1091" s="14"/>
      <c r="E1091" s="15" t="s">
        <v>21</v>
      </c>
      <c r="F1091" s="15" t="s">
        <v>22</v>
      </c>
      <c r="G1091" s="16">
        <v>103.76</v>
      </c>
      <c r="H1091" s="16">
        <v>350</v>
      </c>
      <c r="I1091" s="16">
        <v>350</v>
      </c>
      <c r="J1091" s="16">
        <v>350</v>
      </c>
      <c r="K1091" s="16">
        <f>IF(H1091&lt;&gt;0,I1091/H1091*100,0)</f>
        <v>100</v>
      </c>
      <c r="L1091" s="16">
        <f>IF(I1091&lt;&gt;0,J1091/I1091*100,0)</f>
        <v>100</v>
      </c>
    </row>
    <row r="1092" spans="1:12" x14ac:dyDescent="0.25">
      <c r="A1092" s="14"/>
      <c r="B1092" s="14"/>
      <c r="C1092" s="14"/>
      <c r="D1092" s="14"/>
      <c r="E1092" s="15" t="s">
        <v>23</v>
      </c>
      <c r="F1092" s="15" t="s">
        <v>24</v>
      </c>
      <c r="G1092" s="16">
        <v>85.83</v>
      </c>
      <c r="H1092" s="16">
        <v>391.79</v>
      </c>
      <c r="I1092" s="16">
        <v>391.79</v>
      </c>
      <c r="J1092" s="16">
        <v>391.79</v>
      </c>
      <c r="K1092" s="16">
        <f>IF(H1092&lt;&gt;0,I1092/H1092*100,0)</f>
        <v>100</v>
      </c>
      <c r="L1092" s="16">
        <f>IF(I1092&lt;&gt;0,J1092/I1092*100,0)</f>
        <v>100</v>
      </c>
    </row>
    <row r="1093" spans="1:12" x14ac:dyDescent="0.25">
      <c r="A1093" s="14"/>
      <c r="B1093" s="14"/>
      <c r="C1093" s="14"/>
      <c r="D1093" s="14"/>
      <c r="E1093" s="15" t="s">
        <v>25</v>
      </c>
      <c r="F1093" s="15" t="s">
        <v>26</v>
      </c>
      <c r="G1093" s="16">
        <v>330</v>
      </c>
      <c r="H1093" s="16">
        <v>400</v>
      </c>
      <c r="I1093" s="16">
        <v>400</v>
      </c>
      <c r="J1093" s="16">
        <v>400</v>
      </c>
      <c r="K1093" s="16">
        <f>IF(H1093&lt;&gt;0,I1093/H1093*100,0)</f>
        <v>100</v>
      </c>
      <c r="L1093" s="16">
        <f>IF(I1093&lt;&gt;0,J1093/I1093*100,0)</f>
        <v>100</v>
      </c>
    </row>
    <row r="1094" spans="1:12" x14ac:dyDescent="0.25">
      <c r="A1094" s="14"/>
      <c r="B1094" s="14"/>
      <c r="C1094" s="14"/>
      <c r="D1094" s="14"/>
      <c r="E1094" s="15" t="s">
        <v>27</v>
      </c>
      <c r="F1094" s="15" t="s">
        <v>28</v>
      </c>
      <c r="G1094" s="16">
        <v>53.4</v>
      </c>
      <c r="H1094" s="16">
        <v>5</v>
      </c>
      <c r="I1094" s="16">
        <v>5</v>
      </c>
      <c r="J1094" s="16">
        <v>5</v>
      </c>
      <c r="K1094" s="16">
        <f>IF(H1094&lt;&gt;0,I1094/H1094*100,0)</f>
        <v>100</v>
      </c>
      <c r="L1094" s="16">
        <f>IF(I1094&lt;&gt;0,J1094/I1094*100,0)</f>
        <v>100</v>
      </c>
    </row>
    <row r="1095" spans="1:12" x14ac:dyDescent="0.25">
      <c r="A1095" s="14"/>
      <c r="B1095" s="14"/>
      <c r="C1095" s="14"/>
      <c r="D1095" s="14"/>
      <c r="E1095" s="15" t="s">
        <v>31</v>
      </c>
      <c r="F1095" s="15" t="s">
        <v>32</v>
      </c>
      <c r="G1095" s="16">
        <v>200</v>
      </c>
      <c r="H1095" s="16">
        <v>0</v>
      </c>
      <c r="I1095" s="16">
        <v>0</v>
      </c>
      <c r="J1095" s="16">
        <v>0</v>
      </c>
      <c r="K1095" s="16">
        <f>IF(H1095&lt;&gt;0,I1095/H1095*100,0)</f>
        <v>0</v>
      </c>
      <c r="L1095" s="16">
        <f>IF(I1095&lt;&gt;0,J1095/I1095*100,0)</f>
        <v>0</v>
      </c>
    </row>
    <row r="1096" spans="1:12" x14ac:dyDescent="0.25">
      <c r="A1096" s="2" t="s">
        <v>556</v>
      </c>
      <c r="B1096" s="3"/>
      <c r="C1096" s="3"/>
      <c r="D1096" s="3"/>
      <c r="E1096" s="3"/>
      <c r="F1096" s="2" t="s">
        <v>557</v>
      </c>
      <c r="G1096" s="4">
        <f>+G1097+G1109</f>
        <v>14604.41</v>
      </c>
      <c r="H1096" s="4">
        <f>+H1097+H1109</f>
        <v>19704.98</v>
      </c>
      <c r="I1096" s="4">
        <f>+I1097+I1109</f>
        <v>17054.919999999998</v>
      </c>
      <c r="J1096" s="4">
        <f>+J1097+J1109</f>
        <v>17054.919999999998</v>
      </c>
      <c r="K1096" s="4">
        <f>IF(H1096&lt;&gt;0,I1096/H1096*100,0)</f>
        <v>86.55131849918142</v>
      </c>
      <c r="L1096" s="4">
        <f>IF(I1096&lt;&gt;0,J1096/I1096*100,0)</f>
        <v>100</v>
      </c>
    </row>
    <row r="1097" spans="1:12" x14ac:dyDescent="0.25">
      <c r="A1097" s="5"/>
      <c r="B1097" s="6" t="s">
        <v>98</v>
      </c>
      <c r="C1097" s="5"/>
      <c r="D1097" s="5"/>
      <c r="E1097" s="5"/>
      <c r="F1097" s="6" t="s">
        <v>99</v>
      </c>
      <c r="G1097" s="7">
        <f>+G1098</f>
        <v>14042.46</v>
      </c>
      <c r="H1097" s="7">
        <f>+H1098</f>
        <v>18304.98</v>
      </c>
      <c r="I1097" s="7">
        <f>+I1098</f>
        <v>12771.42</v>
      </c>
      <c r="J1097" s="7">
        <f>+J1098</f>
        <v>12771.42</v>
      </c>
      <c r="K1097" s="7">
        <f>IF(H1097&lt;&gt;0,I1097/H1097*100,0)</f>
        <v>69.770193684997196</v>
      </c>
      <c r="L1097" s="7">
        <f>IF(I1097&lt;&gt;0,J1097/I1097*100,0)</f>
        <v>100</v>
      </c>
    </row>
    <row r="1098" spans="1:12" x14ac:dyDescent="0.25">
      <c r="A1098" s="8"/>
      <c r="B1098" s="8"/>
      <c r="C1098" s="9" t="s">
        <v>558</v>
      </c>
      <c r="D1098" s="8"/>
      <c r="E1098" s="8"/>
      <c r="F1098" s="9" t="s">
        <v>524</v>
      </c>
      <c r="G1098" s="10">
        <f>+G1099</f>
        <v>14042.46</v>
      </c>
      <c r="H1098" s="10">
        <f>+H1099</f>
        <v>18304.98</v>
      </c>
      <c r="I1098" s="10">
        <f>+I1099</f>
        <v>12771.42</v>
      </c>
      <c r="J1098" s="10">
        <f>+J1099</f>
        <v>12771.42</v>
      </c>
      <c r="K1098" s="10">
        <f>IF(H1098&lt;&gt;0,I1098/H1098*100,0)</f>
        <v>69.770193684997196</v>
      </c>
      <c r="L1098" s="10">
        <f>IF(I1098&lt;&gt;0,J1098/I1098*100,0)</f>
        <v>100</v>
      </c>
    </row>
    <row r="1099" spans="1:12" x14ac:dyDescent="0.25">
      <c r="A1099" s="11"/>
      <c r="B1099" s="11"/>
      <c r="C1099" s="11"/>
      <c r="D1099" s="12" t="s">
        <v>18</v>
      </c>
      <c r="E1099" s="11"/>
      <c r="F1099" s="12"/>
      <c r="G1099" s="13">
        <f>+G1100+G1101+G1102+G1103+G1104+G1105+G1106+G1107+G1108</f>
        <v>14042.46</v>
      </c>
      <c r="H1099" s="13">
        <f>+H1100+H1101+H1102+H1103+H1104+H1105+H1106+H1107+H1108</f>
        <v>18304.98</v>
      </c>
      <c r="I1099" s="13">
        <f>+I1100+I1101+I1102+I1103+I1104+I1105+I1106+I1107+I1108</f>
        <v>12771.42</v>
      </c>
      <c r="J1099" s="13">
        <f>+J1100+J1101+J1102+J1103+J1104+J1105+J1106+J1107+J1108</f>
        <v>12771.42</v>
      </c>
      <c r="K1099" s="13">
        <f>IF(H1099&lt;&gt;0,I1099/H1099*100,0)</f>
        <v>69.770193684997196</v>
      </c>
      <c r="L1099" s="13">
        <f>IF(I1099&lt;&gt;0,J1099/I1099*100,0)</f>
        <v>100</v>
      </c>
    </row>
    <row r="1100" spans="1:12" x14ac:dyDescent="0.25">
      <c r="A1100" s="14"/>
      <c r="B1100" s="14"/>
      <c r="C1100" s="14"/>
      <c r="D1100" s="14"/>
      <c r="E1100" s="15" t="s">
        <v>19</v>
      </c>
      <c r="F1100" s="15" t="s">
        <v>20</v>
      </c>
      <c r="G1100" s="16">
        <v>6680.25</v>
      </c>
      <c r="H1100" s="16">
        <v>5450</v>
      </c>
      <c r="I1100" s="16">
        <v>0</v>
      </c>
      <c r="J1100" s="16">
        <v>0</v>
      </c>
      <c r="K1100" s="16">
        <f>IF(H1100&lt;&gt;0,I1100/H1100*100,0)</f>
        <v>0</v>
      </c>
      <c r="L1100" s="16">
        <f>IF(I1100&lt;&gt;0,J1100/I1100*100,0)</f>
        <v>0</v>
      </c>
    </row>
    <row r="1101" spans="1:12" x14ac:dyDescent="0.25">
      <c r="A1101" s="14"/>
      <c r="B1101" s="14"/>
      <c r="C1101" s="14"/>
      <c r="D1101" s="14"/>
      <c r="E1101" s="15" t="s">
        <v>76</v>
      </c>
      <c r="F1101" s="15" t="s">
        <v>77</v>
      </c>
      <c r="G1101" s="16">
        <v>2503.1799999999998</v>
      </c>
      <c r="H1101" s="16">
        <v>5550</v>
      </c>
      <c r="I1101" s="16">
        <v>5900</v>
      </c>
      <c r="J1101" s="16">
        <v>5900</v>
      </c>
      <c r="K1101" s="16">
        <f>IF(H1101&lt;&gt;0,I1101/H1101*100,0)</f>
        <v>106.30630630630631</v>
      </c>
      <c r="L1101" s="16">
        <f>IF(I1101&lt;&gt;0,J1101/I1101*100,0)</f>
        <v>100</v>
      </c>
    </row>
    <row r="1102" spans="1:12" x14ac:dyDescent="0.25">
      <c r="A1102" s="14"/>
      <c r="B1102" s="14"/>
      <c r="C1102" s="14"/>
      <c r="D1102" s="14"/>
      <c r="E1102" s="15" t="s">
        <v>21</v>
      </c>
      <c r="F1102" s="15" t="s">
        <v>22</v>
      </c>
      <c r="G1102" s="16">
        <v>1006.9</v>
      </c>
      <c r="H1102" s="16">
        <v>1070</v>
      </c>
      <c r="I1102" s="16">
        <v>400</v>
      </c>
      <c r="J1102" s="16">
        <v>400</v>
      </c>
      <c r="K1102" s="16">
        <f>IF(H1102&lt;&gt;0,I1102/H1102*100,0)</f>
        <v>37.383177570093459</v>
      </c>
      <c r="L1102" s="16">
        <f>IF(I1102&lt;&gt;0,J1102/I1102*100,0)</f>
        <v>100</v>
      </c>
    </row>
    <row r="1103" spans="1:12" x14ac:dyDescent="0.25">
      <c r="A1103" s="14"/>
      <c r="B1103" s="14"/>
      <c r="C1103" s="14"/>
      <c r="D1103" s="14"/>
      <c r="E1103" s="15" t="s">
        <v>70</v>
      </c>
      <c r="F1103" s="15" t="s">
        <v>71</v>
      </c>
      <c r="G1103" s="16">
        <v>348.69</v>
      </c>
      <c r="H1103" s="16">
        <v>100</v>
      </c>
      <c r="I1103" s="16">
        <v>500</v>
      </c>
      <c r="J1103" s="16">
        <v>500</v>
      </c>
      <c r="K1103" s="16">
        <f>IF(H1103&lt;&gt;0,I1103/H1103*100,0)</f>
        <v>500</v>
      </c>
      <c r="L1103" s="16">
        <f>IF(I1103&lt;&gt;0,J1103/I1103*100,0)</f>
        <v>100</v>
      </c>
    </row>
    <row r="1104" spans="1:12" x14ac:dyDescent="0.25">
      <c r="A1104" s="14"/>
      <c r="B1104" s="14"/>
      <c r="C1104" s="14"/>
      <c r="D1104" s="14"/>
      <c r="E1104" s="15" t="s">
        <v>23</v>
      </c>
      <c r="F1104" s="15" t="s">
        <v>24</v>
      </c>
      <c r="G1104" s="16">
        <v>213.13</v>
      </c>
      <c r="H1104" s="16">
        <v>280</v>
      </c>
      <c r="I1104" s="16">
        <v>320</v>
      </c>
      <c r="J1104" s="16">
        <v>320</v>
      </c>
      <c r="K1104" s="16">
        <f>IF(H1104&lt;&gt;0,I1104/H1104*100,0)</f>
        <v>114.28571428571428</v>
      </c>
      <c r="L1104" s="16">
        <f>IF(I1104&lt;&gt;0,J1104/I1104*100,0)</f>
        <v>100</v>
      </c>
    </row>
    <row r="1105" spans="1:12" x14ac:dyDescent="0.25">
      <c r="A1105" s="14"/>
      <c r="B1105" s="14"/>
      <c r="C1105" s="14"/>
      <c r="D1105" s="14"/>
      <c r="E1105" s="15" t="s">
        <v>25</v>
      </c>
      <c r="F1105" s="15" t="s">
        <v>26</v>
      </c>
      <c r="G1105" s="16">
        <v>500</v>
      </c>
      <c r="H1105" s="16">
        <v>400</v>
      </c>
      <c r="I1105" s="16">
        <v>0</v>
      </c>
      <c r="J1105" s="16">
        <v>0</v>
      </c>
      <c r="K1105" s="16">
        <f>IF(H1105&lt;&gt;0,I1105/H1105*100,0)</f>
        <v>0</v>
      </c>
      <c r="L1105" s="16">
        <f>IF(I1105&lt;&gt;0,J1105/I1105*100,0)</f>
        <v>0</v>
      </c>
    </row>
    <row r="1106" spans="1:12" x14ac:dyDescent="0.25">
      <c r="A1106" s="14"/>
      <c r="B1106" s="14"/>
      <c r="C1106" s="14"/>
      <c r="D1106" s="14"/>
      <c r="E1106" s="15" t="s">
        <v>27</v>
      </c>
      <c r="F1106" s="15" t="s">
        <v>28</v>
      </c>
      <c r="G1106" s="16">
        <v>2190.31</v>
      </c>
      <c r="H1106" s="16">
        <v>3015</v>
      </c>
      <c r="I1106" s="16">
        <v>3015</v>
      </c>
      <c r="J1106" s="16">
        <v>3015</v>
      </c>
      <c r="K1106" s="16">
        <f>IF(H1106&lt;&gt;0,I1106/H1106*100,0)</f>
        <v>100</v>
      </c>
      <c r="L1106" s="16">
        <f>IF(I1106&lt;&gt;0,J1106/I1106*100,0)</f>
        <v>100</v>
      </c>
    </row>
    <row r="1107" spans="1:12" x14ac:dyDescent="0.25">
      <c r="A1107" s="14"/>
      <c r="B1107" s="14"/>
      <c r="C1107" s="14"/>
      <c r="D1107" s="14"/>
      <c r="E1107" s="15" t="s">
        <v>31</v>
      </c>
      <c r="F1107" s="15" t="s">
        <v>32</v>
      </c>
      <c r="G1107" s="16">
        <v>600</v>
      </c>
      <c r="H1107" s="16">
        <v>750</v>
      </c>
      <c r="I1107" s="16">
        <v>750</v>
      </c>
      <c r="J1107" s="16">
        <v>750</v>
      </c>
      <c r="K1107" s="16">
        <f>IF(H1107&lt;&gt;0,I1107/H1107*100,0)</f>
        <v>100</v>
      </c>
      <c r="L1107" s="16">
        <f>IF(I1107&lt;&gt;0,J1107/I1107*100,0)</f>
        <v>100</v>
      </c>
    </row>
    <row r="1108" spans="1:12" x14ac:dyDescent="0.25">
      <c r="A1108" s="14"/>
      <c r="B1108" s="14"/>
      <c r="C1108" s="14"/>
      <c r="D1108" s="14"/>
      <c r="E1108" s="15" t="s">
        <v>63</v>
      </c>
      <c r="F1108" s="15" t="s">
        <v>64</v>
      </c>
      <c r="G1108" s="16">
        <v>0</v>
      </c>
      <c r="H1108" s="16">
        <v>1689.98</v>
      </c>
      <c r="I1108" s="16">
        <v>1886.42</v>
      </c>
      <c r="J1108" s="16">
        <v>1886.42</v>
      </c>
      <c r="K1108" s="16">
        <f>IF(H1108&lt;&gt;0,I1108/H1108*100,0)</f>
        <v>111.62380619888994</v>
      </c>
      <c r="L1108" s="16">
        <f>IF(I1108&lt;&gt;0,J1108/I1108*100,0)</f>
        <v>100</v>
      </c>
    </row>
    <row r="1109" spans="1:12" x14ac:dyDescent="0.25">
      <c r="A1109" s="5"/>
      <c r="B1109" s="6" t="s">
        <v>334</v>
      </c>
      <c r="C1109" s="5"/>
      <c r="D1109" s="5"/>
      <c r="E1109" s="5"/>
      <c r="F1109" s="6" t="s">
        <v>335</v>
      </c>
      <c r="G1109" s="7">
        <f>+G1110</f>
        <v>561.95000000000005</v>
      </c>
      <c r="H1109" s="7">
        <f>+H1110</f>
        <v>1400</v>
      </c>
      <c r="I1109" s="7">
        <f>+I1110</f>
        <v>4283.5</v>
      </c>
      <c r="J1109" s="7">
        <f>+J1110</f>
        <v>4283.5</v>
      </c>
      <c r="K1109" s="7">
        <f>IF(H1109&lt;&gt;0,I1109/H1109*100,0)</f>
        <v>305.96428571428572</v>
      </c>
      <c r="L1109" s="7">
        <f>IF(I1109&lt;&gt;0,J1109/I1109*100,0)</f>
        <v>100</v>
      </c>
    </row>
    <row r="1110" spans="1:12" x14ac:dyDescent="0.25">
      <c r="A1110" s="8"/>
      <c r="B1110" s="8"/>
      <c r="C1110" s="9" t="s">
        <v>559</v>
      </c>
      <c r="D1110" s="8"/>
      <c r="E1110" s="8"/>
      <c r="F1110" s="9" t="s">
        <v>345</v>
      </c>
      <c r="G1110" s="10">
        <f>+G1111</f>
        <v>561.95000000000005</v>
      </c>
      <c r="H1110" s="10">
        <f>+H1111</f>
        <v>1400</v>
      </c>
      <c r="I1110" s="10">
        <f>+I1111</f>
        <v>4283.5</v>
      </c>
      <c r="J1110" s="10">
        <f>+J1111</f>
        <v>4283.5</v>
      </c>
      <c r="K1110" s="10">
        <f>IF(H1110&lt;&gt;0,I1110/H1110*100,0)</f>
        <v>305.96428571428572</v>
      </c>
      <c r="L1110" s="10">
        <f>IF(I1110&lt;&gt;0,J1110/I1110*100,0)</f>
        <v>100</v>
      </c>
    </row>
    <row r="1111" spans="1:12" x14ac:dyDescent="0.25">
      <c r="A1111" s="11"/>
      <c r="B1111" s="11"/>
      <c r="C1111" s="11"/>
      <c r="D1111" s="12" t="s">
        <v>18</v>
      </c>
      <c r="E1111" s="11"/>
      <c r="F1111" s="12"/>
      <c r="G1111" s="13">
        <f>+G1112+G1113+G1114</f>
        <v>561.95000000000005</v>
      </c>
      <c r="H1111" s="13">
        <f>+H1112+H1113+H1114</f>
        <v>1400</v>
      </c>
      <c r="I1111" s="13">
        <f>+I1112+I1113+I1114</f>
        <v>4283.5</v>
      </c>
      <c r="J1111" s="13">
        <f>+J1112+J1113+J1114</f>
        <v>4283.5</v>
      </c>
      <c r="K1111" s="13">
        <f>IF(H1111&lt;&gt;0,I1111/H1111*100,0)</f>
        <v>305.96428571428572</v>
      </c>
      <c r="L1111" s="13">
        <f>IF(I1111&lt;&gt;0,J1111/I1111*100,0)</f>
        <v>100</v>
      </c>
    </row>
    <row r="1112" spans="1:12" x14ac:dyDescent="0.25">
      <c r="A1112" s="14"/>
      <c r="B1112" s="14"/>
      <c r="C1112" s="14"/>
      <c r="D1112" s="14"/>
      <c r="E1112" s="15" t="s">
        <v>19</v>
      </c>
      <c r="F1112" s="15" t="s">
        <v>20</v>
      </c>
      <c r="G1112" s="16">
        <v>86.87</v>
      </c>
      <c r="H1112" s="16">
        <v>100</v>
      </c>
      <c r="I1112" s="16">
        <v>2000</v>
      </c>
      <c r="J1112" s="16">
        <v>2000</v>
      </c>
      <c r="K1112" s="16">
        <f>IF(H1112&lt;&gt;0,I1112/H1112*100,0)</f>
        <v>2000</v>
      </c>
      <c r="L1112" s="16">
        <f>IF(I1112&lt;&gt;0,J1112/I1112*100,0)</f>
        <v>100</v>
      </c>
    </row>
    <row r="1113" spans="1:12" x14ac:dyDescent="0.25">
      <c r="A1113" s="14"/>
      <c r="B1113" s="14"/>
      <c r="C1113" s="14"/>
      <c r="D1113" s="14"/>
      <c r="E1113" s="15" t="s">
        <v>76</v>
      </c>
      <c r="F1113" s="15" t="s">
        <v>77</v>
      </c>
      <c r="G1113" s="16">
        <v>231.8</v>
      </c>
      <c r="H1113" s="16">
        <v>300</v>
      </c>
      <c r="I1113" s="16">
        <v>1000</v>
      </c>
      <c r="J1113" s="16">
        <v>1000</v>
      </c>
      <c r="K1113" s="16">
        <f>IF(H1113&lt;&gt;0,I1113/H1113*100,0)</f>
        <v>333.33333333333337</v>
      </c>
      <c r="L1113" s="16">
        <f>IF(I1113&lt;&gt;0,J1113/I1113*100,0)</f>
        <v>100</v>
      </c>
    </row>
    <row r="1114" spans="1:12" x14ac:dyDescent="0.25">
      <c r="A1114" s="14"/>
      <c r="B1114" s="14"/>
      <c r="C1114" s="14"/>
      <c r="D1114" s="14"/>
      <c r="E1114" s="15" t="s">
        <v>23</v>
      </c>
      <c r="F1114" s="15" t="s">
        <v>24</v>
      </c>
      <c r="G1114" s="16">
        <v>243.28</v>
      </c>
      <c r="H1114" s="16">
        <v>1000</v>
      </c>
      <c r="I1114" s="16">
        <v>1283.5</v>
      </c>
      <c r="J1114" s="16">
        <v>1283.5</v>
      </c>
      <c r="K1114" s="16">
        <f>IF(H1114&lt;&gt;0,I1114/H1114*100,0)</f>
        <v>128.35000000000002</v>
      </c>
      <c r="L1114" s="16">
        <f>IF(I1114&lt;&gt;0,J1114/I1114*100,0)</f>
        <v>100</v>
      </c>
    </row>
    <row r="1115" spans="1:12" x14ac:dyDescent="0.25">
      <c r="A1115" s="2" t="s">
        <v>560</v>
      </c>
      <c r="B1115" s="3"/>
      <c r="C1115" s="3"/>
      <c r="D1115" s="3"/>
      <c r="E1115" s="3"/>
      <c r="F1115" s="2" t="s">
        <v>561</v>
      </c>
      <c r="G1115" s="4">
        <f>+G1116</f>
        <v>9234.5999999999985</v>
      </c>
      <c r="H1115" s="4">
        <f>+H1116</f>
        <v>5542.64</v>
      </c>
      <c r="I1115" s="4">
        <f>+I1116</f>
        <v>4650</v>
      </c>
      <c r="J1115" s="4">
        <f>+J1116</f>
        <v>4650</v>
      </c>
      <c r="K1115" s="4">
        <f>IF(H1115&lt;&gt;0,I1115/H1115*100,0)</f>
        <v>83.895039187102171</v>
      </c>
      <c r="L1115" s="4">
        <f>IF(I1115&lt;&gt;0,J1115/I1115*100,0)</f>
        <v>100</v>
      </c>
    </row>
    <row r="1116" spans="1:12" x14ac:dyDescent="0.25">
      <c r="A1116" s="5"/>
      <c r="B1116" s="6" t="s">
        <v>98</v>
      </c>
      <c r="C1116" s="5"/>
      <c r="D1116" s="5"/>
      <c r="E1116" s="5"/>
      <c r="F1116" s="6" t="s">
        <v>99</v>
      </c>
      <c r="G1116" s="7">
        <f>+G1117</f>
        <v>9234.5999999999985</v>
      </c>
      <c r="H1116" s="7">
        <f>+H1117</f>
        <v>5542.64</v>
      </c>
      <c r="I1116" s="7">
        <f>+I1117</f>
        <v>4650</v>
      </c>
      <c r="J1116" s="7">
        <f>+J1117</f>
        <v>4650</v>
      </c>
      <c r="K1116" s="7">
        <f>IF(H1116&lt;&gt;0,I1116/H1116*100,0)</f>
        <v>83.895039187102171</v>
      </c>
      <c r="L1116" s="7">
        <f>IF(I1116&lt;&gt;0,J1116/I1116*100,0)</f>
        <v>100</v>
      </c>
    </row>
    <row r="1117" spans="1:12" x14ac:dyDescent="0.25">
      <c r="A1117" s="8"/>
      <c r="B1117" s="8"/>
      <c r="C1117" s="9" t="s">
        <v>562</v>
      </c>
      <c r="D1117" s="8"/>
      <c r="E1117" s="8"/>
      <c r="F1117" s="9" t="s">
        <v>524</v>
      </c>
      <c r="G1117" s="10">
        <f>+G1118</f>
        <v>9234.5999999999985</v>
      </c>
      <c r="H1117" s="10">
        <f>+H1118</f>
        <v>5542.64</v>
      </c>
      <c r="I1117" s="10">
        <f>+I1118</f>
        <v>4650</v>
      </c>
      <c r="J1117" s="10">
        <f>+J1118</f>
        <v>4650</v>
      </c>
      <c r="K1117" s="10">
        <f>IF(H1117&lt;&gt;0,I1117/H1117*100,0)</f>
        <v>83.895039187102171</v>
      </c>
      <c r="L1117" s="10">
        <f>IF(I1117&lt;&gt;0,J1117/I1117*100,0)</f>
        <v>100</v>
      </c>
    </row>
    <row r="1118" spans="1:12" x14ac:dyDescent="0.25">
      <c r="A1118" s="11"/>
      <c r="B1118" s="11"/>
      <c r="C1118" s="11"/>
      <c r="D1118" s="12" t="s">
        <v>18</v>
      </c>
      <c r="E1118" s="11"/>
      <c r="F1118" s="12"/>
      <c r="G1118" s="13">
        <f>+G1119+G1120+G1121+G1122+G1123+G1124+G1125+G1126+G1127</f>
        <v>9234.5999999999985</v>
      </c>
      <c r="H1118" s="13">
        <f>+H1119+H1120+H1121+H1122+H1123+H1124+H1125+H1126+H1127</f>
        <v>5542.64</v>
      </c>
      <c r="I1118" s="13">
        <f>+I1119+I1120+I1121+I1122+I1123+I1124+I1125+I1126+I1127</f>
        <v>4650</v>
      </c>
      <c r="J1118" s="13">
        <f>+J1119+J1120+J1121+J1122+J1123+J1124+J1125+J1126+J1127</f>
        <v>4650</v>
      </c>
      <c r="K1118" s="13">
        <f>IF(H1118&lt;&gt;0,I1118/H1118*100,0)</f>
        <v>83.895039187102171</v>
      </c>
      <c r="L1118" s="13">
        <f>IF(I1118&lt;&gt;0,J1118/I1118*100,0)</f>
        <v>100</v>
      </c>
    </row>
    <row r="1119" spans="1:12" x14ac:dyDescent="0.25">
      <c r="A1119" s="14"/>
      <c r="B1119" s="14"/>
      <c r="C1119" s="14"/>
      <c r="D1119" s="14"/>
      <c r="E1119" s="15" t="s">
        <v>19</v>
      </c>
      <c r="F1119" s="15" t="s">
        <v>20</v>
      </c>
      <c r="G1119" s="16">
        <v>786.24</v>
      </c>
      <c r="H1119" s="16">
        <v>1450</v>
      </c>
      <c r="I1119" s="16">
        <v>500</v>
      </c>
      <c r="J1119" s="16">
        <v>500</v>
      </c>
      <c r="K1119" s="16">
        <f>IF(H1119&lt;&gt;0,I1119/H1119*100,0)</f>
        <v>34.482758620689658</v>
      </c>
      <c r="L1119" s="16">
        <f>IF(I1119&lt;&gt;0,J1119/I1119*100,0)</f>
        <v>100</v>
      </c>
    </row>
    <row r="1120" spans="1:12" x14ac:dyDescent="0.25">
      <c r="A1120" s="14"/>
      <c r="B1120" s="14"/>
      <c r="C1120" s="14"/>
      <c r="D1120" s="14"/>
      <c r="E1120" s="15" t="s">
        <v>76</v>
      </c>
      <c r="F1120" s="15" t="s">
        <v>77</v>
      </c>
      <c r="G1120" s="16">
        <v>333.44</v>
      </c>
      <c r="H1120" s="16">
        <v>500</v>
      </c>
      <c r="I1120" s="16">
        <v>500</v>
      </c>
      <c r="J1120" s="16">
        <v>500</v>
      </c>
      <c r="K1120" s="16">
        <f>IF(H1120&lt;&gt;0,I1120/H1120*100,0)</f>
        <v>100</v>
      </c>
      <c r="L1120" s="16">
        <f>IF(I1120&lt;&gt;0,J1120/I1120*100,0)</f>
        <v>100</v>
      </c>
    </row>
    <row r="1121" spans="1:12" x14ac:dyDescent="0.25">
      <c r="A1121" s="14"/>
      <c r="B1121" s="14"/>
      <c r="C1121" s="14"/>
      <c r="D1121" s="14"/>
      <c r="E1121" s="15" t="s">
        <v>21</v>
      </c>
      <c r="F1121" s="15" t="s">
        <v>22</v>
      </c>
      <c r="G1121" s="16">
        <v>754.89</v>
      </c>
      <c r="H1121" s="16">
        <v>926.36</v>
      </c>
      <c r="I1121" s="16">
        <v>800</v>
      </c>
      <c r="J1121" s="16">
        <v>800</v>
      </c>
      <c r="K1121" s="16">
        <f>IF(H1121&lt;&gt;0,I1121/H1121*100,0)</f>
        <v>86.359514659527619</v>
      </c>
      <c r="L1121" s="16">
        <f>IF(I1121&lt;&gt;0,J1121/I1121*100,0)</f>
        <v>100</v>
      </c>
    </row>
    <row r="1122" spans="1:12" x14ac:dyDescent="0.25">
      <c r="A1122" s="14"/>
      <c r="B1122" s="14"/>
      <c r="C1122" s="14"/>
      <c r="D1122" s="14"/>
      <c r="E1122" s="15" t="s">
        <v>23</v>
      </c>
      <c r="F1122" s="15" t="s">
        <v>24</v>
      </c>
      <c r="G1122" s="16">
        <v>5606.02</v>
      </c>
      <c r="H1122" s="16">
        <v>1621.01</v>
      </c>
      <c r="I1122" s="16">
        <v>1600</v>
      </c>
      <c r="J1122" s="16">
        <v>1600</v>
      </c>
      <c r="K1122" s="16">
        <f>IF(H1122&lt;&gt;0,I1122/H1122*100,0)</f>
        <v>98.703894485536793</v>
      </c>
      <c r="L1122" s="16">
        <f>IF(I1122&lt;&gt;0,J1122/I1122*100,0)</f>
        <v>100</v>
      </c>
    </row>
    <row r="1123" spans="1:12" x14ac:dyDescent="0.25">
      <c r="A1123" s="14"/>
      <c r="B1123" s="14"/>
      <c r="C1123" s="14"/>
      <c r="D1123" s="14"/>
      <c r="E1123" s="15" t="s">
        <v>25</v>
      </c>
      <c r="F1123" s="15" t="s">
        <v>26</v>
      </c>
      <c r="G1123" s="16">
        <v>0</v>
      </c>
      <c r="H1123" s="16">
        <v>50.56</v>
      </c>
      <c r="I1123" s="16">
        <v>50</v>
      </c>
      <c r="J1123" s="16">
        <v>50</v>
      </c>
      <c r="K1123" s="16">
        <f>IF(H1123&lt;&gt;0,I1123/H1123*100,0)</f>
        <v>98.892405063291136</v>
      </c>
      <c r="L1123" s="16">
        <f>IF(I1123&lt;&gt;0,J1123/I1123*100,0)</f>
        <v>100</v>
      </c>
    </row>
    <row r="1124" spans="1:12" x14ac:dyDescent="0.25">
      <c r="A1124" s="14"/>
      <c r="B1124" s="14"/>
      <c r="C1124" s="14"/>
      <c r="D1124" s="14"/>
      <c r="E1124" s="15" t="s">
        <v>27</v>
      </c>
      <c r="F1124" s="15" t="s">
        <v>28</v>
      </c>
      <c r="G1124" s="16">
        <v>937.22</v>
      </c>
      <c r="H1124" s="16">
        <v>516</v>
      </c>
      <c r="I1124" s="16">
        <v>500</v>
      </c>
      <c r="J1124" s="16">
        <v>500</v>
      </c>
      <c r="K1124" s="16">
        <f>IF(H1124&lt;&gt;0,I1124/H1124*100,0)</f>
        <v>96.899224806201545</v>
      </c>
      <c r="L1124" s="16">
        <f>IF(I1124&lt;&gt;0,J1124/I1124*100,0)</f>
        <v>100</v>
      </c>
    </row>
    <row r="1125" spans="1:12" x14ac:dyDescent="0.25">
      <c r="A1125" s="14"/>
      <c r="B1125" s="14"/>
      <c r="C1125" s="14"/>
      <c r="D1125" s="14"/>
      <c r="E1125" s="15" t="s">
        <v>324</v>
      </c>
      <c r="F1125" s="15" t="s">
        <v>325</v>
      </c>
      <c r="G1125" s="16">
        <v>200</v>
      </c>
      <c r="H1125" s="16">
        <v>278.70999999999998</v>
      </c>
      <c r="I1125" s="16">
        <v>0</v>
      </c>
      <c r="J1125" s="16">
        <v>0</v>
      </c>
      <c r="K1125" s="16">
        <f>IF(H1125&lt;&gt;0,I1125/H1125*100,0)</f>
        <v>0</v>
      </c>
      <c r="L1125" s="16">
        <f>IF(I1125&lt;&gt;0,J1125/I1125*100,0)</f>
        <v>0</v>
      </c>
    </row>
    <row r="1126" spans="1:12" x14ac:dyDescent="0.25">
      <c r="A1126" s="14"/>
      <c r="B1126" s="14"/>
      <c r="C1126" s="14"/>
      <c r="D1126" s="14"/>
      <c r="E1126" s="15" t="s">
        <v>31</v>
      </c>
      <c r="F1126" s="15" t="s">
        <v>32</v>
      </c>
      <c r="G1126" s="16">
        <v>0</v>
      </c>
      <c r="H1126" s="16">
        <v>0</v>
      </c>
      <c r="I1126" s="16">
        <v>500</v>
      </c>
      <c r="J1126" s="16">
        <v>500</v>
      </c>
      <c r="K1126" s="16">
        <f>IF(H1126&lt;&gt;0,I1126/H1126*100,0)</f>
        <v>0</v>
      </c>
      <c r="L1126" s="16">
        <f>IF(I1126&lt;&gt;0,J1126/I1126*100,0)</f>
        <v>100</v>
      </c>
    </row>
    <row r="1127" spans="1:12" x14ac:dyDescent="0.25">
      <c r="A1127" s="14"/>
      <c r="B1127" s="14"/>
      <c r="C1127" s="14"/>
      <c r="D1127" s="14"/>
      <c r="E1127" s="15" t="s">
        <v>63</v>
      </c>
      <c r="F1127" s="15" t="s">
        <v>64</v>
      </c>
      <c r="G1127" s="16">
        <v>616.79</v>
      </c>
      <c r="H1127" s="16">
        <v>200</v>
      </c>
      <c r="I1127" s="16">
        <v>200</v>
      </c>
      <c r="J1127" s="16">
        <v>200</v>
      </c>
      <c r="K1127" s="16">
        <f>IF(H1127&lt;&gt;0,I1127/H1127*100,0)</f>
        <v>100</v>
      </c>
      <c r="L1127" s="16">
        <f>IF(I1127&lt;&gt;0,J1127/I1127*100,0)</f>
        <v>100</v>
      </c>
    </row>
    <row r="1128" spans="1:12" x14ac:dyDescent="0.25">
      <c r="A1128" s="2" t="s">
        <v>563</v>
      </c>
      <c r="B1128" s="3"/>
      <c r="C1128" s="3"/>
      <c r="D1128" s="3"/>
      <c r="E1128" s="3"/>
      <c r="F1128" s="2" t="s">
        <v>564</v>
      </c>
      <c r="G1128" s="4">
        <f>+G1129</f>
        <v>7325.05</v>
      </c>
      <c r="H1128" s="4">
        <f>+H1129</f>
        <v>18130</v>
      </c>
      <c r="I1128" s="4">
        <f>+I1129</f>
        <v>24350</v>
      </c>
      <c r="J1128" s="4">
        <f>+J1129</f>
        <v>18350</v>
      </c>
      <c r="K1128" s="4">
        <f>IF(H1128&lt;&gt;0,I1128/H1128*100,0)</f>
        <v>134.30777716492003</v>
      </c>
      <c r="L1128" s="4">
        <f>IF(I1128&lt;&gt;0,J1128/I1128*100,0)</f>
        <v>75.359342915811084</v>
      </c>
    </row>
    <row r="1129" spans="1:12" x14ac:dyDescent="0.25">
      <c r="A1129" s="5"/>
      <c r="B1129" s="6" t="s">
        <v>98</v>
      </c>
      <c r="C1129" s="5"/>
      <c r="D1129" s="5"/>
      <c r="E1129" s="5"/>
      <c r="F1129" s="6" t="s">
        <v>99</v>
      </c>
      <c r="G1129" s="7">
        <f>+G1130</f>
        <v>7325.05</v>
      </c>
      <c r="H1129" s="7">
        <f>+H1130</f>
        <v>18130</v>
      </c>
      <c r="I1129" s="7">
        <f>+I1130</f>
        <v>24350</v>
      </c>
      <c r="J1129" s="7">
        <f>+J1130</f>
        <v>18350</v>
      </c>
      <c r="K1129" s="7">
        <f>IF(H1129&lt;&gt;0,I1129/H1129*100,0)</f>
        <v>134.30777716492003</v>
      </c>
      <c r="L1129" s="7">
        <f>IF(I1129&lt;&gt;0,J1129/I1129*100,0)</f>
        <v>75.359342915811084</v>
      </c>
    </row>
    <row r="1130" spans="1:12" x14ac:dyDescent="0.25">
      <c r="A1130" s="8"/>
      <c r="B1130" s="8"/>
      <c r="C1130" s="9" t="s">
        <v>565</v>
      </c>
      <c r="D1130" s="8"/>
      <c r="E1130" s="8"/>
      <c r="F1130" s="9" t="s">
        <v>524</v>
      </c>
      <c r="G1130" s="10">
        <f>+G1131</f>
        <v>7325.05</v>
      </c>
      <c r="H1130" s="10">
        <f>+H1131</f>
        <v>18130</v>
      </c>
      <c r="I1130" s="10">
        <f>+I1131</f>
        <v>24350</v>
      </c>
      <c r="J1130" s="10">
        <f>+J1131</f>
        <v>18350</v>
      </c>
      <c r="K1130" s="10">
        <f>IF(H1130&lt;&gt;0,I1130/H1130*100,0)</f>
        <v>134.30777716492003</v>
      </c>
      <c r="L1130" s="10">
        <f>IF(I1130&lt;&gt;0,J1130/I1130*100,0)</f>
        <v>75.359342915811084</v>
      </c>
    </row>
    <row r="1131" spans="1:12" x14ac:dyDescent="0.25">
      <c r="A1131" s="11"/>
      <c r="B1131" s="11"/>
      <c r="C1131" s="11"/>
      <c r="D1131" s="12" t="s">
        <v>18</v>
      </c>
      <c r="E1131" s="11"/>
      <c r="F1131" s="12"/>
      <c r="G1131" s="13">
        <f>+G1132+G1133+G1134+G1135+G1136+G1137+G1138+G1139+G1140</f>
        <v>7325.05</v>
      </c>
      <c r="H1131" s="13">
        <f>+H1132+H1133+H1134+H1135+H1136+H1137+H1138+H1139+H1140</f>
        <v>18130</v>
      </c>
      <c r="I1131" s="13">
        <f>+I1132+I1133+I1134+I1135+I1136+I1137+I1138+I1139+I1140</f>
        <v>24350</v>
      </c>
      <c r="J1131" s="13">
        <f>+J1132+J1133+J1134+J1135+J1136+J1137+J1138+J1139+J1140</f>
        <v>18350</v>
      </c>
      <c r="K1131" s="13">
        <f>IF(H1131&lt;&gt;0,I1131/H1131*100,0)</f>
        <v>134.30777716492003</v>
      </c>
      <c r="L1131" s="13">
        <f>IF(I1131&lt;&gt;0,J1131/I1131*100,0)</f>
        <v>75.359342915811084</v>
      </c>
    </row>
    <row r="1132" spans="1:12" x14ac:dyDescent="0.25">
      <c r="A1132" s="14"/>
      <c r="B1132" s="14"/>
      <c r="C1132" s="14"/>
      <c r="D1132" s="14"/>
      <c r="E1132" s="15" t="s">
        <v>19</v>
      </c>
      <c r="F1132" s="15" t="s">
        <v>20</v>
      </c>
      <c r="G1132" s="16">
        <v>294.17</v>
      </c>
      <c r="H1132" s="16">
        <v>1220</v>
      </c>
      <c r="I1132" s="16">
        <v>2500</v>
      </c>
      <c r="J1132" s="16">
        <v>2500</v>
      </c>
      <c r="K1132" s="16">
        <f>IF(H1132&lt;&gt;0,I1132/H1132*100,0)</f>
        <v>204.91803278688522</v>
      </c>
      <c r="L1132" s="16">
        <f>IF(I1132&lt;&gt;0,J1132/I1132*100,0)</f>
        <v>100</v>
      </c>
    </row>
    <row r="1133" spans="1:12" x14ac:dyDescent="0.25">
      <c r="A1133" s="14"/>
      <c r="B1133" s="14"/>
      <c r="C1133" s="14"/>
      <c r="D1133" s="14"/>
      <c r="E1133" s="15" t="s">
        <v>76</v>
      </c>
      <c r="F1133" s="15" t="s">
        <v>77</v>
      </c>
      <c r="G1133" s="16">
        <v>240.23</v>
      </c>
      <c r="H1133" s="16">
        <v>1650</v>
      </c>
      <c r="I1133" s="16">
        <v>2000</v>
      </c>
      <c r="J1133" s="16">
        <v>2000</v>
      </c>
      <c r="K1133" s="16">
        <f>IF(H1133&lt;&gt;0,I1133/H1133*100,0)</f>
        <v>121.21212121212122</v>
      </c>
      <c r="L1133" s="16">
        <f>IF(I1133&lt;&gt;0,J1133/I1133*100,0)</f>
        <v>100</v>
      </c>
    </row>
    <row r="1134" spans="1:12" x14ac:dyDescent="0.25">
      <c r="A1134" s="14"/>
      <c r="B1134" s="14"/>
      <c r="C1134" s="14"/>
      <c r="D1134" s="14"/>
      <c r="E1134" s="15" t="s">
        <v>21</v>
      </c>
      <c r="F1134" s="15" t="s">
        <v>22</v>
      </c>
      <c r="G1134" s="16">
        <v>3070.69</v>
      </c>
      <c r="H1134" s="16">
        <v>4080</v>
      </c>
      <c r="I1134" s="16">
        <v>4500</v>
      </c>
      <c r="J1134" s="16">
        <v>4500</v>
      </c>
      <c r="K1134" s="16">
        <f>IF(H1134&lt;&gt;0,I1134/H1134*100,0)</f>
        <v>110.29411764705883</v>
      </c>
      <c r="L1134" s="16">
        <f>IF(I1134&lt;&gt;0,J1134/I1134*100,0)</f>
        <v>100</v>
      </c>
    </row>
    <row r="1135" spans="1:12" x14ac:dyDescent="0.25">
      <c r="A1135" s="14"/>
      <c r="B1135" s="14"/>
      <c r="C1135" s="14"/>
      <c r="D1135" s="14"/>
      <c r="E1135" s="15" t="s">
        <v>70</v>
      </c>
      <c r="F1135" s="15" t="s">
        <v>71</v>
      </c>
      <c r="G1135" s="16">
        <v>268.39999999999998</v>
      </c>
      <c r="H1135" s="16">
        <v>0</v>
      </c>
      <c r="I1135" s="16">
        <v>350</v>
      </c>
      <c r="J1135" s="16">
        <v>350</v>
      </c>
      <c r="K1135" s="16">
        <f>IF(H1135&lt;&gt;0,I1135/H1135*100,0)</f>
        <v>0</v>
      </c>
      <c r="L1135" s="16">
        <f>IF(I1135&lt;&gt;0,J1135/I1135*100,0)</f>
        <v>100</v>
      </c>
    </row>
    <row r="1136" spans="1:12" x14ac:dyDescent="0.25">
      <c r="A1136" s="14"/>
      <c r="B1136" s="14"/>
      <c r="C1136" s="14"/>
      <c r="D1136" s="14"/>
      <c r="E1136" s="15" t="s">
        <v>23</v>
      </c>
      <c r="F1136" s="15" t="s">
        <v>24</v>
      </c>
      <c r="G1136" s="16">
        <v>1055.1199999999999</v>
      </c>
      <c r="H1136" s="16">
        <v>1898.76</v>
      </c>
      <c r="I1136" s="16">
        <v>5000</v>
      </c>
      <c r="J1136" s="16">
        <v>5000</v>
      </c>
      <c r="K1136" s="16">
        <f>IF(H1136&lt;&gt;0,I1136/H1136*100,0)</f>
        <v>263.32975204870547</v>
      </c>
      <c r="L1136" s="16">
        <f>IF(I1136&lt;&gt;0,J1136/I1136*100,0)</f>
        <v>100</v>
      </c>
    </row>
    <row r="1137" spans="1:12" x14ac:dyDescent="0.25">
      <c r="A1137" s="14"/>
      <c r="B1137" s="14"/>
      <c r="C1137" s="14"/>
      <c r="D1137" s="14"/>
      <c r="E1137" s="15" t="s">
        <v>25</v>
      </c>
      <c r="F1137" s="15" t="s">
        <v>26</v>
      </c>
      <c r="G1137" s="16">
        <v>887.98</v>
      </c>
      <c r="H1137" s="16">
        <v>1771.22</v>
      </c>
      <c r="I1137" s="16">
        <v>800</v>
      </c>
      <c r="J1137" s="16">
        <v>800</v>
      </c>
      <c r="K1137" s="16">
        <f>IF(H1137&lt;&gt;0,I1137/H1137*100,0)</f>
        <v>45.16660832646425</v>
      </c>
      <c r="L1137" s="16">
        <f>IF(I1137&lt;&gt;0,J1137/I1137*100,0)</f>
        <v>100</v>
      </c>
    </row>
    <row r="1138" spans="1:12" x14ac:dyDescent="0.25">
      <c r="A1138" s="14"/>
      <c r="B1138" s="14"/>
      <c r="C1138" s="14"/>
      <c r="D1138" s="14"/>
      <c r="E1138" s="15" t="s">
        <v>27</v>
      </c>
      <c r="F1138" s="15" t="s">
        <v>28</v>
      </c>
      <c r="G1138" s="16">
        <v>592</v>
      </c>
      <c r="H1138" s="16">
        <v>5.0199999999999996</v>
      </c>
      <c r="I1138" s="16">
        <v>1200</v>
      </c>
      <c r="J1138" s="16">
        <v>1200</v>
      </c>
      <c r="K1138" s="16">
        <f>IF(H1138&lt;&gt;0,I1138/H1138*100,0)</f>
        <v>23904.382470119523</v>
      </c>
      <c r="L1138" s="16">
        <f>IF(I1138&lt;&gt;0,J1138/I1138*100,0)</f>
        <v>100</v>
      </c>
    </row>
    <row r="1139" spans="1:12" x14ac:dyDescent="0.25">
      <c r="A1139" s="14"/>
      <c r="B1139" s="14"/>
      <c r="C1139" s="14"/>
      <c r="D1139" s="14"/>
      <c r="E1139" s="15" t="s">
        <v>63</v>
      </c>
      <c r="F1139" s="15" t="s">
        <v>64</v>
      </c>
      <c r="G1139" s="16">
        <v>916.46</v>
      </c>
      <c r="H1139" s="16">
        <v>7000</v>
      </c>
      <c r="I1139" s="16">
        <v>7000</v>
      </c>
      <c r="J1139" s="16">
        <v>1000</v>
      </c>
      <c r="K1139" s="16">
        <f>IF(H1139&lt;&gt;0,I1139/H1139*100,0)</f>
        <v>100</v>
      </c>
      <c r="L1139" s="16">
        <f>IF(I1139&lt;&gt;0,J1139/I1139*100,0)</f>
        <v>14.285714285714285</v>
      </c>
    </row>
    <row r="1140" spans="1:12" x14ac:dyDescent="0.25">
      <c r="A1140" s="14"/>
      <c r="B1140" s="14"/>
      <c r="C1140" s="14"/>
      <c r="D1140" s="14"/>
      <c r="E1140" s="15" t="s">
        <v>525</v>
      </c>
      <c r="F1140" s="15" t="s">
        <v>526</v>
      </c>
      <c r="G1140" s="16">
        <v>0</v>
      </c>
      <c r="H1140" s="16">
        <v>505</v>
      </c>
      <c r="I1140" s="16">
        <v>1000</v>
      </c>
      <c r="J1140" s="16">
        <v>1000</v>
      </c>
      <c r="K1140" s="16">
        <f>IF(H1140&lt;&gt;0,I1140/H1140*100,0)</f>
        <v>198.01980198019803</v>
      </c>
      <c r="L1140" s="16">
        <f>IF(I1140&lt;&gt;0,J1140/I1140*100,0)</f>
        <v>100</v>
      </c>
    </row>
    <row r="1141" spans="1:12" x14ac:dyDescent="0.25">
      <c r="A1141" s="2" t="s">
        <v>566</v>
      </c>
      <c r="B1141" s="3"/>
      <c r="C1141" s="3"/>
      <c r="D1141" s="3"/>
      <c r="E1141" s="3"/>
      <c r="F1141" s="2" t="s">
        <v>567</v>
      </c>
      <c r="G1141" s="4">
        <f>+G1142</f>
        <v>17728.870000000003</v>
      </c>
      <c r="H1141" s="4">
        <f>+H1142</f>
        <v>20214.400000000001</v>
      </c>
      <c r="I1141" s="4">
        <f>+I1142</f>
        <v>18235</v>
      </c>
      <c r="J1141" s="4">
        <f>+J1142</f>
        <v>18235</v>
      </c>
      <c r="K1141" s="4">
        <f>IF(H1141&lt;&gt;0,I1141/H1141*100,0)</f>
        <v>90.207970555643485</v>
      </c>
      <c r="L1141" s="4">
        <f>IF(I1141&lt;&gt;0,J1141/I1141*100,0)</f>
        <v>100</v>
      </c>
    </row>
    <row r="1142" spans="1:12" x14ac:dyDescent="0.25">
      <c r="A1142" s="5"/>
      <c r="B1142" s="6" t="s">
        <v>98</v>
      </c>
      <c r="C1142" s="5"/>
      <c r="D1142" s="5"/>
      <c r="E1142" s="5"/>
      <c r="F1142" s="6" t="s">
        <v>99</v>
      </c>
      <c r="G1142" s="7">
        <f>+G1143</f>
        <v>17728.870000000003</v>
      </c>
      <c r="H1142" s="7">
        <f>+H1143</f>
        <v>20214.400000000001</v>
      </c>
      <c r="I1142" s="7">
        <f>+I1143</f>
        <v>18235</v>
      </c>
      <c r="J1142" s="7">
        <f>+J1143</f>
        <v>18235</v>
      </c>
      <c r="K1142" s="7">
        <f>IF(H1142&lt;&gt;0,I1142/H1142*100,0)</f>
        <v>90.207970555643485</v>
      </c>
      <c r="L1142" s="7">
        <f>IF(I1142&lt;&gt;0,J1142/I1142*100,0)</f>
        <v>100</v>
      </c>
    </row>
    <row r="1143" spans="1:12" x14ac:dyDescent="0.25">
      <c r="A1143" s="8"/>
      <c r="B1143" s="8"/>
      <c r="C1143" s="9" t="s">
        <v>568</v>
      </c>
      <c r="D1143" s="8"/>
      <c r="E1143" s="8"/>
      <c r="F1143" s="9" t="s">
        <v>524</v>
      </c>
      <c r="G1143" s="10">
        <f>+G1144</f>
        <v>17728.870000000003</v>
      </c>
      <c r="H1143" s="10">
        <f>+H1144</f>
        <v>20214.400000000001</v>
      </c>
      <c r="I1143" s="10">
        <f>+I1144</f>
        <v>18235</v>
      </c>
      <c r="J1143" s="10">
        <f>+J1144</f>
        <v>18235</v>
      </c>
      <c r="K1143" s="10">
        <f>IF(H1143&lt;&gt;0,I1143/H1143*100,0)</f>
        <v>90.207970555643485</v>
      </c>
      <c r="L1143" s="10">
        <f>IF(I1143&lt;&gt;0,J1143/I1143*100,0)</f>
        <v>100</v>
      </c>
    </row>
    <row r="1144" spans="1:12" x14ac:dyDescent="0.25">
      <c r="A1144" s="11"/>
      <c r="B1144" s="11"/>
      <c r="C1144" s="11"/>
      <c r="D1144" s="12" t="s">
        <v>18</v>
      </c>
      <c r="E1144" s="11"/>
      <c r="F1144" s="12"/>
      <c r="G1144" s="13">
        <f>+G1145+G1146+G1147+G1148+G1149+G1150+G1151+G1152+G1153</f>
        <v>17728.870000000003</v>
      </c>
      <c r="H1144" s="13">
        <f>+H1145+H1146+H1147+H1148+H1149+H1150+H1151+H1152+H1153</f>
        <v>20214.400000000001</v>
      </c>
      <c r="I1144" s="13">
        <f>+I1145+I1146+I1147+I1148+I1149+I1150+I1151+I1152+I1153</f>
        <v>18235</v>
      </c>
      <c r="J1144" s="13">
        <f>+J1145+J1146+J1147+J1148+J1149+J1150+J1151+J1152+J1153</f>
        <v>18235</v>
      </c>
      <c r="K1144" s="13">
        <f>IF(H1144&lt;&gt;0,I1144/H1144*100,0)</f>
        <v>90.207970555643485</v>
      </c>
      <c r="L1144" s="13">
        <f>IF(I1144&lt;&gt;0,J1144/I1144*100,0)</f>
        <v>100</v>
      </c>
    </row>
    <row r="1145" spans="1:12" x14ac:dyDescent="0.25">
      <c r="A1145" s="14"/>
      <c r="B1145" s="14"/>
      <c r="C1145" s="14"/>
      <c r="D1145" s="14"/>
      <c r="E1145" s="15" t="s">
        <v>19</v>
      </c>
      <c r="F1145" s="15" t="s">
        <v>20</v>
      </c>
      <c r="G1145" s="16">
        <v>3506.14</v>
      </c>
      <c r="H1145" s="16">
        <v>3500</v>
      </c>
      <c r="I1145" s="16">
        <v>3000</v>
      </c>
      <c r="J1145" s="16">
        <v>3000</v>
      </c>
      <c r="K1145" s="16">
        <f>IF(H1145&lt;&gt;0,I1145/H1145*100,0)</f>
        <v>85.714285714285708</v>
      </c>
      <c r="L1145" s="16">
        <f>IF(I1145&lt;&gt;0,J1145/I1145*100,0)</f>
        <v>100</v>
      </c>
    </row>
    <row r="1146" spans="1:12" x14ac:dyDescent="0.25">
      <c r="A1146" s="14"/>
      <c r="B1146" s="14"/>
      <c r="C1146" s="14"/>
      <c r="D1146" s="14"/>
      <c r="E1146" s="15" t="s">
        <v>76</v>
      </c>
      <c r="F1146" s="15" t="s">
        <v>77</v>
      </c>
      <c r="G1146" s="16">
        <v>959.4</v>
      </c>
      <c r="H1146" s="16">
        <v>3627</v>
      </c>
      <c r="I1146" s="16">
        <v>3625</v>
      </c>
      <c r="J1146" s="16">
        <v>3625</v>
      </c>
      <c r="K1146" s="16">
        <f>IF(H1146&lt;&gt;0,I1146/H1146*100,0)</f>
        <v>99.944858009374144</v>
      </c>
      <c r="L1146" s="16">
        <f>IF(I1146&lt;&gt;0,J1146/I1146*100,0)</f>
        <v>100</v>
      </c>
    </row>
    <row r="1147" spans="1:12" x14ac:dyDescent="0.25">
      <c r="A1147" s="14"/>
      <c r="B1147" s="14"/>
      <c r="C1147" s="14"/>
      <c r="D1147" s="14"/>
      <c r="E1147" s="15" t="s">
        <v>21</v>
      </c>
      <c r="F1147" s="15" t="s">
        <v>22</v>
      </c>
      <c r="G1147" s="16">
        <v>1275.1400000000001</v>
      </c>
      <c r="H1147" s="16">
        <v>3430</v>
      </c>
      <c r="I1147" s="16">
        <v>2430</v>
      </c>
      <c r="J1147" s="16">
        <v>2430</v>
      </c>
      <c r="K1147" s="16">
        <f>IF(H1147&lt;&gt;0,I1147/H1147*100,0)</f>
        <v>70.845481049562693</v>
      </c>
      <c r="L1147" s="16">
        <f>IF(I1147&lt;&gt;0,J1147/I1147*100,0)</f>
        <v>100</v>
      </c>
    </row>
    <row r="1148" spans="1:12" x14ac:dyDescent="0.25">
      <c r="A1148" s="14"/>
      <c r="B1148" s="14"/>
      <c r="C1148" s="14"/>
      <c r="D1148" s="14"/>
      <c r="E1148" s="15" t="s">
        <v>70</v>
      </c>
      <c r="F1148" s="15" t="s">
        <v>71</v>
      </c>
      <c r="G1148" s="16">
        <v>328.5</v>
      </c>
      <c r="H1148" s="16">
        <v>180</v>
      </c>
      <c r="I1148" s="16">
        <v>180</v>
      </c>
      <c r="J1148" s="16">
        <v>180</v>
      </c>
      <c r="K1148" s="16">
        <f>IF(H1148&lt;&gt;0,I1148/H1148*100,0)</f>
        <v>100</v>
      </c>
      <c r="L1148" s="16">
        <f>IF(I1148&lt;&gt;0,J1148/I1148*100,0)</f>
        <v>100</v>
      </c>
    </row>
    <row r="1149" spans="1:12" x14ac:dyDescent="0.25">
      <c r="A1149" s="14"/>
      <c r="B1149" s="14"/>
      <c r="C1149" s="14"/>
      <c r="D1149" s="14"/>
      <c r="E1149" s="15" t="s">
        <v>23</v>
      </c>
      <c r="F1149" s="15" t="s">
        <v>24</v>
      </c>
      <c r="G1149" s="16">
        <v>2092.27</v>
      </c>
      <c r="H1149" s="16">
        <v>2723.76</v>
      </c>
      <c r="I1149" s="16">
        <v>2720</v>
      </c>
      <c r="J1149" s="16">
        <v>2720</v>
      </c>
      <c r="K1149" s="16">
        <f>IF(H1149&lt;&gt;0,I1149/H1149*100,0)</f>
        <v>99.861955532058616</v>
      </c>
      <c r="L1149" s="16">
        <f>IF(I1149&lt;&gt;0,J1149/I1149*100,0)</f>
        <v>100</v>
      </c>
    </row>
    <row r="1150" spans="1:12" x14ac:dyDescent="0.25">
      <c r="A1150" s="14"/>
      <c r="B1150" s="14"/>
      <c r="C1150" s="14"/>
      <c r="D1150" s="14"/>
      <c r="E1150" s="15" t="s">
        <v>25</v>
      </c>
      <c r="F1150" s="15" t="s">
        <v>26</v>
      </c>
      <c r="G1150" s="16">
        <v>2540.9499999999998</v>
      </c>
      <c r="H1150" s="16">
        <v>285</v>
      </c>
      <c r="I1150" s="16">
        <v>285</v>
      </c>
      <c r="J1150" s="16">
        <v>285</v>
      </c>
      <c r="K1150" s="16">
        <f>IF(H1150&lt;&gt;0,I1150/H1150*100,0)</f>
        <v>100</v>
      </c>
      <c r="L1150" s="16">
        <f>IF(I1150&lt;&gt;0,J1150/I1150*100,0)</f>
        <v>100</v>
      </c>
    </row>
    <row r="1151" spans="1:12" x14ac:dyDescent="0.25">
      <c r="A1151" s="14"/>
      <c r="B1151" s="14"/>
      <c r="C1151" s="14"/>
      <c r="D1151" s="14"/>
      <c r="E1151" s="15" t="s">
        <v>27</v>
      </c>
      <c r="F1151" s="15" t="s">
        <v>28</v>
      </c>
      <c r="G1151" s="16">
        <v>7026.47</v>
      </c>
      <c r="H1151" s="16">
        <v>4975.12</v>
      </c>
      <c r="I1151" s="16">
        <v>4500</v>
      </c>
      <c r="J1151" s="16">
        <v>4500</v>
      </c>
      <c r="K1151" s="16">
        <f>IF(H1151&lt;&gt;0,I1151/H1151*100,0)</f>
        <v>90.45007959607004</v>
      </c>
      <c r="L1151" s="16">
        <f>IF(I1151&lt;&gt;0,J1151/I1151*100,0)</f>
        <v>100</v>
      </c>
    </row>
    <row r="1152" spans="1:12" x14ac:dyDescent="0.25">
      <c r="A1152" s="14"/>
      <c r="B1152" s="14"/>
      <c r="C1152" s="14"/>
      <c r="D1152" s="14"/>
      <c r="E1152" s="15" t="s">
        <v>31</v>
      </c>
      <c r="F1152" s="15" t="s">
        <v>32</v>
      </c>
      <c r="G1152" s="16">
        <v>0</v>
      </c>
      <c r="H1152" s="16">
        <v>200</v>
      </c>
      <c r="I1152" s="16">
        <v>200</v>
      </c>
      <c r="J1152" s="16">
        <v>200</v>
      </c>
      <c r="K1152" s="16">
        <f>IF(H1152&lt;&gt;0,I1152/H1152*100,0)</f>
        <v>100</v>
      </c>
      <c r="L1152" s="16">
        <f>IF(I1152&lt;&gt;0,J1152/I1152*100,0)</f>
        <v>100</v>
      </c>
    </row>
    <row r="1153" spans="1:12" x14ac:dyDescent="0.25">
      <c r="A1153" s="14"/>
      <c r="B1153" s="14"/>
      <c r="C1153" s="14"/>
      <c r="D1153" s="14"/>
      <c r="E1153" s="15" t="s">
        <v>63</v>
      </c>
      <c r="F1153" s="15" t="s">
        <v>64</v>
      </c>
      <c r="G1153" s="16">
        <v>0</v>
      </c>
      <c r="H1153" s="16">
        <v>1293.52</v>
      </c>
      <c r="I1153" s="16">
        <v>1295</v>
      </c>
      <c r="J1153" s="16">
        <v>1295</v>
      </c>
      <c r="K1153" s="16">
        <f>IF(H1153&lt;&gt;0,I1153/H1153*100,0)</f>
        <v>100.11441647597255</v>
      </c>
      <c r="L1153" s="16">
        <f>IF(I1153&lt;&gt;0,J1153/I1153*100,0)</f>
        <v>100</v>
      </c>
    </row>
    <row r="1154" spans="1:12" x14ac:dyDescent="0.25">
      <c r="A1154" s="2" t="s">
        <v>569</v>
      </c>
      <c r="B1154" s="3"/>
      <c r="C1154" s="3"/>
      <c r="D1154" s="3"/>
      <c r="E1154" s="3"/>
      <c r="F1154" s="2" t="s">
        <v>570</v>
      </c>
      <c r="G1154" s="4">
        <f>+G1155+G1174+G1183</f>
        <v>289111.68000000005</v>
      </c>
      <c r="H1154" s="4">
        <f>+H1155+H1174+H1183</f>
        <v>280413.92000000004</v>
      </c>
      <c r="I1154" s="4">
        <f>+I1155+I1174+I1183</f>
        <v>281000</v>
      </c>
      <c r="J1154" s="4">
        <f>+J1155+J1174+J1183</f>
        <v>151000</v>
      </c>
      <c r="K1154" s="4">
        <f>IF(H1154&lt;&gt;0,I1154/H1154*100,0)</f>
        <v>100.2090053161412</v>
      </c>
      <c r="L1154" s="4">
        <f>IF(I1154&lt;&gt;0,J1154/I1154*100,0)</f>
        <v>53.736654804270465</v>
      </c>
    </row>
    <row r="1155" spans="1:12" x14ac:dyDescent="0.25">
      <c r="A1155" s="5"/>
      <c r="B1155" s="6" t="s">
        <v>98</v>
      </c>
      <c r="C1155" s="5"/>
      <c r="D1155" s="5"/>
      <c r="E1155" s="5"/>
      <c r="F1155" s="6" t="s">
        <v>99</v>
      </c>
      <c r="G1155" s="7">
        <f>+G1156</f>
        <v>243354.52000000002</v>
      </c>
      <c r="H1155" s="7">
        <f>+H1156</f>
        <v>170413.92</v>
      </c>
      <c r="I1155" s="7">
        <f>+I1156</f>
        <v>161000</v>
      </c>
      <c r="J1155" s="7">
        <f>+J1156</f>
        <v>61000</v>
      </c>
      <c r="K1155" s="7">
        <f>IF(H1155&lt;&gt;0,I1155/H1155*100,0)</f>
        <v>94.475850329597478</v>
      </c>
      <c r="L1155" s="7">
        <f>IF(I1155&lt;&gt;0,J1155/I1155*100,0)</f>
        <v>37.888198757763973</v>
      </c>
    </row>
    <row r="1156" spans="1:12" x14ac:dyDescent="0.25">
      <c r="A1156" s="8"/>
      <c r="B1156" s="8"/>
      <c r="C1156" s="9" t="s">
        <v>571</v>
      </c>
      <c r="D1156" s="8"/>
      <c r="E1156" s="8"/>
      <c r="F1156" s="9" t="s">
        <v>524</v>
      </c>
      <c r="G1156" s="10">
        <f>+G1157+G1170</f>
        <v>243354.52000000002</v>
      </c>
      <c r="H1156" s="10">
        <f>+H1157+H1170</f>
        <v>170413.92</v>
      </c>
      <c r="I1156" s="10">
        <f>+I1157+I1170</f>
        <v>161000</v>
      </c>
      <c r="J1156" s="10">
        <f>+J1157+J1170</f>
        <v>61000</v>
      </c>
      <c r="K1156" s="10">
        <f>IF(H1156&lt;&gt;0,I1156/H1156*100,0)</f>
        <v>94.475850329597478</v>
      </c>
      <c r="L1156" s="10">
        <f>IF(I1156&lt;&gt;0,J1156/I1156*100,0)</f>
        <v>37.888198757763973</v>
      </c>
    </row>
    <row r="1157" spans="1:12" x14ac:dyDescent="0.25">
      <c r="A1157" s="11"/>
      <c r="B1157" s="11"/>
      <c r="C1157" s="11"/>
      <c r="D1157" s="12" t="s">
        <v>18</v>
      </c>
      <c r="E1157" s="11"/>
      <c r="F1157" s="12"/>
      <c r="G1157" s="13">
        <f>+G1158+G1159+G1160+G1161+G1162+G1163+G1164+G1165+G1166+G1167+G1168+G1169</f>
        <v>30356.23</v>
      </c>
      <c r="H1157" s="13">
        <f>+H1158+H1159+H1160+H1161+H1162+H1163+H1164+H1165+H1166+H1167+H1168+H1169</f>
        <v>170413.92</v>
      </c>
      <c r="I1157" s="13">
        <f>+I1158+I1159+I1160+I1161+I1162+I1163+I1164+I1165+I1166+I1167+I1168+I1169</f>
        <v>161000</v>
      </c>
      <c r="J1157" s="13">
        <f>+J1158+J1159+J1160+J1161+J1162+J1163+J1164+J1165+J1166+J1167+J1168+J1169</f>
        <v>61000</v>
      </c>
      <c r="K1157" s="13">
        <f>IF(H1157&lt;&gt;0,I1157/H1157*100,0)</f>
        <v>94.475850329597478</v>
      </c>
      <c r="L1157" s="13">
        <f>IF(I1157&lt;&gt;0,J1157/I1157*100,0)</f>
        <v>37.888198757763973</v>
      </c>
    </row>
    <row r="1158" spans="1:12" x14ac:dyDescent="0.25">
      <c r="A1158" s="14"/>
      <c r="B1158" s="14"/>
      <c r="C1158" s="14"/>
      <c r="D1158" s="14"/>
      <c r="E1158" s="15" t="s">
        <v>19</v>
      </c>
      <c r="F1158" s="15" t="s">
        <v>20</v>
      </c>
      <c r="G1158" s="16">
        <v>2899.99</v>
      </c>
      <c r="H1158" s="16">
        <v>5311.24</v>
      </c>
      <c r="I1158" s="16">
        <v>7000</v>
      </c>
      <c r="J1158" s="16">
        <v>7000</v>
      </c>
      <c r="K1158" s="16">
        <f>IF(H1158&lt;&gt;0,I1158/H1158*100,0)</f>
        <v>131.79596478411821</v>
      </c>
      <c r="L1158" s="16">
        <f>IF(I1158&lt;&gt;0,J1158/I1158*100,0)</f>
        <v>100</v>
      </c>
    </row>
    <row r="1159" spans="1:12" x14ac:dyDescent="0.25">
      <c r="A1159" s="14"/>
      <c r="B1159" s="14"/>
      <c r="C1159" s="14"/>
      <c r="D1159" s="14"/>
      <c r="E1159" s="15" t="s">
        <v>76</v>
      </c>
      <c r="F1159" s="15" t="s">
        <v>77</v>
      </c>
      <c r="G1159" s="16">
        <v>10971.02</v>
      </c>
      <c r="H1159" s="16">
        <v>9640</v>
      </c>
      <c r="I1159" s="16">
        <v>10000</v>
      </c>
      <c r="J1159" s="16">
        <v>10000</v>
      </c>
      <c r="K1159" s="16">
        <f>IF(H1159&lt;&gt;0,I1159/H1159*100,0)</f>
        <v>103.73443983402491</v>
      </c>
      <c r="L1159" s="16">
        <f>IF(I1159&lt;&gt;0,J1159/I1159*100,0)</f>
        <v>100</v>
      </c>
    </row>
    <row r="1160" spans="1:12" x14ac:dyDescent="0.25">
      <c r="A1160" s="14"/>
      <c r="B1160" s="14"/>
      <c r="C1160" s="14"/>
      <c r="D1160" s="14"/>
      <c r="E1160" s="15" t="s">
        <v>21</v>
      </c>
      <c r="F1160" s="15" t="s">
        <v>22</v>
      </c>
      <c r="G1160" s="16">
        <v>3779.58</v>
      </c>
      <c r="H1160" s="16">
        <v>3680</v>
      </c>
      <c r="I1160" s="16">
        <v>3500</v>
      </c>
      <c r="J1160" s="16">
        <v>3500</v>
      </c>
      <c r="K1160" s="16">
        <f>IF(H1160&lt;&gt;0,I1160/H1160*100,0)</f>
        <v>95.108695652173907</v>
      </c>
      <c r="L1160" s="16">
        <f>IF(I1160&lt;&gt;0,J1160/I1160*100,0)</f>
        <v>100</v>
      </c>
    </row>
    <row r="1161" spans="1:12" x14ac:dyDescent="0.25">
      <c r="A1161" s="14"/>
      <c r="B1161" s="14"/>
      <c r="C1161" s="14"/>
      <c r="D1161" s="14"/>
      <c r="E1161" s="15" t="s">
        <v>23</v>
      </c>
      <c r="F1161" s="15" t="s">
        <v>24</v>
      </c>
      <c r="G1161" s="16">
        <v>1372.84</v>
      </c>
      <c r="H1161" s="16">
        <v>13108.76</v>
      </c>
      <c r="I1161" s="16">
        <v>20000</v>
      </c>
      <c r="J1161" s="16">
        <v>20000</v>
      </c>
      <c r="K1161" s="16">
        <f>IF(H1161&lt;&gt;0,I1161/H1161*100,0)</f>
        <v>152.56973199600878</v>
      </c>
      <c r="L1161" s="16">
        <f>IF(I1161&lt;&gt;0,J1161/I1161*100,0)</f>
        <v>100</v>
      </c>
    </row>
    <row r="1162" spans="1:12" x14ac:dyDescent="0.25">
      <c r="A1162" s="14"/>
      <c r="B1162" s="14"/>
      <c r="C1162" s="14"/>
      <c r="D1162" s="14"/>
      <c r="E1162" s="15" t="s">
        <v>25</v>
      </c>
      <c r="F1162" s="15" t="s">
        <v>26</v>
      </c>
      <c r="G1162" s="16">
        <v>275.04000000000002</v>
      </c>
      <c r="H1162" s="16">
        <v>1000</v>
      </c>
      <c r="I1162" s="16">
        <v>500</v>
      </c>
      <c r="J1162" s="16">
        <v>500</v>
      </c>
      <c r="K1162" s="16">
        <f>IF(H1162&lt;&gt;0,I1162/H1162*100,0)</f>
        <v>50</v>
      </c>
      <c r="L1162" s="16">
        <f>IF(I1162&lt;&gt;0,J1162/I1162*100,0)</f>
        <v>100</v>
      </c>
    </row>
    <row r="1163" spans="1:12" x14ac:dyDescent="0.25">
      <c r="A1163" s="14"/>
      <c r="B1163" s="14"/>
      <c r="C1163" s="14"/>
      <c r="D1163" s="14"/>
      <c r="E1163" s="15" t="s">
        <v>27</v>
      </c>
      <c r="F1163" s="15" t="s">
        <v>28</v>
      </c>
      <c r="G1163" s="16">
        <v>5703.09</v>
      </c>
      <c r="H1163" s="16">
        <v>6723.92</v>
      </c>
      <c r="I1163" s="16">
        <v>10000</v>
      </c>
      <c r="J1163" s="16">
        <v>10000</v>
      </c>
      <c r="K1163" s="16">
        <f>IF(H1163&lt;&gt;0,I1163/H1163*100,0)</f>
        <v>148.72276886102154</v>
      </c>
      <c r="L1163" s="16">
        <f>IF(I1163&lt;&gt;0,J1163/I1163*100,0)</f>
        <v>100</v>
      </c>
    </row>
    <row r="1164" spans="1:12" x14ac:dyDescent="0.25">
      <c r="A1164" s="14"/>
      <c r="B1164" s="14"/>
      <c r="C1164" s="14"/>
      <c r="D1164" s="14"/>
      <c r="E1164" s="15" t="s">
        <v>324</v>
      </c>
      <c r="F1164" s="15" t="s">
        <v>325</v>
      </c>
      <c r="G1164" s="16">
        <v>0</v>
      </c>
      <c r="H1164" s="16">
        <v>150</v>
      </c>
      <c r="I1164" s="16">
        <v>0</v>
      </c>
      <c r="J1164" s="16">
        <v>0</v>
      </c>
      <c r="K1164" s="16">
        <f>IF(H1164&lt;&gt;0,I1164/H1164*100,0)</f>
        <v>0</v>
      </c>
      <c r="L1164" s="16">
        <f>IF(I1164&lt;&gt;0,J1164/I1164*100,0)</f>
        <v>0</v>
      </c>
    </row>
    <row r="1165" spans="1:12" x14ac:dyDescent="0.25">
      <c r="A1165" s="14"/>
      <c r="B1165" s="14"/>
      <c r="C1165" s="14"/>
      <c r="D1165" s="14"/>
      <c r="E1165" s="15" t="s">
        <v>31</v>
      </c>
      <c r="F1165" s="15" t="s">
        <v>32</v>
      </c>
      <c r="G1165" s="16">
        <v>2400.71</v>
      </c>
      <c r="H1165" s="16">
        <v>6700</v>
      </c>
      <c r="I1165" s="16">
        <v>10000</v>
      </c>
      <c r="J1165" s="16">
        <v>10000</v>
      </c>
      <c r="K1165" s="16">
        <f>IF(H1165&lt;&gt;0,I1165/H1165*100,0)</f>
        <v>149.25373134328359</v>
      </c>
      <c r="L1165" s="16">
        <f>IF(I1165&lt;&gt;0,J1165/I1165*100,0)</f>
        <v>100</v>
      </c>
    </row>
    <row r="1166" spans="1:12" x14ac:dyDescent="0.25">
      <c r="A1166" s="14"/>
      <c r="B1166" s="14"/>
      <c r="C1166" s="14"/>
      <c r="D1166" s="14"/>
      <c r="E1166" s="15" t="s">
        <v>63</v>
      </c>
      <c r="F1166" s="15" t="s">
        <v>64</v>
      </c>
      <c r="G1166" s="16">
        <v>1500</v>
      </c>
      <c r="H1166" s="16">
        <v>83384.3</v>
      </c>
      <c r="I1166" s="16">
        <v>0</v>
      </c>
      <c r="J1166" s="16">
        <v>0</v>
      </c>
      <c r="K1166" s="16">
        <f>IF(H1166&lt;&gt;0,I1166/H1166*100,0)</f>
        <v>0</v>
      </c>
      <c r="L1166" s="16">
        <f>IF(I1166&lt;&gt;0,J1166/I1166*100,0)</f>
        <v>0</v>
      </c>
    </row>
    <row r="1167" spans="1:12" x14ac:dyDescent="0.25">
      <c r="A1167" s="14"/>
      <c r="B1167" s="14"/>
      <c r="C1167" s="14"/>
      <c r="D1167" s="14"/>
      <c r="E1167" s="15" t="s">
        <v>140</v>
      </c>
      <c r="F1167" s="15" t="s">
        <v>141</v>
      </c>
      <c r="G1167" s="16">
        <v>1453.96</v>
      </c>
      <c r="H1167" s="16">
        <v>17715.7</v>
      </c>
      <c r="I1167" s="16">
        <v>0</v>
      </c>
      <c r="J1167" s="16">
        <v>0</v>
      </c>
      <c r="K1167" s="16">
        <f>IF(H1167&lt;&gt;0,I1167/H1167*100,0)</f>
        <v>0</v>
      </c>
      <c r="L1167" s="16">
        <f>IF(I1167&lt;&gt;0,J1167/I1167*100,0)</f>
        <v>0</v>
      </c>
    </row>
    <row r="1168" spans="1:12" x14ac:dyDescent="0.25">
      <c r="A1168" s="14"/>
      <c r="B1168" s="14"/>
      <c r="C1168" s="14"/>
      <c r="D1168" s="14"/>
      <c r="E1168" s="15" t="s">
        <v>132</v>
      </c>
      <c r="F1168" s="15" t="s">
        <v>133</v>
      </c>
      <c r="G1168" s="16">
        <v>0</v>
      </c>
      <c r="H1168" s="16">
        <v>23000</v>
      </c>
      <c r="I1168" s="16">
        <v>0</v>
      </c>
      <c r="J1168" s="16">
        <v>0</v>
      </c>
      <c r="K1168" s="16">
        <f>IF(H1168&lt;&gt;0,I1168/H1168*100,0)</f>
        <v>0</v>
      </c>
      <c r="L1168" s="16">
        <f>IF(I1168&lt;&gt;0,J1168/I1168*100,0)</f>
        <v>0</v>
      </c>
    </row>
    <row r="1169" spans="1:12" x14ac:dyDescent="0.25">
      <c r="A1169" s="14"/>
      <c r="B1169" s="14"/>
      <c r="C1169" s="14"/>
      <c r="D1169" s="14"/>
      <c r="E1169" s="15" t="s">
        <v>122</v>
      </c>
      <c r="F1169" s="15" t="s">
        <v>123</v>
      </c>
      <c r="G1169" s="16">
        <v>0</v>
      </c>
      <c r="H1169" s="16">
        <v>0</v>
      </c>
      <c r="I1169" s="16">
        <v>100000</v>
      </c>
      <c r="J1169" s="16">
        <v>0</v>
      </c>
      <c r="K1169" s="16">
        <f>IF(H1169&lt;&gt;0,I1169/H1169*100,0)</f>
        <v>0</v>
      </c>
      <c r="L1169" s="16">
        <f>IF(I1169&lt;&gt;0,J1169/I1169*100,0)</f>
        <v>0</v>
      </c>
    </row>
    <row r="1170" spans="1:12" x14ac:dyDescent="0.25">
      <c r="A1170" s="11"/>
      <c r="B1170" s="11"/>
      <c r="C1170" s="11"/>
      <c r="D1170" s="12" t="s">
        <v>572</v>
      </c>
      <c r="E1170" s="11"/>
      <c r="F1170" s="12" t="s">
        <v>573</v>
      </c>
      <c r="G1170" s="13">
        <f>+G1171+G1172+G1173</f>
        <v>212998.29</v>
      </c>
      <c r="H1170" s="13">
        <f>+H1171+H1172+H1173</f>
        <v>0</v>
      </c>
      <c r="I1170" s="13">
        <f>+I1171+I1172+I1173</f>
        <v>0</v>
      </c>
      <c r="J1170" s="13">
        <f>+J1171+J1172+J1173</f>
        <v>0</v>
      </c>
      <c r="K1170" s="13">
        <f>IF(H1170&lt;&gt;0,I1170/H1170*100,0)</f>
        <v>0</v>
      </c>
      <c r="L1170" s="13">
        <f>IF(I1170&lt;&gt;0,J1170/I1170*100,0)</f>
        <v>0</v>
      </c>
    </row>
    <row r="1171" spans="1:12" x14ac:dyDescent="0.25">
      <c r="A1171" s="14"/>
      <c r="B1171" s="14"/>
      <c r="C1171" s="14"/>
      <c r="D1171" s="14"/>
      <c r="E1171" s="15" t="s">
        <v>19</v>
      </c>
      <c r="F1171" s="15" t="s">
        <v>20</v>
      </c>
      <c r="G1171" s="16">
        <v>2404.2600000000002</v>
      </c>
      <c r="H1171" s="16">
        <v>0</v>
      </c>
      <c r="I1171" s="16">
        <v>0</v>
      </c>
      <c r="J1171" s="16">
        <v>0</v>
      </c>
      <c r="K1171" s="16">
        <f>IF(H1171&lt;&gt;0,I1171/H1171*100,0)</f>
        <v>0</v>
      </c>
      <c r="L1171" s="16">
        <f>IF(I1171&lt;&gt;0,J1171/I1171*100,0)</f>
        <v>0</v>
      </c>
    </row>
    <row r="1172" spans="1:12" x14ac:dyDescent="0.25">
      <c r="A1172" s="14"/>
      <c r="B1172" s="14"/>
      <c r="C1172" s="14"/>
      <c r="D1172" s="14"/>
      <c r="E1172" s="15" t="s">
        <v>146</v>
      </c>
      <c r="F1172" s="15" t="s">
        <v>147</v>
      </c>
      <c r="G1172" s="16">
        <v>207934.73</v>
      </c>
      <c r="H1172" s="16">
        <v>0</v>
      </c>
      <c r="I1172" s="16">
        <v>0</v>
      </c>
      <c r="J1172" s="16">
        <v>0</v>
      </c>
      <c r="K1172" s="16">
        <f>IF(H1172&lt;&gt;0,I1172/H1172*100,0)</f>
        <v>0</v>
      </c>
      <c r="L1172" s="16">
        <f>IF(I1172&lt;&gt;0,J1172/I1172*100,0)</f>
        <v>0</v>
      </c>
    </row>
    <row r="1173" spans="1:12" x14ac:dyDescent="0.25">
      <c r="A1173" s="14"/>
      <c r="B1173" s="14"/>
      <c r="C1173" s="14"/>
      <c r="D1173" s="14"/>
      <c r="E1173" s="15" t="s">
        <v>132</v>
      </c>
      <c r="F1173" s="15" t="s">
        <v>133</v>
      </c>
      <c r="G1173" s="16">
        <v>2659.3</v>
      </c>
      <c r="H1173" s="16">
        <v>0</v>
      </c>
      <c r="I1173" s="16">
        <v>0</v>
      </c>
      <c r="J1173" s="16">
        <v>0</v>
      </c>
      <c r="K1173" s="16">
        <f>IF(H1173&lt;&gt;0,I1173/H1173*100,0)</f>
        <v>0</v>
      </c>
      <c r="L1173" s="16">
        <f>IF(I1173&lt;&gt;0,J1173/I1173*100,0)</f>
        <v>0</v>
      </c>
    </row>
    <row r="1174" spans="1:12" x14ac:dyDescent="0.25">
      <c r="A1174" s="5"/>
      <c r="B1174" s="6" t="s">
        <v>204</v>
      </c>
      <c r="C1174" s="5"/>
      <c r="D1174" s="5"/>
      <c r="E1174" s="5"/>
      <c r="F1174" s="6" t="s">
        <v>205</v>
      </c>
      <c r="G1174" s="7">
        <f>+G1175+G1179</f>
        <v>22425.510000000002</v>
      </c>
      <c r="H1174" s="7">
        <f>+H1175+H1179</f>
        <v>90000</v>
      </c>
      <c r="I1174" s="7">
        <f>+I1175+I1179</f>
        <v>110000</v>
      </c>
      <c r="J1174" s="7">
        <f>+J1175+J1179</f>
        <v>80000</v>
      </c>
      <c r="K1174" s="7">
        <f>IF(H1174&lt;&gt;0,I1174/H1174*100,0)</f>
        <v>122.22222222222223</v>
      </c>
      <c r="L1174" s="7">
        <f>IF(I1174&lt;&gt;0,J1174/I1174*100,0)</f>
        <v>72.727272727272734</v>
      </c>
    </row>
    <row r="1175" spans="1:12" x14ac:dyDescent="0.25">
      <c r="A1175" s="8"/>
      <c r="B1175" s="8"/>
      <c r="C1175" s="9" t="s">
        <v>574</v>
      </c>
      <c r="D1175" s="8"/>
      <c r="E1175" s="8"/>
      <c r="F1175" s="9" t="s">
        <v>209</v>
      </c>
      <c r="G1175" s="10">
        <f>+G1176</f>
        <v>2457.6999999999998</v>
      </c>
      <c r="H1175" s="10">
        <f>+H1176</f>
        <v>10000</v>
      </c>
      <c r="I1175" s="10">
        <f>+I1176</f>
        <v>10000</v>
      </c>
      <c r="J1175" s="10">
        <f>+J1176</f>
        <v>10000</v>
      </c>
      <c r="K1175" s="10">
        <f>IF(H1175&lt;&gt;0,I1175/H1175*100,0)</f>
        <v>100</v>
      </c>
      <c r="L1175" s="10">
        <f>IF(I1175&lt;&gt;0,J1175/I1175*100,0)</f>
        <v>100</v>
      </c>
    </row>
    <row r="1176" spans="1:12" x14ac:dyDescent="0.25">
      <c r="A1176" s="11"/>
      <c r="B1176" s="11"/>
      <c r="C1176" s="11"/>
      <c r="D1176" s="12" t="s">
        <v>18</v>
      </c>
      <c r="E1176" s="11"/>
      <c r="F1176" s="12"/>
      <c r="G1176" s="13">
        <f>+G1177+G1178</f>
        <v>2457.6999999999998</v>
      </c>
      <c r="H1176" s="13">
        <f>+H1177+H1178</f>
        <v>10000</v>
      </c>
      <c r="I1176" s="13">
        <f>+I1177+I1178</f>
        <v>10000</v>
      </c>
      <c r="J1176" s="13">
        <f>+J1177+J1178</f>
        <v>10000</v>
      </c>
      <c r="K1176" s="13">
        <f>IF(H1176&lt;&gt;0,I1176/H1176*100,0)</f>
        <v>100</v>
      </c>
      <c r="L1176" s="13">
        <f>IF(I1176&lt;&gt;0,J1176/I1176*100,0)</f>
        <v>100</v>
      </c>
    </row>
    <row r="1177" spans="1:12" x14ac:dyDescent="0.25">
      <c r="A1177" s="14"/>
      <c r="B1177" s="14"/>
      <c r="C1177" s="14"/>
      <c r="D1177" s="14"/>
      <c r="E1177" s="15" t="s">
        <v>23</v>
      </c>
      <c r="F1177" s="15" t="s">
        <v>24</v>
      </c>
      <c r="G1177" s="16">
        <v>0</v>
      </c>
      <c r="H1177" s="16">
        <v>10000</v>
      </c>
      <c r="I1177" s="16">
        <v>10000</v>
      </c>
      <c r="J1177" s="16">
        <v>10000</v>
      </c>
      <c r="K1177" s="16">
        <f>IF(H1177&lt;&gt;0,I1177/H1177*100,0)</f>
        <v>100</v>
      </c>
      <c r="L1177" s="16">
        <f>IF(I1177&lt;&gt;0,J1177/I1177*100,0)</f>
        <v>100</v>
      </c>
    </row>
    <row r="1178" spans="1:12" x14ac:dyDescent="0.25">
      <c r="A1178" s="14"/>
      <c r="B1178" s="14"/>
      <c r="C1178" s="14"/>
      <c r="D1178" s="14"/>
      <c r="E1178" s="15" t="s">
        <v>146</v>
      </c>
      <c r="F1178" s="15" t="s">
        <v>147</v>
      </c>
      <c r="G1178" s="16">
        <v>2457.6999999999998</v>
      </c>
      <c r="H1178" s="16">
        <v>0</v>
      </c>
      <c r="I1178" s="16">
        <v>0</v>
      </c>
      <c r="J1178" s="16">
        <v>0</v>
      </c>
      <c r="K1178" s="16">
        <f>IF(H1178&lt;&gt;0,I1178/H1178*100,0)</f>
        <v>0</v>
      </c>
      <c r="L1178" s="16">
        <f>IF(I1178&lt;&gt;0,J1178/I1178*100,0)</f>
        <v>0</v>
      </c>
    </row>
    <row r="1179" spans="1:12" x14ac:dyDescent="0.25">
      <c r="A1179" s="8"/>
      <c r="B1179" s="8"/>
      <c r="C1179" s="9" t="s">
        <v>575</v>
      </c>
      <c r="D1179" s="8"/>
      <c r="E1179" s="8"/>
      <c r="F1179" s="9" t="s">
        <v>528</v>
      </c>
      <c r="G1179" s="10">
        <f>+G1180</f>
        <v>19967.810000000001</v>
      </c>
      <c r="H1179" s="10">
        <f>+H1180</f>
        <v>80000</v>
      </c>
      <c r="I1179" s="10">
        <f>+I1180</f>
        <v>100000</v>
      </c>
      <c r="J1179" s="10">
        <f>+J1180</f>
        <v>70000</v>
      </c>
      <c r="K1179" s="10">
        <f>IF(H1179&lt;&gt;0,I1179/H1179*100,0)</f>
        <v>125</v>
      </c>
      <c r="L1179" s="10">
        <f>IF(I1179&lt;&gt;0,J1179/I1179*100,0)</f>
        <v>70</v>
      </c>
    </row>
    <row r="1180" spans="1:12" x14ac:dyDescent="0.25">
      <c r="A1180" s="11"/>
      <c r="B1180" s="11"/>
      <c r="C1180" s="11"/>
      <c r="D1180" s="12" t="s">
        <v>18</v>
      </c>
      <c r="E1180" s="11"/>
      <c r="F1180" s="12"/>
      <c r="G1180" s="13">
        <f>+G1181+G1182</f>
        <v>19967.810000000001</v>
      </c>
      <c r="H1180" s="13">
        <f>+H1181+H1182</f>
        <v>80000</v>
      </c>
      <c r="I1180" s="13">
        <f>+I1181+I1182</f>
        <v>100000</v>
      </c>
      <c r="J1180" s="13">
        <f>+J1181+J1182</f>
        <v>70000</v>
      </c>
      <c r="K1180" s="13">
        <f>IF(H1180&lt;&gt;0,I1180/H1180*100,0)</f>
        <v>125</v>
      </c>
      <c r="L1180" s="13">
        <f>IF(I1180&lt;&gt;0,J1180/I1180*100,0)</f>
        <v>70</v>
      </c>
    </row>
    <row r="1181" spans="1:12" x14ac:dyDescent="0.25">
      <c r="A1181" s="14"/>
      <c r="B1181" s="14"/>
      <c r="C1181" s="14"/>
      <c r="D1181" s="14"/>
      <c r="E1181" s="15" t="s">
        <v>146</v>
      </c>
      <c r="F1181" s="15" t="s">
        <v>147</v>
      </c>
      <c r="G1181" s="16">
        <v>3416.97</v>
      </c>
      <c r="H1181" s="16">
        <v>70000</v>
      </c>
      <c r="I1181" s="16">
        <v>100000</v>
      </c>
      <c r="J1181" s="16">
        <v>50000</v>
      </c>
      <c r="K1181" s="16">
        <f>IF(H1181&lt;&gt;0,I1181/H1181*100,0)</f>
        <v>142.85714285714286</v>
      </c>
      <c r="L1181" s="16">
        <f>IF(I1181&lt;&gt;0,J1181/I1181*100,0)</f>
        <v>50</v>
      </c>
    </row>
    <row r="1182" spans="1:12" x14ac:dyDescent="0.25">
      <c r="A1182" s="14"/>
      <c r="B1182" s="14"/>
      <c r="C1182" s="14"/>
      <c r="D1182" s="14"/>
      <c r="E1182" s="15" t="s">
        <v>132</v>
      </c>
      <c r="F1182" s="15" t="s">
        <v>133</v>
      </c>
      <c r="G1182" s="16">
        <v>16550.84</v>
      </c>
      <c r="H1182" s="16">
        <v>10000</v>
      </c>
      <c r="I1182" s="16">
        <v>0</v>
      </c>
      <c r="J1182" s="16">
        <v>20000</v>
      </c>
      <c r="K1182" s="16">
        <f>IF(H1182&lt;&gt;0,I1182/H1182*100,0)</f>
        <v>0</v>
      </c>
      <c r="L1182" s="16">
        <f>IF(I1182&lt;&gt;0,J1182/I1182*100,0)</f>
        <v>0</v>
      </c>
    </row>
    <row r="1183" spans="1:12" x14ac:dyDescent="0.25">
      <c r="A1183" s="5"/>
      <c r="B1183" s="6" t="s">
        <v>334</v>
      </c>
      <c r="C1183" s="5"/>
      <c r="D1183" s="5"/>
      <c r="E1183" s="5"/>
      <c r="F1183" s="6" t="s">
        <v>335</v>
      </c>
      <c r="G1183" s="7">
        <f>+G1184</f>
        <v>23331.65</v>
      </c>
      <c r="H1183" s="7">
        <f>+H1184</f>
        <v>20000</v>
      </c>
      <c r="I1183" s="7">
        <f>+I1184</f>
        <v>10000</v>
      </c>
      <c r="J1183" s="7">
        <f>+J1184</f>
        <v>10000</v>
      </c>
      <c r="K1183" s="7">
        <f>IF(H1183&lt;&gt;0,I1183/H1183*100,0)</f>
        <v>50</v>
      </c>
      <c r="L1183" s="7">
        <f>IF(I1183&lt;&gt;0,J1183/I1183*100,0)</f>
        <v>100</v>
      </c>
    </row>
    <row r="1184" spans="1:12" x14ac:dyDescent="0.25">
      <c r="A1184" s="8"/>
      <c r="B1184" s="8"/>
      <c r="C1184" s="9" t="s">
        <v>576</v>
      </c>
      <c r="D1184" s="8"/>
      <c r="E1184" s="8"/>
      <c r="F1184" s="9" t="s">
        <v>345</v>
      </c>
      <c r="G1184" s="10">
        <f>+G1185</f>
        <v>23331.65</v>
      </c>
      <c r="H1184" s="10">
        <f>+H1185</f>
        <v>20000</v>
      </c>
      <c r="I1184" s="10">
        <f>+I1185</f>
        <v>10000</v>
      </c>
      <c r="J1184" s="10">
        <f>+J1185</f>
        <v>10000</v>
      </c>
      <c r="K1184" s="10">
        <f>IF(H1184&lt;&gt;0,I1184/H1184*100,0)</f>
        <v>50</v>
      </c>
      <c r="L1184" s="10">
        <f>IF(I1184&lt;&gt;0,J1184/I1184*100,0)</f>
        <v>100</v>
      </c>
    </row>
    <row r="1185" spans="1:12" x14ac:dyDescent="0.25">
      <c r="A1185" s="11"/>
      <c r="B1185" s="11"/>
      <c r="C1185" s="11"/>
      <c r="D1185" s="12" t="s">
        <v>18</v>
      </c>
      <c r="E1185" s="11"/>
      <c r="F1185" s="12"/>
      <c r="G1185" s="13">
        <f>+G1186+G1187+G1188+G1189+G1190+G1191</f>
        <v>23331.65</v>
      </c>
      <c r="H1185" s="13">
        <f>+H1186+H1187+H1188+H1189+H1190+H1191</f>
        <v>20000</v>
      </c>
      <c r="I1185" s="13">
        <f>+I1186+I1187+I1188+I1189+I1190+I1191</f>
        <v>10000</v>
      </c>
      <c r="J1185" s="13">
        <f>+J1186+J1187+J1188+J1189+J1190+J1191</f>
        <v>10000</v>
      </c>
      <c r="K1185" s="13">
        <f>IF(H1185&lt;&gt;0,I1185/H1185*100,0)</f>
        <v>50</v>
      </c>
      <c r="L1185" s="13">
        <f>IF(I1185&lt;&gt;0,J1185/I1185*100,0)</f>
        <v>100</v>
      </c>
    </row>
    <row r="1186" spans="1:12" x14ac:dyDescent="0.25">
      <c r="A1186" s="14"/>
      <c r="B1186" s="14"/>
      <c r="C1186" s="14"/>
      <c r="D1186" s="14"/>
      <c r="E1186" s="15" t="s">
        <v>76</v>
      </c>
      <c r="F1186" s="15" t="s">
        <v>77</v>
      </c>
      <c r="G1186" s="16">
        <v>370.98</v>
      </c>
      <c r="H1186" s="16">
        <v>0</v>
      </c>
      <c r="I1186" s="16">
        <v>0</v>
      </c>
      <c r="J1186" s="16">
        <v>0</v>
      </c>
      <c r="K1186" s="16">
        <f>IF(H1186&lt;&gt;0,I1186/H1186*100,0)</f>
        <v>0</v>
      </c>
      <c r="L1186" s="16">
        <f>IF(I1186&lt;&gt;0,J1186/I1186*100,0)</f>
        <v>0</v>
      </c>
    </row>
    <row r="1187" spans="1:12" x14ac:dyDescent="0.25">
      <c r="A1187" s="14"/>
      <c r="B1187" s="14"/>
      <c r="C1187" s="14"/>
      <c r="D1187" s="14"/>
      <c r="E1187" s="15" t="s">
        <v>23</v>
      </c>
      <c r="F1187" s="15" t="s">
        <v>24</v>
      </c>
      <c r="G1187" s="16">
        <v>1219.6600000000001</v>
      </c>
      <c r="H1187" s="16">
        <v>20000</v>
      </c>
      <c r="I1187" s="16">
        <v>10000</v>
      </c>
      <c r="J1187" s="16">
        <v>10000</v>
      </c>
      <c r="K1187" s="16">
        <f>IF(H1187&lt;&gt;0,I1187/H1187*100,0)</f>
        <v>50</v>
      </c>
      <c r="L1187" s="16">
        <f>IF(I1187&lt;&gt;0,J1187/I1187*100,0)</f>
        <v>100</v>
      </c>
    </row>
    <row r="1188" spans="1:12" x14ac:dyDescent="0.25">
      <c r="A1188" s="14"/>
      <c r="B1188" s="14"/>
      <c r="C1188" s="14"/>
      <c r="D1188" s="14"/>
      <c r="E1188" s="15" t="s">
        <v>63</v>
      </c>
      <c r="F1188" s="15" t="s">
        <v>64</v>
      </c>
      <c r="G1188" s="16">
        <v>8525.7900000000009</v>
      </c>
      <c r="H1188" s="16">
        <v>0</v>
      </c>
      <c r="I1188" s="16">
        <v>0</v>
      </c>
      <c r="J1188" s="16">
        <v>0</v>
      </c>
      <c r="K1188" s="16">
        <f>IF(H1188&lt;&gt;0,I1188/H1188*100,0)</f>
        <v>0</v>
      </c>
      <c r="L1188" s="16">
        <f>IF(I1188&lt;&gt;0,J1188/I1188*100,0)</f>
        <v>0</v>
      </c>
    </row>
    <row r="1189" spans="1:12" x14ac:dyDescent="0.25">
      <c r="A1189" s="14"/>
      <c r="B1189" s="14"/>
      <c r="C1189" s="14"/>
      <c r="D1189" s="14"/>
      <c r="E1189" s="15" t="s">
        <v>146</v>
      </c>
      <c r="F1189" s="15" t="s">
        <v>147</v>
      </c>
      <c r="G1189" s="16">
        <v>7753.29</v>
      </c>
      <c r="H1189" s="16">
        <v>0</v>
      </c>
      <c r="I1189" s="16">
        <v>0</v>
      </c>
      <c r="J1189" s="16">
        <v>0</v>
      </c>
      <c r="K1189" s="16">
        <f>IF(H1189&lt;&gt;0,I1189/H1189*100,0)</f>
        <v>0</v>
      </c>
      <c r="L1189" s="16">
        <f>IF(I1189&lt;&gt;0,J1189/I1189*100,0)</f>
        <v>0</v>
      </c>
    </row>
    <row r="1190" spans="1:12" x14ac:dyDescent="0.25">
      <c r="A1190" s="14"/>
      <c r="B1190" s="14"/>
      <c r="C1190" s="14"/>
      <c r="D1190" s="14"/>
      <c r="E1190" s="15" t="s">
        <v>140</v>
      </c>
      <c r="F1190" s="15" t="s">
        <v>141</v>
      </c>
      <c r="G1190" s="16">
        <v>4831.59</v>
      </c>
      <c r="H1190" s="16">
        <v>0</v>
      </c>
      <c r="I1190" s="16">
        <v>0</v>
      </c>
      <c r="J1190" s="16">
        <v>0</v>
      </c>
      <c r="K1190" s="16">
        <f>IF(H1190&lt;&gt;0,I1190/H1190*100,0)</f>
        <v>0</v>
      </c>
      <c r="L1190" s="16">
        <f>IF(I1190&lt;&gt;0,J1190/I1190*100,0)</f>
        <v>0</v>
      </c>
    </row>
    <row r="1191" spans="1:12" x14ac:dyDescent="0.25">
      <c r="A1191" s="14"/>
      <c r="B1191" s="14"/>
      <c r="C1191" s="14"/>
      <c r="D1191" s="14"/>
      <c r="E1191" s="15" t="s">
        <v>132</v>
      </c>
      <c r="F1191" s="15" t="s">
        <v>133</v>
      </c>
      <c r="G1191" s="16">
        <v>630.34</v>
      </c>
      <c r="H1191" s="16">
        <v>0</v>
      </c>
      <c r="I1191" s="16">
        <v>0</v>
      </c>
      <c r="J1191" s="16">
        <v>0</v>
      </c>
      <c r="K1191" s="16">
        <f>IF(H1191&lt;&gt;0,I1191/H1191*100,0)</f>
        <v>0</v>
      </c>
      <c r="L1191" s="16">
        <f>IF(I1191&lt;&gt;0,J1191/I1191*100,0)</f>
        <v>0</v>
      </c>
    </row>
    <row r="1192" spans="1:12" x14ac:dyDescent="0.25">
      <c r="A1192" s="2" t="s">
        <v>577</v>
      </c>
      <c r="B1192" s="3"/>
      <c r="C1192" s="3"/>
      <c r="D1192" s="3"/>
      <c r="E1192" s="3"/>
      <c r="F1192" s="2" t="s">
        <v>578</v>
      </c>
      <c r="G1192" s="4">
        <f>+G1193</f>
        <v>4885.63</v>
      </c>
      <c r="H1192" s="4">
        <f>+H1193</f>
        <v>5378</v>
      </c>
      <c r="I1192" s="4">
        <f>+I1193</f>
        <v>5475.49</v>
      </c>
      <c r="J1192" s="4">
        <f>+J1193</f>
        <v>4975.49</v>
      </c>
      <c r="K1192" s="4">
        <f>IF(H1192&lt;&gt;0,I1192/H1192*100,0)</f>
        <v>101.81275567125326</v>
      </c>
      <c r="L1192" s="4">
        <f>IF(I1192&lt;&gt;0,J1192/I1192*100,0)</f>
        <v>90.868397166281014</v>
      </c>
    </row>
    <row r="1193" spans="1:12" x14ac:dyDescent="0.25">
      <c r="A1193" s="5"/>
      <c r="B1193" s="6" t="s">
        <v>98</v>
      </c>
      <c r="C1193" s="5"/>
      <c r="D1193" s="5"/>
      <c r="E1193" s="5"/>
      <c r="F1193" s="6" t="s">
        <v>99</v>
      </c>
      <c r="G1193" s="7">
        <f>+G1194</f>
        <v>4885.63</v>
      </c>
      <c r="H1193" s="7">
        <f>+H1194</f>
        <v>5378</v>
      </c>
      <c r="I1193" s="7">
        <f>+I1194</f>
        <v>5475.49</v>
      </c>
      <c r="J1193" s="7">
        <f>+J1194</f>
        <v>4975.49</v>
      </c>
      <c r="K1193" s="7">
        <f>IF(H1193&lt;&gt;0,I1193/H1193*100,0)</f>
        <v>101.81275567125326</v>
      </c>
      <c r="L1193" s="7">
        <f>IF(I1193&lt;&gt;0,J1193/I1193*100,0)</f>
        <v>90.868397166281014</v>
      </c>
    </row>
    <row r="1194" spans="1:12" x14ac:dyDescent="0.25">
      <c r="A1194" s="8"/>
      <c r="B1194" s="8"/>
      <c r="C1194" s="9" t="s">
        <v>579</v>
      </c>
      <c r="D1194" s="8"/>
      <c r="E1194" s="8"/>
      <c r="F1194" s="9" t="s">
        <v>524</v>
      </c>
      <c r="G1194" s="10">
        <f>+G1195</f>
        <v>4885.63</v>
      </c>
      <c r="H1194" s="10">
        <f>+H1195</f>
        <v>5378</v>
      </c>
      <c r="I1194" s="10">
        <f>+I1195</f>
        <v>5475.49</v>
      </c>
      <c r="J1194" s="10">
        <f>+J1195</f>
        <v>4975.49</v>
      </c>
      <c r="K1194" s="10">
        <f>IF(H1194&lt;&gt;0,I1194/H1194*100,0)</f>
        <v>101.81275567125326</v>
      </c>
      <c r="L1194" s="10">
        <f>IF(I1194&lt;&gt;0,J1194/I1194*100,0)</f>
        <v>90.868397166281014</v>
      </c>
    </row>
    <row r="1195" spans="1:12" x14ac:dyDescent="0.25">
      <c r="A1195" s="11"/>
      <c r="B1195" s="11"/>
      <c r="C1195" s="11"/>
      <c r="D1195" s="12" t="s">
        <v>18</v>
      </c>
      <c r="E1195" s="11"/>
      <c r="F1195" s="12"/>
      <c r="G1195" s="13">
        <f>+G1196+G1197+G1198+G1199+G1200+G1201+G1202+G1203+G1204+G1205</f>
        <v>4885.63</v>
      </c>
      <c r="H1195" s="13">
        <f>+H1196+H1197+H1198+H1199+H1200+H1201+H1202+H1203+H1204+H1205</f>
        <v>5378</v>
      </c>
      <c r="I1195" s="13">
        <f>+I1196+I1197+I1198+I1199+I1200+I1201+I1202+I1203+I1204+I1205</f>
        <v>5475.49</v>
      </c>
      <c r="J1195" s="13">
        <f>+J1196+J1197+J1198+J1199+J1200+J1201+J1202+J1203+J1204+J1205</f>
        <v>4975.49</v>
      </c>
      <c r="K1195" s="13">
        <f>IF(H1195&lt;&gt;0,I1195/H1195*100,0)</f>
        <v>101.81275567125326</v>
      </c>
      <c r="L1195" s="13">
        <f>IF(I1195&lt;&gt;0,J1195/I1195*100,0)</f>
        <v>90.868397166281014</v>
      </c>
    </row>
    <row r="1196" spans="1:12" x14ac:dyDescent="0.25">
      <c r="A1196" s="14"/>
      <c r="B1196" s="14"/>
      <c r="C1196" s="14"/>
      <c r="D1196" s="14"/>
      <c r="E1196" s="15" t="s">
        <v>19</v>
      </c>
      <c r="F1196" s="15" t="s">
        <v>20</v>
      </c>
      <c r="G1196" s="16">
        <v>289.17</v>
      </c>
      <c r="H1196" s="16">
        <v>1280</v>
      </c>
      <c r="I1196" s="16">
        <v>1300</v>
      </c>
      <c r="J1196" s="16">
        <v>1300</v>
      </c>
      <c r="K1196" s="16">
        <f>IF(H1196&lt;&gt;0,I1196/H1196*100,0)</f>
        <v>101.5625</v>
      </c>
      <c r="L1196" s="16">
        <f>IF(I1196&lt;&gt;0,J1196/I1196*100,0)</f>
        <v>100</v>
      </c>
    </row>
    <row r="1197" spans="1:12" x14ac:dyDescent="0.25">
      <c r="A1197" s="14"/>
      <c r="B1197" s="14"/>
      <c r="C1197" s="14"/>
      <c r="D1197" s="14"/>
      <c r="E1197" s="15" t="s">
        <v>76</v>
      </c>
      <c r="F1197" s="15" t="s">
        <v>77</v>
      </c>
      <c r="G1197" s="16">
        <v>348.88</v>
      </c>
      <c r="H1197" s="16">
        <v>200</v>
      </c>
      <c r="I1197" s="16">
        <v>200</v>
      </c>
      <c r="J1197" s="16">
        <v>200</v>
      </c>
      <c r="K1197" s="16">
        <f>IF(H1197&lt;&gt;0,I1197/H1197*100,0)</f>
        <v>100</v>
      </c>
      <c r="L1197" s="16">
        <f>IF(I1197&lt;&gt;0,J1197/I1197*100,0)</f>
        <v>100</v>
      </c>
    </row>
    <row r="1198" spans="1:12" x14ac:dyDescent="0.25">
      <c r="A1198" s="14"/>
      <c r="B1198" s="14"/>
      <c r="C1198" s="14"/>
      <c r="D1198" s="14"/>
      <c r="E1198" s="15" t="s">
        <v>21</v>
      </c>
      <c r="F1198" s="15" t="s">
        <v>22</v>
      </c>
      <c r="G1198" s="16">
        <v>988.65</v>
      </c>
      <c r="H1198" s="16">
        <v>1330</v>
      </c>
      <c r="I1198" s="16">
        <v>1350</v>
      </c>
      <c r="J1198" s="16">
        <v>1350</v>
      </c>
      <c r="K1198" s="16">
        <f>IF(H1198&lt;&gt;0,I1198/H1198*100,0)</f>
        <v>101.50375939849626</v>
      </c>
      <c r="L1198" s="16">
        <f>IF(I1198&lt;&gt;0,J1198/I1198*100,0)</f>
        <v>100</v>
      </c>
    </row>
    <row r="1199" spans="1:12" x14ac:dyDescent="0.25">
      <c r="A1199" s="14"/>
      <c r="B1199" s="14"/>
      <c r="C1199" s="14"/>
      <c r="D1199" s="14"/>
      <c r="E1199" s="15" t="s">
        <v>23</v>
      </c>
      <c r="F1199" s="15" t="s">
        <v>24</v>
      </c>
      <c r="G1199" s="16">
        <v>606.91999999999996</v>
      </c>
      <c r="H1199" s="16">
        <v>1763</v>
      </c>
      <c r="I1199" s="16">
        <v>1225.49</v>
      </c>
      <c r="J1199" s="16">
        <v>725.49</v>
      </c>
      <c r="K1199" s="16">
        <f>IF(H1199&lt;&gt;0,I1199/H1199*100,0)</f>
        <v>69.511627906976742</v>
      </c>
      <c r="L1199" s="16">
        <f>IF(I1199&lt;&gt;0,J1199/I1199*100,0)</f>
        <v>59.199993471998958</v>
      </c>
    </row>
    <row r="1200" spans="1:12" x14ac:dyDescent="0.25">
      <c r="A1200" s="14"/>
      <c r="B1200" s="14"/>
      <c r="C1200" s="14"/>
      <c r="D1200" s="14"/>
      <c r="E1200" s="15" t="s">
        <v>25</v>
      </c>
      <c r="F1200" s="15" t="s">
        <v>26</v>
      </c>
      <c r="G1200" s="16">
        <v>8.76</v>
      </c>
      <c r="H1200" s="16">
        <v>0</v>
      </c>
      <c r="I1200" s="16">
        <v>0</v>
      </c>
      <c r="J1200" s="16">
        <v>0</v>
      </c>
      <c r="K1200" s="16">
        <f>IF(H1200&lt;&gt;0,I1200/H1200*100,0)</f>
        <v>0</v>
      </c>
      <c r="L1200" s="16">
        <f>IF(I1200&lt;&gt;0,J1200/I1200*100,0)</f>
        <v>0</v>
      </c>
    </row>
    <row r="1201" spans="1:12" x14ac:dyDescent="0.25">
      <c r="A1201" s="14"/>
      <c r="B1201" s="14"/>
      <c r="C1201" s="14"/>
      <c r="D1201" s="14"/>
      <c r="E1201" s="15" t="s">
        <v>27</v>
      </c>
      <c r="F1201" s="15" t="s">
        <v>28</v>
      </c>
      <c r="G1201" s="16">
        <v>2.89</v>
      </c>
      <c r="H1201" s="16">
        <v>5</v>
      </c>
      <c r="I1201" s="16">
        <v>0</v>
      </c>
      <c r="J1201" s="16">
        <v>0</v>
      </c>
      <c r="K1201" s="16">
        <f>IF(H1201&lt;&gt;0,I1201/H1201*100,0)</f>
        <v>0</v>
      </c>
      <c r="L1201" s="16">
        <f>IF(I1201&lt;&gt;0,J1201/I1201*100,0)</f>
        <v>0</v>
      </c>
    </row>
    <row r="1202" spans="1:12" x14ac:dyDescent="0.25">
      <c r="A1202" s="14"/>
      <c r="B1202" s="14"/>
      <c r="C1202" s="14"/>
      <c r="D1202" s="14"/>
      <c r="E1202" s="15" t="s">
        <v>31</v>
      </c>
      <c r="F1202" s="15" t="s">
        <v>32</v>
      </c>
      <c r="G1202" s="16">
        <v>100</v>
      </c>
      <c r="H1202" s="16">
        <v>150</v>
      </c>
      <c r="I1202" s="16">
        <v>0</v>
      </c>
      <c r="J1202" s="16">
        <v>0</v>
      </c>
      <c r="K1202" s="16">
        <f>IF(H1202&lt;&gt;0,I1202/H1202*100,0)</f>
        <v>0</v>
      </c>
      <c r="L1202" s="16">
        <f>IF(I1202&lt;&gt;0,J1202/I1202*100,0)</f>
        <v>0</v>
      </c>
    </row>
    <row r="1203" spans="1:12" x14ac:dyDescent="0.25">
      <c r="A1203" s="14"/>
      <c r="B1203" s="14"/>
      <c r="C1203" s="14"/>
      <c r="D1203" s="14"/>
      <c r="E1203" s="15" t="s">
        <v>63</v>
      </c>
      <c r="F1203" s="15" t="s">
        <v>64</v>
      </c>
      <c r="G1203" s="16">
        <v>545</v>
      </c>
      <c r="H1203" s="16">
        <v>650</v>
      </c>
      <c r="I1203" s="16">
        <v>800</v>
      </c>
      <c r="J1203" s="16">
        <v>800</v>
      </c>
      <c r="K1203" s="16">
        <f>IF(H1203&lt;&gt;0,I1203/H1203*100,0)</f>
        <v>123.07692307692308</v>
      </c>
      <c r="L1203" s="16">
        <f>IF(I1203&lt;&gt;0,J1203/I1203*100,0)</f>
        <v>100</v>
      </c>
    </row>
    <row r="1204" spans="1:12" x14ac:dyDescent="0.25">
      <c r="A1204" s="14"/>
      <c r="B1204" s="14"/>
      <c r="C1204" s="14"/>
      <c r="D1204" s="14"/>
      <c r="E1204" s="15" t="s">
        <v>525</v>
      </c>
      <c r="F1204" s="15" t="s">
        <v>526</v>
      </c>
      <c r="G1204" s="16">
        <v>1400</v>
      </c>
      <c r="H1204" s="16">
        <v>0</v>
      </c>
      <c r="I1204" s="16">
        <v>0</v>
      </c>
      <c r="J1204" s="16">
        <v>0</v>
      </c>
      <c r="K1204" s="16">
        <f>IF(H1204&lt;&gt;0,I1204/H1204*100,0)</f>
        <v>0</v>
      </c>
      <c r="L1204" s="16">
        <f>IF(I1204&lt;&gt;0,J1204/I1204*100,0)</f>
        <v>0</v>
      </c>
    </row>
    <row r="1205" spans="1:12" x14ac:dyDescent="0.25">
      <c r="A1205" s="14"/>
      <c r="B1205" s="14"/>
      <c r="C1205" s="14"/>
      <c r="D1205" s="14"/>
      <c r="E1205" s="15" t="s">
        <v>140</v>
      </c>
      <c r="F1205" s="15" t="s">
        <v>141</v>
      </c>
      <c r="G1205" s="16">
        <v>595.36</v>
      </c>
      <c r="H1205" s="16">
        <v>0</v>
      </c>
      <c r="I1205" s="16">
        <v>600</v>
      </c>
      <c r="J1205" s="16">
        <v>600</v>
      </c>
      <c r="K1205" s="16">
        <f>IF(H1205&lt;&gt;0,I1205/H1205*100,0)</f>
        <v>0</v>
      </c>
      <c r="L1205" s="16">
        <f>IF(I1205&lt;&gt;0,J1205/I1205*100,0)</f>
        <v>100</v>
      </c>
    </row>
    <row r="1206" spans="1:12" x14ac:dyDescent="0.25">
      <c r="A1206" s="17"/>
      <c r="B1206" s="17"/>
      <c r="C1206" s="17"/>
      <c r="D1206" s="17"/>
      <c r="E1206" s="17"/>
      <c r="F1206" s="17"/>
      <c r="G1206" s="18">
        <f>+G3+G20+G26+G42+G957+G976+G1000+G1017+G1047+G1068+G1085+G1096+G1115+G1128+G1141+G1154+G1192</f>
        <v>12068444.810000002</v>
      </c>
      <c r="H1206" s="18">
        <f>+H3+H20+H26+H42+H957+H976+H1000+H1017+H1047+H1068+H1085+H1096+H1115+H1128+H1141+H1154+H1192</f>
        <v>14818374.620000003</v>
      </c>
      <c r="I1206" s="18">
        <f>+I3+I20+I26+I42+I957+I976+I1000+I1017+I1047+I1068+I1085+I1096+I1115+I1128+I1141+I1154+I1192</f>
        <v>14040893.779999999</v>
      </c>
      <c r="J1206" s="18">
        <f>+J3+J20+J26+J42+J957+J976+J1000+J1017+J1047+J1068+J1085+J1096+J1115+J1128+J1141+J1154+J1192</f>
        <v>13476743.900000002</v>
      </c>
      <c r="K1206" s="18">
        <f>IF(H1206&lt;&gt;0,I1206/H1206*100,0)</f>
        <v>94.753265051413564</v>
      </c>
      <c r="L1206" s="18">
        <f>IF(I1206&lt;&gt;0,J1206/I1206*100,0)</f>
        <v>95.982094239587667</v>
      </c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2016-10-28T10:03:28Z</cp:lastPrinted>
  <dcterms:created xsi:type="dcterms:W3CDTF">2016-10-28T10:00:44Z</dcterms:created>
  <dcterms:modified xsi:type="dcterms:W3CDTF">2016-10-28T10:03:42Z</dcterms:modified>
</cp:coreProperties>
</file>