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05" tabRatio="829" activeTab="6"/>
  </bookViews>
  <sheets>
    <sheet name="Pridobivanje ZEMLJIŠČA" sheetId="1" r:id="rId1"/>
    <sheet name="Pridobivanje STAVBE, DELI" sheetId="2" r:id="rId2"/>
    <sheet name="Razpolaganje ZEMLJIŠČA" sheetId="3" r:id="rId3"/>
    <sheet name="Razpolaganje  STAVBE, DELI" sheetId="4" r:id="rId4"/>
    <sheet name="Razpolaganje ZEMLJIŠČA S STAVBO" sheetId="5" r:id="rId5"/>
    <sheet name="Razpolaganje STAVBNA PRAVICA" sheetId="6" r:id="rId6"/>
    <sheet name="VREDNOSTI SKUPAJ" sheetId="7" r:id="rId7"/>
  </sheets>
  <definedNames/>
  <calcPr fullCalcOnLoad="1"/>
</workbook>
</file>

<file path=xl/comments3.xml><?xml version="1.0" encoding="utf-8"?>
<comments xmlns="http://schemas.openxmlformats.org/spreadsheetml/2006/main">
  <authors>
    <author>Mateja Cremosnik</author>
  </authors>
  <commentList>
    <comment ref="D49" authorId="0">
      <text>
        <r>
          <rPr>
            <b/>
            <sz val="9"/>
            <rFont val="Segoe UI"/>
            <family val="2"/>
          </rPr>
          <t>Mateja Cremosnik:</t>
        </r>
        <r>
          <rPr>
            <sz val="9"/>
            <rFont val="Segoe UI"/>
            <family val="2"/>
          </rPr>
          <t xml:space="preserve">
novonastala parcela 1100 95/62 v izmeri 171 m2</t>
        </r>
      </text>
    </comment>
  </commentList>
</comments>
</file>

<file path=xl/sharedStrings.xml><?xml version="1.0" encoding="utf-8"?>
<sst xmlns="http://schemas.openxmlformats.org/spreadsheetml/2006/main" count="1043" uniqueCount="433">
  <si>
    <t>Parcelna številka</t>
  </si>
  <si>
    <t>Zap.št.</t>
  </si>
  <si>
    <t>1.</t>
  </si>
  <si>
    <t>Ime katastrske občine</t>
  </si>
  <si>
    <t>Šifra k.o.</t>
  </si>
  <si>
    <t>Vrsta nepremičnine</t>
  </si>
  <si>
    <t>1. ZEMLJIŠČA</t>
  </si>
  <si>
    <t>Okvirna velikost (v m²)</t>
  </si>
  <si>
    <t>Kvadratura    (v m²)</t>
  </si>
  <si>
    <t>SKUPAJ:</t>
  </si>
  <si>
    <t>Predvidena sredstva (v EUR)</t>
  </si>
  <si>
    <t>Ocenjena, posplošena ali orientacijska vrednost (v EUR)</t>
  </si>
  <si>
    <t>Upravljavec: Občina Zreče</t>
  </si>
  <si>
    <t>Samoupravna lokalna skupnost, v kateri se načrtuje nakup: vse nepremičnine, zajete v načrtu, ležijo na območju Občine Zreče.</t>
  </si>
  <si>
    <t>Samoupravna lokalna skupnost, v kateri se nahajajo stavbe ali del stavbe: vse nepremičnine, zajete v načrtu, ležijo na območju Občine Zreče.</t>
  </si>
  <si>
    <t>naslov</t>
  </si>
  <si>
    <t>ID ZNAK (k.o.-stavba-del stavbe)</t>
  </si>
  <si>
    <t>Samoupravna lokalna skupnost, v kateri se nahajajo zemljišča s stavbo: vse nepremičnine, zajete v načrtu, ležijo na območju Občine Zreče.</t>
  </si>
  <si>
    <t>1. ZEMLJIŠČA S STAVBO</t>
  </si>
  <si>
    <t>zemljišče</t>
  </si>
  <si>
    <t>Zreče</t>
  </si>
  <si>
    <t>940</t>
  </si>
  <si>
    <t>941</t>
  </si>
  <si>
    <t>942</t>
  </si>
  <si>
    <t>943</t>
  </si>
  <si>
    <t>155.670,00 eur od tega 27.600,00</t>
  </si>
  <si>
    <t>Kvadratura stavbe    (v m²)</t>
  </si>
  <si>
    <t>1. STAVBE IN DELI STAVB</t>
  </si>
  <si>
    <t xml:space="preserve">Samoupravna lokalna skupnost, v kateri se nahajajo zemljišča: vse nepremičnine se nahajajo na omočju Občine Zreče. </t>
  </si>
  <si>
    <t>VREDNOST VSI UPRAVLJAVCI SKUPAJ:</t>
  </si>
  <si>
    <r>
      <t xml:space="preserve">Upravljavec: </t>
    </r>
    <r>
      <rPr>
        <b/>
        <sz val="9"/>
        <rFont val="Arial"/>
        <family val="2"/>
      </rPr>
      <t>Krajevna skupnost Zreče</t>
    </r>
  </si>
  <si>
    <t>vrednost v EUR</t>
  </si>
  <si>
    <t>PRIDOBIVANJE SKUPAJ:</t>
  </si>
  <si>
    <t>RAZPOLAGANJE SKUPAJ:</t>
  </si>
  <si>
    <t>VREDNOST NAČRTOV SKUPAJ:</t>
  </si>
  <si>
    <t>2.</t>
  </si>
  <si>
    <t>3.</t>
  </si>
  <si>
    <t>Škalce</t>
  </si>
  <si>
    <t>252/2</t>
  </si>
  <si>
    <t>most Radana Vas</t>
  </si>
  <si>
    <t>Radana vas</t>
  </si>
  <si>
    <t>29/10</t>
  </si>
  <si>
    <t>4.</t>
  </si>
  <si>
    <t>769/9</t>
  </si>
  <si>
    <t>768/6</t>
  </si>
  <si>
    <t>769/10</t>
  </si>
  <si>
    <t>771/23</t>
  </si>
  <si>
    <t>768/4</t>
  </si>
  <si>
    <t>768/5</t>
  </si>
  <si>
    <t>LC  Padeški vrh-Gorenje-Zg. Zreče</t>
  </si>
  <si>
    <t>771/26</t>
  </si>
  <si>
    <t>771/28</t>
  </si>
  <si>
    <t>769/7</t>
  </si>
  <si>
    <t>733/5</t>
  </si>
  <si>
    <t>733/6</t>
  </si>
  <si>
    <t>733/7</t>
  </si>
  <si>
    <t>733/9</t>
  </si>
  <si>
    <t>733/11</t>
  </si>
  <si>
    <t>735/7</t>
  </si>
  <si>
    <t>735/8</t>
  </si>
  <si>
    <t>735/5</t>
  </si>
  <si>
    <t>5.</t>
  </si>
  <si>
    <t>6.</t>
  </si>
  <si>
    <t>8.</t>
  </si>
  <si>
    <t>699/8</t>
  </si>
  <si>
    <t>9.</t>
  </si>
  <si>
    <t>730/4</t>
  </si>
  <si>
    <t>7.</t>
  </si>
  <si>
    <t>497/2</t>
  </si>
  <si>
    <t>Vahter</t>
  </si>
  <si>
    <t>499/2</t>
  </si>
  <si>
    <t>10.</t>
  </si>
  <si>
    <t>376/23</t>
  </si>
  <si>
    <t>376/22</t>
  </si>
  <si>
    <t>376/19</t>
  </si>
  <si>
    <t>32/8</t>
  </si>
  <si>
    <t>Dobrovlje 2. del</t>
  </si>
  <si>
    <t>41/7</t>
  </si>
  <si>
    <t>11.</t>
  </si>
  <si>
    <t>12.</t>
  </si>
  <si>
    <t>13.</t>
  </si>
  <si>
    <t>14.</t>
  </si>
  <si>
    <t>15.</t>
  </si>
  <si>
    <t>Dobrovlje 1. del</t>
  </si>
  <si>
    <t>Padeški vrh</t>
  </si>
  <si>
    <t>LC 442051 Oplotnica-Božje-Koroška vas</t>
  </si>
  <si>
    <t>Gorenje pri Zrečah</t>
  </si>
  <si>
    <t>16.</t>
  </si>
  <si>
    <t>17.</t>
  </si>
  <si>
    <t>18.</t>
  </si>
  <si>
    <t>19.</t>
  </si>
  <si>
    <t>20.</t>
  </si>
  <si>
    <t>21.</t>
  </si>
  <si>
    <t>22.</t>
  </si>
  <si>
    <t>23.</t>
  </si>
  <si>
    <t>829/29</t>
  </si>
  <si>
    <t>vir erst</t>
  </si>
  <si>
    <t>Špile Vlastislava, protipoplavni ukrepi</t>
  </si>
  <si>
    <t>Hudinja</t>
  </si>
  <si>
    <t>1095/109</t>
  </si>
  <si>
    <t>del LC 460081 Slemenek-Kamenik. žaga</t>
  </si>
  <si>
    <t>24.</t>
  </si>
  <si>
    <t>25.</t>
  </si>
  <si>
    <t>26.</t>
  </si>
  <si>
    <t>27.</t>
  </si>
  <si>
    <t>1464</t>
  </si>
  <si>
    <t>1465</t>
  </si>
  <si>
    <t>12/21</t>
  </si>
  <si>
    <t>MENJAVE Unior</t>
  </si>
  <si>
    <t>12/22</t>
  </si>
  <si>
    <t>za gradnjo GJI SN-2</t>
  </si>
  <si>
    <t>88/39</t>
  </si>
  <si>
    <t>88/38</t>
  </si>
  <si>
    <t>104/63</t>
  </si>
  <si>
    <t>104/64</t>
  </si>
  <si>
    <t>za gradnjo vrtca - menjava UNIOR</t>
  </si>
  <si>
    <t>104/68</t>
  </si>
  <si>
    <t>821/8</t>
  </si>
  <si>
    <t>821/6</t>
  </si>
  <si>
    <t>za GJI - menjave UNIOR</t>
  </si>
  <si>
    <t>828/7</t>
  </si>
  <si>
    <t>828/2</t>
  </si>
  <si>
    <t>613/17</t>
  </si>
  <si>
    <t>605/4</t>
  </si>
  <si>
    <t>613/15</t>
  </si>
  <si>
    <t>613/14</t>
  </si>
  <si>
    <t>545/2</t>
  </si>
  <si>
    <t>28.</t>
  </si>
  <si>
    <t>29.</t>
  </si>
  <si>
    <t>31.</t>
  </si>
  <si>
    <t>88/28</t>
  </si>
  <si>
    <t>12/9</t>
  </si>
  <si>
    <t>SN-2</t>
  </si>
  <si>
    <t>32.</t>
  </si>
  <si>
    <t>33.</t>
  </si>
  <si>
    <t>34.</t>
  </si>
  <si>
    <t>35.</t>
  </si>
  <si>
    <t>Križevec</t>
  </si>
  <si>
    <t>del 135/1</t>
  </si>
  <si>
    <t>36.</t>
  </si>
  <si>
    <t>Stranice</t>
  </si>
  <si>
    <t>37.</t>
  </si>
  <si>
    <t>38.</t>
  </si>
  <si>
    <t>2. STAVBE IN DELI STAVB</t>
  </si>
  <si>
    <t>Samoupravna lokalna skupnost, v kateri se nahajajo zemljišča: vse nepremičnine razen pod zap. št. 6, zajete v načrtu, ležijo na območju Občine Zreče. Nepremičnine pod za. št. 6 ležijo v Občini Poljčane.</t>
  </si>
  <si>
    <t>522/1</t>
  </si>
  <si>
    <t>Lamut kamnolom</t>
  </si>
  <si>
    <t>Stanojevič</t>
  </si>
  <si>
    <t>1949/1</t>
  </si>
  <si>
    <t>Hrastovec</t>
  </si>
  <si>
    <t>1001/8</t>
  </si>
  <si>
    <t>OBČINA POLJČANE, predmet prodaje je solastniški delež do 1/2 celote</t>
  </si>
  <si>
    <t>1004/1</t>
  </si>
  <si>
    <t>1006/1</t>
  </si>
  <si>
    <t>1006/2</t>
  </si>
  <si>
    <t>1006/3</t>
  </si>
  <si>
    <t>1006/4</t>
  </si>
  <si>
    <t>1035/1</t>
  </si>
  <si>
    <t>1035/2</t>
  </si>
  <si>
    <t>*72/1</t>
  </si>
  <si>
    <t>*72/2</t>
  </si>
  <si>
    <t>1095/193</t>
  </si>
  <si>
    <t>funkcionala Rogla</t>
  </si>
  <si>
    <t>1095/203</t>
  </si>
  <si>
    <t>1095/256</t>
  </si>
  <si>
    <t>1095/257</t>
  </si>
  <si>
    <t>1095/216</t>
  </si>
  <si>
    <t>1095/217</t>
  </si>
  <si>
    <t>Funkcionala Rogla</t>
  </si>
  <si>
    <t>1095/218</t>
  </si>
  <si>
    <t>1095/219</t>
  </si>
  <si>
    <t>1095/258</t>
  </si>
  <si>
    <t>1378/7</t>
  </si>
  <si>
    <t>Hrovat funkcionala</t>
  </si>
  <si>
    <t>1095/36</t>
  </si>
  <si>
    <t>1095/243</t>
  </si>
  <si>
    <t>1095/83</t>
  </si>
  <si>
    <t>1095/93</t>
  </si>
  <si>
    <t>menjave Unior</t>
  </si>
  <si>
    <t>1095/47</t>
  </si>
  <si>
    <t>1095/48</t>
  </si>
  <si>
    <t>1095/165</t>
  </si>
  <si>
    <t>1095/164</t>
  </si>
  <si>
    <t>1095/74</t>
  </si>
  <si>
    <t>1527/4</t>
  </si>
  <si>
    <t xml:space="preserve">Hohler </t>
  </si>
  <si>
    <t>1527/5</t>
  </si>
  <si>
    <t>1527/11</t>
  </si>
  <si>
    <t>Menjava Hren Katarina</t>
  </si>
  <si>
    <t>Špile Vlastislava menjava</t>
  </si>
  <si>
    <t>12/26</t>
  </si>
  <si>
    <t>12/25</t>
  </si>
  <si>
    <t>12/24</t>
  </si>
  <si>
    <t>Radana Vas</t>
  </si>
  <si>
    <t>121/17</t>
  </si>
  <si>
    <t>121/18</t>
  </si>
  <si>
    <t>44.</t>
  </si>
  <si>
    <t>Cesta na Roglo 17, 3214 Zreče</t>
  </si>
  <si>
    <t>1100-934-13</t>
  </si>
  <si>
    <t>1100-934-16</t>
  </si>
  <si>
    <t>1100-934-17</t>
  </si>
  <si>
    <t>samske sobe</t>
  </si>
  <si>
    <t>1100-934-18</t>
  </si>
  <si>
    <t>1100-934-20</t>
  </si>
  <si>
    <t>1100-934-21</t>
  </si>
  <si>
    <t>1100-934-22</t>
  </si>
  <si>
    <t>Loška gora</t>
  </si>
  <si>
    <t>693/9</t>
  </si>
  <si>
    <t>Loška gora 5, 3214 Zreče</t>
  </si>
  <si>
    <t>del 1102-261</t>
  </si>
  <si>
    <t>Objekt Loška gora</t>
  </si>
  <si>
    <t>objekt Loška gora</t>
  </si>
  <si>
    <t>351/13</t>
  </si>
  <si>
    <t>Križevec 66, 3206 Stranice</t>
  </si>
  <si>
    <t>1102-185</t>
  </si>
  <si>
    <t>objekt Grm</t>
  </si>
  <si>
    <t>1095/310</t>
  </si>
  <si>
    <t>1095/309</t>
  </si>
  <si>
    <t>Skomarje</t>
  </si>
  <si>
    <t>45.</t>
  </si>
  <si>
    <t>JP 985791 Vodovodna cesta – Ančka</t>
  </si>
  <si>
    <t>1334/1</t>
  </si>
  <si>
    <t>1334/2</t>
  </si>
  <si>
    <t>1335/8</t>
  </si>
  <si>
    <t>46.</t>
  </si>
  <si>
    <t>47.</t>
  </si>
  <si>
    <t>48.</t>
  </si>
  <si>
    <t>1293/2</t>
  </si>
  <si>
    <t>49.</t>
  </si>
  <si>
    <t>50.</t>
  </si>
  <si>
    <t>1288/3</t>
  </si>
  <si>
    <t>1288/2</t>
  </si>
  <si>
    <t>51.</t>
  </si>
  <si>
    <t>52.</t>
  </si>
  <si>
    <t>1135/1</t>
  </si>
  <si>
    <t>1135/2</t>
  </si>
  <si>
    <t>1133/4</t>
  </si>
  <si>
    <t>1134/2</t>
  </si>
  <si>
    <t>1114/5</t>
  </si>
  <si>
    <t>978/1</t>
  </si>
  <si>
    <t>980/1</t>
  </si>
  <si>
    <t>nakup zemljišča na Obvozni cesti - sprememba namenske rabe za pozidavo</t>
  </si>
  <si>
    <t>88/52</t>
  </si>
  <si>
    <t>del 343/5</t>
  </si>
  <si>
    <t>del 341/2</t>
  </si>
  <si>
    <t>Dobrovlje 3. del</t>
  </si>
  <si>
    <t>53.</t>
  </si>
  <si>
    <t>54.</t>
  </si>
  <si>
    <t>del 401/8</t>
  </si>
  <si>
    <t>del 401/9</t>
  </si>
  <si>
    <t>del 401/11</t>
  </si>
  <si>
    <t>del 400/2</t>
  </si>
  <si>
    <t>del 402</t>
  </si>
  <si>
    <t>del 401/3</t>
  </si>
  <si>
    <t xml:space="preserve"> 793</t>
  </si>
  <si>
    <t>832/3</t>
  </si>
  <si>
    <t>189/2</t>
  </si>
  <si>
    <t xml:space="preserve">opuščena cesta nasproti Železniške postaje </t>
  </si>
  <si>
    <t>travnik na Križevcu "Malec"</t>
  </si>
  <si>
    <t>gozdno zemljišče na Križevcu "Malec"</t>
  </si>
  <si>
    <t>693/13</t>
  </si>
  <si>
    <t>zemljišče v Loški gori</t>
  </si>
  <si>
    <t>326/30</t>
  </si>
  <si>
    <t>rekonstr. LC 460044 Vodonik-Kumer</t>
  </si>
  <si>
    <t>326/6</t>
  </si>
  <si>
    <t>326/28</t>
  </si>
  <si>
    <t>165/6</t>
  </si>
  <si>
    <t>165/8</t>
  </si>
  <si>
    <t>156/4</t>
  </si>
  <si>
    <t>300/2</t>
  </si>
  <si>
    <t>302/2</t>
  </si>
  <si>
    <t>310/6</t>
  </si>
  <si>
    <t>310/7</t>
  </si>
  <si>
    <t>310/9</t>
  </si>
  <si>
    <t>310/10</t>
  </si>
  <si>
    <t>321/2</t>
  </si>
  <si>
    <t>315/6</t>
  </si>
  <si>
    <t>315/8</t>
  </si>
  <si>
    <t>318/2</t>
  </si>
  <si>
    <t>319/4</t>
  </si>
  <si>
    <t>319/5</t>
  </si>
  <si>
    <t>325/2</t>
  </si>
  <si>
    <t>325/3</t>
  </si>
  <si>
    <t>328/9</t>
  </si>
  <si>
    <t>328/17</t>
  </si>
  <si>
    <t>328/11</t>
  </si>
  <si>
    <t>326/24</t>
  </si>
  <si>
    <t>328/13</t>
  </si>
  <si>
    <t>328/15</t>
  </si>
  <si>
    <t>326/26</t>
  </si>
  <si>
    <t>341/4</t>
  </si>
  <si>
    <t>503/5</t>
  </si>
  <si>
    <t>521/5</t>
  </si>
  <si>
    <t>Padeški Vrh</t>
  </si>
  <si>
    <t>521/6</t>
  </si>
  <si>
    <t>521/4</t>
  </si>
  <si>
    <t>503/6</t>
  </si>
  <si>
    <t>774/2</t>
  </si>
  <si>
    <t>775/2</t>
  </si>
  <si>
    <t>1240/8</t>
  </si>
  <si>
    <t>1240/9</t>
  </si>
  <si>
    <t>1240/4</t>
  </si>
  <si>
    <t>1240/5</t>
  </si>
  <si>
    <t>1240/6</t>
  </si>
  <si>
    <t>1240/7</t>
  </si>
  <si>
    <t>1237/4</t>
  </si>
  <si>
    <t>1214/6</t>
  </si>
  <si>
    <t>1200/2</t>
  </si>
  <si>
    <t>1218/4</t>
  </si>
  <si>
    <t>1218/5</t>
  </si>
  <si>
    <t>1211/6</t>
  </si>
  <si>
    <t>1211/7</t>
  </si>
  <si>
    <t>1203/6</t>
  </si>
  <si>
    <t>NAČRT PRIDOBIVANJA NEPREMIČNEGA PREMOŽENJA OBČINE ZREČE IN KRAJEVNIH SKUPNOSTI V OBČINI ZREČE ZA LETO 2022</t>
  </si>
  <si>
    <t>v letu 2022</t>
  </si>
  <si>
    <t>del Jezera Zreče  - solastniški del 1/48</t>
  </si>
  <si>
    <t xml:space="preserve">ureditev LP zemljišča okrog mostu </t>
  </si>
  <si>
    <t>251/1 - del</t>
  </si>
  <si>
    <t>NAČRT RAZPOLAGANJA Z NEPREMIČNIM PREMOŽENJEM OBČINE ZREČE IN KRAJEVNIH SKUPNOSTI V OBČINI ZREČE ZA LETO 2022</t>
  </si>
  <si>
    <t>NAČRT PRIDOBIVANJA NEPREMIČNEGA PREMOŽENJA OBČINE ZREČE IN KRAJEVNIH SKUPNOSTI V OBČINI ZREČE ZA LETO 2022    STAVBE IN DELI STAVB</t>
  </si>
  <si>
    <t>NAČRT RAZPOLAGANJA Z NEPREMIČNIM PREMOŽENJEM OBČINE ZREČE IN KRAJEVNIH SKUPNOSTI V OBČINI ZREČE ZA LETO 2022   ZEMLJIŠČA</t>
  </si>
  <si>
    <t>NAČRT RAZPOLAGANJA Z NEPREMIČNIM PREMOŽENJEM OBČINE ZREČE IN KRAJEVNIH SKUPNOSTI V OBČINI ZREČE ZA LETO 2022    STAVBE IN DELI STAVB</t>
  </si>
  <si>
    <t>NAČRT RAZPOLAGANJA Z NEPREMIČNIM PREMOŽENJEM OBČINE ZREČE IN KRAJEVNIH SKUPNOSTI V OBČINI ZREČE ZA LETO 2022   ZEMLJIŠČA S STAVBO</t>
  </si>
  <si>
    <t>del LC 485081 Zbič. žaga - Loška gora</t>
  </si>
  <si>
    <t>39.</t>
  </si>
  <si>
    <t>40.</t>
  </si>
  <si>
    <t>41.</t>
  </si>
  <si>
    <t>42.</t>
  </si>
  <si>
    <t>43.</t>
  </si>
  <si>
    <t>218/9</t>
  </si>
  <si>
    <t>225/7</t>
  </si>
  <si>
    <t>218/8</t>
  </si>
  <si>
    <t>218/6</t>
  </si>
  <si>
    <t>386  del</t>
  </si>
  <si>
    <t>JP 985451 Zazjial-Lipa</t>
  </si>
  <si>
    <t>104/1</t>
  </si>
  <si>
    <t>109/2</t>
  </si>
  <si>
    <t>JP 985811 Železinger-Petelinek</t>
  </si>
  <si>
    <t>121/2</t>
  </si>
  <si>
    <t>121/3</t>
  </si>
  <si>
    <t>1606/2</t>
  </si>
  <si>
    <t>3</t>
  </si>
  <si>
    <t>13</t>
  </si>
  <si>
    <t>115/5</t>
  </si>
  <si>
    <t>114/12</t>
  </si>
  <si>
    <t>114/9</t>
  </si>
  <si>
    <t>114/10</t>
  </si>
  <si>
    <t>110/2</t>
  </si>
  <si>
    <t>112/4</t>
  </si>
  <si>
    <t>109/4</t>
  </si>
  <si>
    <t>95/62</t>
  </si>
  <si>
    <t>menjava ob JP Železinger Petelinek</t>
  </si>
  <si>
    <t>927/33</t>
  </si>
  <si>
    <t>927/34</t>
  </si>
  <si>
    <t xml:space="preserve">Mladinska </t>
  </si>
  <si>
    <t>772/5</t>
  </si>
  <si>
    <t xml:space="preserve"> LC 460044 Vodonik-Kumer, menjava</t>
  </si>
  <si>
    <t>del 278,9</t>
  </si>
  <si>
    <t>309/3</t>
  </si>
  <si>
    <t>309/4</t>
  </si>
  <si>
    <t>Skomarje 50a, 3214 Zreče</t>
  </si>
  <si>
    <t>1090-242</t>
  </si>
  <si>
    <t>Skomarje "Prajnč"</t>
  </si>
  <si>
    <t>zemljišče Slomškova ulica</t>
  </si>
  <si>
    <t xml:space="preserve">  693/14    693/12</t>
  </si>
  <si>
    <t xml:space="preserve">    30                    284</t>
  </si>
  <si>
    <t>del 1098-261</t>
  </si>
  <si>
    <t xml:space="preserve"> 30,00          284,00</t>
  </si>
  <si>
    <t>55.</t>
  </si>
  <si>
    <t>126/16</t>
  </si>
  <si>
    <t>širitev poslovno stanovanjskega dela Zreč</t>
  </si>
  <si>
    <t>JP 985791 Vodovodna cesta–Ančka, menjava</t>
  </si>
  <si>
    <t xml:space="preserve"> JP 985791 Vodovodna cesta-Ančka, menjava</t>
  </si>
  <si>
    <t>56.</t>
  </si>
  <si>
    <t>del 104/88</t>
  </si>
  <si>
    <t>57.</t>
  </si>
  <si>
    <t>del 104/98</t>
  </si>
  <si>
    <t>prometna ureditev prkirišča pri Vrtcu Zreče</t>
  </si>
  <si>
    <t>del 104/25</t>
  </si>
  <si>
    <t>del 104/23</t>
  </si>
  <si>
    <t>del 104/31</t>
  </si>
  <si>
    <t>rekonstrukcija ceste PTC tržnica</t>
  </si>
  <si>
    <t>20 % SKUPNE VREDNOSTI NAČRTOV:</t>
  </si>
  <si>
    <t xml:space="preserve">Načrt pridobivanja 20% </t>
  </si>
  <si>
    <t>Načrt razpolaganja 20%</t>
  </si>
  <si>
    <t xml:space="preserve">del JP 985341 Dravinjska cesta </t>
  </si>
  <si>
    <t>58.</t>
  </si>
  <si>
    <t>536/2</t>
  </si>
  <si>
    <t>537/2</t>
  </si>
  <si>
    <t>143/2</t>
  </si>
  <si>
    <t>142/4</t>
  </si>
  <si>
    <t>141/2</t>
  </si>
  <si>
    <t>59.</t>
  </si>
  <si>
    <t>143/1</t>
  </si>
  <si>
    <t>141/1</t>
  </si>
  <si>
    <t>142/3</t>
  </si>
  <si>
    <t>537/1</t>
  </si>
  <si>
    <t>536/1</t>
  </si>
  <si>
    <t>142/2</t>
  </si>
  <si>
    <t>Nogometni stadion Zreče - ureditev lastništva</t>
  </si>
  <si>
    <t>Cesta na Roglo 13b, 3214 Zreče</t>
  </si>
  <si>
    <t>1100-984-6</t>
  </si>
  <si>
    <t>prostori Abanke</t>
  </si>
  <si>
    <r>
      <t xml:space="preserve">Upravljavec: </t>
    </r>
    <r>
      <rPr>
        <b/>
        <sz val="10"/>
        <color indexed="8"/>
        <rFont val="Calibri"/>
        <family val="2"/>
      </rPr>
      <t>Občina Zreče</t>
    </r>
  </si>
  <si>
    <r>
      <t xml:space="preserve">Upravljavec: </t>
    </r>
    <r>
      <rPr>
        <b/>
        <sz val="10"/>
        <color indexed="8"/>
        <rFont val="Calibri"/>
        <family val="2"/>
      </rPr>
      <t>Krajevna skupnost Zreče</t>
    </r>
  </si>
  <si>
    <t>60.</t>
  </si>
  <si>
    <t>61.</t>
  </si>
  <si>
    <t>347/27</t>
  </si>
  <si>
    <t>347/25</t>
  </si>
  <si>
    <t xml:space="preserve">Samoupravna lokalna skupnost, v kateri se nahajajo zemljišča: vse nepremičnine zajete v načrtu, ležijo na območju Občine Zreče. </t>
  </si>
  <si>
    <t>1. STAVBNA PRAVICA</t>
  </si>
  <si>
    <t>Površina    (v m²)</t>
  </si>
  <si>
    <t>Metoda razpolaganja</t>
  </si>
  <si>
    <t>Ekonomska utemeljenost</t>
  </si>
  <si>
    <t>1092/2</t>
  </si>
  <si>
    <t>1092/13</t>
  </si>
  <si>
    <t>1103/6</t>
  </si>
  <si>
    <t>1103/13</t>
  </si>
  <si>
    <t>1103/5</t>
  </si>
  <si>
    <t>javno zbiranje ponudb</t>
  </si>
  <si>
    <t>Ustanovitev stavbne pravice za izgradnjo nove šestsedežnice Mašinžaga.</t>
  </si>
  <si>
    <t>1096/4</t>
  </si>
  <si>
    <t>Ustanovitev stavbne pravice za izgradnjo objekta Leteči tobogan "Flying coaster"</t>
  </si>
  <si>
    <t>1092/10</t>
  </si>
  <si>
    <t>izgradnja novega Rezervoarja Križevec</t>
  </si>
  <si>
    <t>NAČRT RAZPOLAGANJA Z NEPREMIČNIM PREMOŽENJEM OBČINE ZREČE IN KRAJEVNIH SKUPNOSTI V OBČINI ZREČE ZA LETO 2022   STAVBNA PRAVICA</t>
  </si>
  <si>
    <t>62.</t>
  </si>
  <si>
    <t>327/5</t>
  </si>
  <si>
    <t>327/7</t>
  </si>
  <si>
    <t>Ustanovitev stavbne pravice - gostinski objekt Uniorček</t>
  </si>
  <si>
    <t>17.700,00                            (40 let)</t>
  </si>
  <si>
    <t>103.360,00                      (40 let)</t>
  </si>
  <si>
    <t>65.500,00                         (20 let 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</si>
</sst>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\ ???/???"/>
    <numFmt numFmtId="183" formatCode="#,##0.00\ _€"/>
    <numFmt numFmtId="184" formatCode="0;[Red]0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€&quot;"/>
    <numFmt numFmtId="189" formatCode="#,##0;[Red]#,##0"/>
  </numFmts>
  <fonts count="93">
    <font>
      <sz val="10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26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2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rgb="FF00B050"/>
      <name val="Arial"/>
      <family val="2"/>
    </font>
    <font>
      <b/>
      <sz val="10"/>
      <color theme="0"/>
      <name val="Arial"/>
      <family val="2"/>
    </font>
    <font>
      <b/>
      <sz val="10"/>
      <color rgb="FF00B050"/>
      <name val="Calibri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21" borderId="8" applyNumberFormat="0" applyAlignment="0" applyProtection="0"/>
    <xf numFmtId="0" fontId="66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7" fillId="32" borderId="8" applyNumberFormat="0" applyAlignment="0" applyProtection="0"/>
    <xf numFmtId="0" fontId="68" fillId="0" borderId="9" applyNumberFormat="0" applyFill="0" applyAlignment="0" applyProtection="0"/>
  </cellStyleXfs>
  <cellXfs count="4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9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69" fillId="0" borderId="0" xfId="0" applyFont="1" applyAlignment="1">
      <alignment/>
    </xf>
    <xf numFmtId="0" fontId="64" fillId="0" borderId="0" xfId="0" applyFont="1" applyBorder="1" applyAlignment="1">
      <alignment vertical="center"/>
    </xf>
    <xf numFmtId="0" fontId="69" fillId="0" borderId="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4" fontId="71" fillId="0" borderId="13" xfId="0" applyNumberFormat="1" applyFont="1" applyBorder="1" applyAlignment="1">
      <alignment horizontal="left"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4" fontId="3" fillId="0" borderId="16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7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70" fillId="0" borderId="11" xfId="0" applyNumberFormat="1" applyFont="1" applyBorder="1" applyAlignment="1">
      <alignment horizontal="center"/>
    </xf>
    <xf numFmtId="3" fontId="70" fillId="0" borderId="17" xfId="0" applyNumberFormat="1" applyFont="1" applyBorder="1" applyAlignment="1">
      <alignment horizontal="center"/>
    </xf>
    <xf numFmtId="4" fontId="70" fillId="0" borderId="0" xfId="0" applyNumberFormat="1" applyFont="1" applyAlignment="1">
      <alignment horizontal="center"/>
    </xf>
    <xf numFmtId="4" fontId="70" fillId="0" borderId="14" xfId="0" applyNumberFormat="1" applyFont="1" applyBorder="1" applyAlignment="1">
      <alignment horizontal="center"/>
    </xf>
    <xf numFmtId="4" fontId="70" fillId="0" borderId="18" xfId="0" applyNumberFormat="1" applyFont="1" applyBorder="1" applyAlignment="1">
      <alignment horizontal="center"/>
    </xf>
    <xf numFmtId="4" fontId="70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" fontId="71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70" fillId="0" borderId="17" xfId="0" applyNumberFormat="1" applyFont="1" applyBorder="1" applyAlignment="1">
      <alignment horizontal="center"/>
    </xf>
    <xf numFmtId="49" fontId="70" fillId="0" borderId="17" xfId="0" applyNumberFormat="1" applyFont="1" applyBorder="1" applyAlignment="1">
      <alignment horizontal="center"/>
    </xf>
    <xf numFmtId="4" fontId="70" fillId="0" borderId="10" xfId="0" applyNumberFormat="1" applyFont="1" applyBorder="1" applyAlignment="1">
      <alignment horizontal="center"/>
    </xf>
    <xf numFmtId="4" fontId="70" fillId="0" borderId="11" xfId="0" applyNumberFormat="1" applyFont="1" applyBorder="1" applyAlignment="1">
      <alignment horizontal="center"/>
    </xf>
    <xf numFmtId="4" fontId="71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right" vertical="center" wrapText="1"/>
    </xf>
    <xf numFmtId="0" fontId="68" fillId="0" borderId="0" xfId="0" applyFont="1" applyBorder="1" applyAlignment="1">
      <alignment horizontal="left" vertical="center" wrapText="1"/>
    </xf>
    <xf numFmtId="0" fontId="73" fillId="0" borderId="0" xfId="0" applyFont="1" applyAlignment="1">
      <alignment/>
    </xf>
    <xf numFmtId="0" fontId="70" fillId="0" borderId="0" xfId="0" applyFont="1" applyAlignment="1">
      <alignment/>
    </xf>
    <xf numFmtId="0" fontId="73" fillId="0" borderId="20" xfId="0" applyFont="1" applyBorder="1" applyAlignment="1">
      <alignment/>
    </xf>
    <xf numFmtId="0" fontId="73" fillId="0" borderId="20" xfId="0" applyFont="1" applyBorder="1" applyAlignment="1">
      <alignment horizontal="center"/>
    </xf>
    <xf numFmtId="0" fontId="73" fillId="0" borderId="20" xfId="0" applyFont="1" applyBorder="1" applyAlignment="1">
      <alignment horizontal="right"/>
    </xf>
    <xf numFmtId="0" fontId="74" fillId="0" borderId="21" xfId="0" applyFont="1" applyBorder="1" applyAlignment="1">
      <alignment/>
    </xf>
    <xf numFmtId="0" fontId="73" fillId="0" borderId="22" xfId="0" applyFont="1" applyBorder="1" applyAlignment="1">
      <alignment horizontal="center"/>
    </xf>
    <xf numFmtId="0" fontId="73" fillId="0" borderId="22" xfId="0" applyFont="1" applyBorder="1" applyAlignment="1">
      <alignment horizontal="right"/>
    </xf>
    <xf numFmtId="0" fontId="73" fillId="0" borderId="15" xfId="0" applyFont="1" applyBorder="1" applyAlignment="1">
      <alignment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4" fontId="74" fillId="33" borderId="14" xfId="0" applyNumberFormat="1" applyFont="1" applyFill="1" applyBorder="1" applyAlignment="1">
      <alignment horizontal="center" vertical="center" wrapText="1"/>
    </xf>
    <xf numFmtId="4" fontId="74" fillId="33" borderId="10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 wrapText="1"/>
    </xf>
    <xf numFmtId="0" fontId="70" fillId="0" borderId="10" xfId="0" applyFont="1" applyBorder="1" applyAlignment="1">
      <alignment horizontal="center"/>
    </xf>
    <xf numFmtId="4" fontId="70" fillId="0" borderId="10" xfId="0" applyNumberFormat="1" applyFont="1" applyFill="1" applyBorder="1" applyAlignment="1">
      <alignment horizontal="center"/>
    </xf>
    <xf numFmtId="0" fontId="70" fillId="0" borderId="0" xfId="0" applyFont="1" applyBorder="1" applyAlignment="1">
      <alignment/>
    </xf>
    <xf numFmtId="4" fontId="70" fillId="0" borderId="17" xfId="0" applyNumberFormat="1" applyFont="1" applyFill="1" applyBorder="1" applyAlignment="1">
      <alignment horizontal="center"/>
    </xf>
    <xf numFmtId="0" fontId="71" fillId="0" borderId="0" xfId="0" applyFont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7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6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4" fontId="0" fillId="0" borderId="0" xfId="0" applyNumberFormat="1" applyFont="1" applyAlignment="1">
      <alignment horizontal="center"/>
    </xf>
    <xf numFmtId="0" fontId="77" fillId="0" borderId="0" xfId="0" applyFont="1" applyBorder="1" applyAlignment="1">
      <alignment wrapText="1"/>
    </xf>
    <xf numFmtId="0" fontId="72" fillId="0" borderId="23" xfId="0" applyFont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/>
    </xf>
    <xf numFmtId="0" fontId="72" fillId="0" borderId="18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8" fillId="0" borderId="0" xfId="0" applyFont="1" applyBorder="1" applyAlignment="1">
      <alignment vertical="center"/>
    </xf>
    <xf numFmtId="0" fontId="79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49" fontId="80" fillId="0" borderId="0" xfId="0" applyNumberFormat="1" applyFont="1" applyBorder="1" applyAlignment="1">
      <alignment horizontal="center" vertical="center" wrapText="1"/>
    </xf>
    <xf numFmtId="3" fontId="80" fillId="0" borderId="0" xfId="0" applyNumberFormat="1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0" fillId="0" borderId="0" xfId="0" applyFont="1" applyBorder="1" applyAlignment="1">
      <alignment horizontal="center" vertical="top" wrapText="1"/>
    </xf>
    <xf numFmtId="49" fontId="70" fillId="0" borderId="0" xfId="0" applyNumberFormat="1" applyFont="1" applyBorder="1" applyAlignment="1">
      <alignment horizontal="center" vertical="top" wrapText="1"/>
    </xf>
    <xf numFmtId="3" fontId="70" fillId="0" borderId="0" xfId="0" applyNumberFormat="1" applyFont="1" applyBorder="1" applyAlignment="1">
      <alignment horizontal="center" vertical="top" wrapText="1"/>
    </xf>
    <xf numFmtId="4" fontId="70" fillId="0" borderId="0" xfId="0" applyNumberFormat="1" applyFont="1" applyBorder="1" applyAlignment="1">
      <alignment horizontal="center" vertical="top" wrapText="1"/>
    </xf>
    <xf numFmtId="0" fontId="71" fillId="33" borderId="14" xfId="0" applyFont="1" applyFill="1" applyBorder="1" applyAlignment="1">
      <alignment horizontal="center" vertical="center" wrapText="1"/>
    </xf>
    <xf numFmtId="49" fontId="71" fillId="33" borderId="14" xfId="0" applyNumberFormat="1" applyFont="1" applyFill="1" applyBorder="1" applyAlignment="1">
      <alignment horizontal="center" vertical="center" wrapText="1"/>
    </xf>
    <xf numFmtId="3" fontId="71" fillId="33" borderId="14" xfId="0" applyNumberFormat="1" applyFont="1" applyFill="1" applyBorder="1" applyAlignment="1">
      <alignment horizontal="center" vertical="center" wrapText="1"/>
    </xf>
    <xf numFmtId="4" fontId="71" fillId="33" borderId="14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/>
    </xf>
    <xf numFmtId="3" fontId="70" fillId="0" borderId="10" xfId="0" applyNumberFormat="1" applyFont="1" applyBorder="1" applyAlignment="1">
      <alignment horizontal="center"/>
    </xf>
    <xf numFmtId="4" fontId="70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vertical="center" wrapText="1"/>
    </xf>
    <xf numFmtId="49" fontId="70" fillId="0" borderId="11" xfId="0" applyNumberFormat="1" applyFont="1" applyBorder="1" applyAlignment="1">
      <alignment horizontal="center"/>
    </xf>
    <xf numFmtId="4" fontId="70" fillId="0" borderId="11" xfId="0" applyNumberFormat="1" applyFont="1" applyBorder="1" applyAlignment="1">
      <alignment horizontal="center" vertical="center"/>
    </xf>
    <xf numFmtId="0" fontId="78" fillId="0" borderId="11" xfId="0" applyFont="1" applyBorder="1" applyAlignment="1">
      <alignment vertical="center" wrapText="1"/>
    </xf>
    <xf numFmtId="0" fontId="78" fillId="0" borderId="17" xfId="0" applyFont="1" applyBorder="1" applyAlignment="1">
      <alignment vertical="center" wrapText="1"/>
    </xf>
    <xf numFmtId="0" fontId="70" fillId="0" borderId="14" xfId="0" applyFont="1" applyBorder="1" applyAlignment="1">
      <alignment horizontal="center"/>
    </xf>
    <xf numFmtId="49" fontId="70" fillId="0" borderId="14" xfId="0" applyNumberFormat="1" applyFont="1" applyBorder="1" applyAlignment="1">
      <alignment horizontal="center"/>
    </xf>
    <xf numFmtId="3" fontId="70" fillId="0" borderId="14" xfId="0" applyNumberFormat="1" applyFont="1" applyBorder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Alignment="1">
      <alignment horizontal="center"/>
    </xf>
    <xf numFmtId="4" fontId="70" fillId="0" borderId="23" xfId="0" applyNumberFormat="1" applyFont="1" applyBorder="1" applyAlignment="1">
      <alignment horizontal="center"/>
    </xf>
    <xf numFmtId="49" fontId="70" fillId="0" borderId="11" xfId="0" applyNumberFormat="1" applyFont="1" applyBorder="1" applyAlignment="1">
      <alignment horizontal="center" vertical="center"/>
    </xf>
    <xf numFmtId="3" fontId="70" fillId="0" borderId="11" xfId="0" applyNumberFormat="1" applyFont="1" applyBorder="1" applyAlignment="1">
      <alignment horizontal="center" vertical="center"/>
    </xf>
    <xf numFmtId="0" fontId="70" fillId="0" borderId="24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49" fontId="70" fillId="0" borderId="18" xfId="0" applyNumberFormat="1" applyFont="1" applyBorder="1" applyAlignment="1">
      <alignment horizontal="center" vertical="center"/>
    </xf>
    <xf numFmtId="3" fontId="70" fillId="0" borderId="18" xfId="0" applyNumberFormat="1" applyFont="1" applyBorder="1" applyAlignment="1">
      <alignment horizontal="center" vertical="center"/>
    </xf>
    <xf numFmtId="0" fontId="79" fillId="0" borderId="11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49" fontId="70" fillId="0" borderId="19" xfId="0" applyNumberFormat="1" applyFont="1" applyBorder="1" applyAlignment="1">
      <alignment horizontal="center"/>
    </xf>
    <xf numFmtId="3" fontId="70" fillId="0" borderId="19" xfId="0" applyNumberFormat="1" applyFont="1" applyBorder="1" applyAlignment="1">
      <alignment horizontal="center" vertical="center"/>
    </xf>
    <xf numFmtId="49" fontId="70" fillId="0" borderId="14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horizontal="center"/>
    </xf>
    <xf numFmtId="0" fontId="70" fillId="0" borderId="25" xfId="0" applyFont="1" applyBorder="1" applyAlignment="1">
      <alignment horizontal="center"/>
    </xf>
    <xf numFmtId="49" fontId="70" fillId="0" borderId="17" xfId="0" applyNumberFormat="1" applyFont="1" applyBorder="1" applyAlignment="1">
      <alignment horizontal="center" vertical="center"/>
    </xf>
    <xf numFmtId="3" fontId="70" fillId="0" borderId="17" xfId="0" applyNumberFormat="1" applyFont="1" applyBorder="1" applyAlignment="1">
      <alignment horizontal="center" vertical="center"/>
    </xf>
    <xf numFmtId="0" fontId="70" fillId="0" borderId="26" xfId="0" applyFont="1" applyBorder="1" applyAlignment="1">
      <alignment horizontal="center"/>
    </xf>
    <xf numFmtId="49" fontId="70" fillId="0" borderId="26" xfId="0" applyNumberFormat="1" applyFont="1" applyBorder="1" applyAlignment="1">
      <alignment horizontal="center"/>
    </xf>
    <xf numFmtId="3" fontId="70" fillId="0" borderId="12" xfId="0" applyNumberFormat="1" applyFont="1" applyBorder="1" applyAlignment="1">
      <alignment horizontal="center"/>
    </xf>
    <xf numFmtId="49" fontId="70" fillId="0" borderId="20" xfId="0" applyNumberFormat="1" applyFont="1" applyBorder="1" applyAlignment="1">
      <alignment horizontal="center"/>
    </xf>
    <xf numFmtId="3" fontId="70" fillId="0" borderId="25" xfId="0" applyNumberFormat="1" applyFont="1" applyBorder="1" applyAlignment="1">
      <alignment horizontal="center"/>
    </xf>
    <xf numFmtId="4" fontId="70" fillId="0" borderId="17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3" fontId="70" fillId="0" borderId="21" xfId="0" applyNumberFormat="1" applyFont="1" applyBorder="1" applyAlignment="1">
      <alignment horizontal="center"/>
    </xf>
    <xf numFmtId="3" fontId="70" fillId="0" borderId="24" xfId="0" applyNumberFormat="1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49" fontId="70" fillId="0" borderId="10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/>
    </xf>
    <xf numFmtId="0" fontId="70" fillId="0" borderId="26" xfId="0" applyFont="1" applyFill="1" applyBorder="1" applyAlignment="1">
      <alignment horizontal="center"/>
    </xf>
    <xf numFmtId="49" fontId="70" fillId="0" borderId="26" xfId="0" applyNumberFormat="1" applyFont="1" applyFill="1" applyBorder="1" applyAlignment="1">
      <alignment horizontal="center"/>
    </xf>
    <xf numFmtId="3" fontId="70" fillId="0" borderId="10" xfId="0" applyNumberFormat="1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0" fontId="70" fillId="0" borderId="20" xfId="0" applyFont="1" applyFill="1" applyBorder="1" applyAlignment="1">
      <alignment horizontal="center"/>
    </xf>
    <xf numFmtId="49" fontId="70" fillId="0" borderId="20" xfId="0" applyNumberFormat="1" applyFont="1" applyFill="1" applyBorder="1" applyAlignment="1">
      <alignment horizontal="center"/>
    </xf>
    <xf numFmtId="3" fontId="70" fillId="0" borderId="17" xfId="0" applyNumberFormat="1" applyFont="1" applyFill="1" applyBorder="1" applyAlignment="1">
      <alignment horizontal="center"/>
    </xf>
    <xf numFmtId="3" fontId="70" fillId="0" borderId="26" xfId="0" applyNumberFormat="1" applyFont="1" applyBorder="1" applyAlignment="1">
      <alignment horizontal="center"/>
    </xf>
    <xf numFmtId="3" fontId="70" fillId="0" borderId="0" xfId="0" applyNumberFormat="1" applyFont="1" applyBorder="1" applyAlignment="1">
      <alignment horizontal="center"/>
    </xf>
    <xf numFmtId="3" fontId="70" fillId="0" borderId="2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3" fontId="70" fillId="0" borderId="12" xfId="0" applyNumberFormat="1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70" fillId="0" borderId="24" xfId="0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4" fontId="70" fillId="0" borderId="11" xfId="0" applyNumberFormat="1" applyFont="1" applyFill="1" applyBorder="1" applyAlignment="1">
      <alignment horizontal="center"/>
    </xf>
    <xf numFmtId="0" fontId="79" fillId="0" borderId="17" xfId="0" applyFont="1" applyFill="1" applyBorder="1" applyAlignment="1">
      <alignment horizontal="center"/>
    </xf>
    <xf numFmtId="0" fontId="70" fillId="0" borderId="25" xfId="0" applyFont="1" applyFill="1" applyBorder="1" applyAlignment="1">
      <alignment horizontal="center"/>
    </xf>
    <xf numFmtId="3" fontId="70" fillId="0" borderId="25" xfId="0" applyNumberFormat="1" applyFont="1" applyFill="1" applyBorder="1" applyAlignment="1">
      <alignment horizontal="center"/>
    </xf>
    <xf numFmtId="0" fontId="70" fillId="0" borderId="0" xfId="0" applyFont="1" applyBorder="1" applyAlignment="1">
      <alignment horizontal="center" vertical="center" wrapText="1"/>
    </xf>
    <xf numFmtId="3" fontId="79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49" fontId="79" fillId="0" borderId="0" xfId="0" applyNumberFormat="1" applyFont="1" applyAlignment="1">
      <alignment horizontal="center"/>
    </xf>
    <xf numFmtId="3" fontId="81" fillId="0" borderId="13" xfId="0" applyNumberFormat="1" applyFont="1" applyBorder="1" applyAlignment="1">
      <alignment horizontal="left"/>
    </xf>
    <xf numFmtId="0" fontId="70" fillId="0" borderId="14" xfId="0" applyFont="1" applyFill="1" applyBorder="1" applyAlignment="1">
      <alignment horizontal="center"/>
    </xf>
    <xf numFmtId="3" fontId="70" fillId="0" borderId="14" xfId="0" applyNumberFormat="1" applyFont="1" applyFill="1" applyBorder="1" applyAlignment="1">
      <alignment horizontal="center"/>
    </xf>
    <xf numFmtId="4" fontId="70" fillId="0" borderId="14" xfId="0" applyNumberFormat="1" applyFont="1" applyFill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3" fontId="70" fillId="0" borderId="11" xfId="0" applyNumberFormat="1" applyFont="1" applyFill="1" applyBorder="1" applyAlignment="1">
      <alignment horizontal="center"/>
    </xf>
    <xf numFmtId="49" fontId="70" fillId="0" borderId="24" xfId="0" applyNumberFormat="1" applyFont="1" applyFill="1" applyBorder="1" applyAlignment="1">
      <alignment horizontal="center"/>
    </xf>
    <xf numFmtId="49" fontId="70" fillId="0" borderId="25" xfId="0" applyNumberFormat="1" applyFont="1" applyFill="1" applyBorder="1" applyAlignment="1">
      <alignment horizontal="center"/>
    </xf>
    <xf numFmtId="49" fontId="70" fillId="0" borderId="14" xfId="0" applyNumberFormat="1" applyFont="1" applyFill="1" applyBorder="1" applyAlignment="1">
      <alignment horizontal="center"/>
    </xf>
    <xf numFmtId="49" fontId="70" fillId="0" borderId="0" xfId="0" applyNumberFormat="1" applyFont="1" applyFill="1" applyBorder="1" applyAlignment="1">
      <alignment horizontal="center"/>
    </xf>
    <xf numFmtId="4" fontId="70" fillId="0" borderId="19" xfId="0" applyNumberFormat="1" applyFont="1" applyFill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1" fillId="0" borderId="0" xfId="0" applyFont="1" applyBorder="1" applyAlignment="1">
      <alignment vertical="center" wrapText="1"/>
    </xf>
    <xf numFmtId="0" fontId="70" fillId="0" borderId="0" xfId="0" applyFont="1" applyAlignment="1">
      <alignment wrapText="1"/>
    </xf>
    <xf numFmtId="0" fontId="70" fillId="0" borderId="24" xfId="0" applyFont="1" applyBorder="1" applyAlignment="1">
      <alignment wrapText="1"/>
    </xf>
    <xf numFmtId="0" fontId="70" fillId="0" borderId="0" xfId="0" applyFont="1" applyBorder="1" applyAlignment="1">
      <alignment wrapText="1"/>
    </xf>
    <xf numFmtId="0" fontId="77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82" fillId="0" borderId="0" xfId="0" applyFont="1" applyAlignment="1">
      <alignment wrapText="1"/>
    </xf>
    <xf numFmtId="0" fontId="72" fillId="0" borderId="14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3" fontId="72" fillId="0" borderId="10" xfId="0" applyNumberFormat="1" applyFont="1" applyBorder="1" applyAlignment="1">
      <alignment horizontal="center"/>
    </xf>
    <xf numFmtId="0" fontId="72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/>
    </xf>
    <xf numFmtId="3" fontId="79" fillId="0" borderId="17" xfId="0" applyNumberFormat="1" applyFont="1" applyBorder="1" applyAlignment="1">
      <alignment horizontal="center"/>
    </xf>
    <xf numFmtId="3" fontId="79" fillId="0" borderId="14" xfId="0" applyNumberFormat="1" applyFont="1" applyBorder="1" applyAlignment="1">
      <alignment horizontal="center"/>
    </xf>
    <xf numFmtId="3" fontId="79" fillId="0" borderId="26" xfId="0" applyNumberFormat="1" applyFont="1" applyBorder="1" applyAlignment="1">
      <alignment horizontal="center"/>
    </xf>
    <xf numFmtId="3" fontId="79" fillId="0" borderId="20" xfId="0" applyNumberFormat="1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3" fontId="79" fillId="0" borderId="10" xfId="0" applyNumberFormat="1" applyFont="1" applyBorder="1" applyAlignment="1">
      <alignment horizontal="center"/>
    </xf>
    <xf numFmtId="3" fontId="79" fillId="0" borderId="11" xfId="0" applyNumberFormat="1" applyFont="1" applyBorder="1" applyAlignment="1">
      <alignment horizontal="center"/>
    </xf>
    <xf numFmtId="3" fontId="70" fillId="0" borderId="23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49" fontId="70" fillId="0" borderId="22" xfId="0" applyNumberFormat="1" applyFont="1" applyFill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70" fillId="0" borderId="23" xfId="0" applyNumberFormat="1" applyFont="1" applyBorder="1" applyAlignment="1">
      <alignment horizontal="center"/>
    </xf>
    <xf numFmtId="3" fontId="79" fillId="0" borderId="18" xfId="0" applyNumberFormat="1" applyFont="1" applyBorder="1" applyAlignment="1">
      <alignment horizontal="center"/>
    </xf>
    <xf numFmtId="3" fontId="79" fillId="0" borderId="19" xfId="0" applyNumberFormat="1" applyFont="1" applyBorder="1" applyAlignment="1">
      <alignment horizontal="center"/>
    </xf>
    <xf numFmtId="49" fontId="70" fillId="0" borderId="12" xfId="0" applyNumberFormat="1" applyFont="1" applyFill="1" applyBorder="1" applyAlignment="1">
      <alignment horizontal="center" vertical="center"/>
    </xf>
    <xf numFmtId="49" fontId="70" fillId="0" borderId="25" xfId="0" applyNumberFormat="1" applyFont="1" applyFill="1" applyBorder="1" applyAlignment="1">
      <alignment horizontal="center" vertical="center"/>
    </xf>
    <xf numFmtId="49" fontId="70" fillId="0" borderId="23" xfId="0" applyNumberFormat="1" applyFont="1" applyBorder="1" applyAlignment="1">
      <alignment horizont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center"/>
    </xf>
    <xf numFmtId="0" fontId="70" fillId="0" borderId="0" xfId="0" applyFont="1" applyFill="1" applyBorder="1" applyAlignment="1">
      <alignment horizontal="center" vertical="center" wrapText="1"/>
    </xf>
    <xf numFmtId="4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wrapText="1"/>
    </xf>
    <xf numFmtId="4" fontId="70" fillId="0" borderId="10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 wrapText="1"/>
    </xf>
    <xf numFmtId="4" fontId="70" fillId="0" borderId="11" xfId="0" applyNumberFormat="1" applyFont="1" applyFill="1" applyBorder="1" applyAlignment="1">
      <alignment horizontal="right"/>
    </xf>
    <xf numFmtId="0" fontId="70" fillId="0" borderId="17" xfId="0" applyFont="1" applyFill="1" applyBorder="1" applyAlignment="1">
      <alignment horizontal="center" wrapText="1"/>
    </xf>
    <xf numFmtId="0" fontId="71" fillId="0" borderId="13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" fontId="77" fillId="0" borderId="26" xfId="0" applyNumberFormat="1" applyFont="1" applyBorder="1" applyAlignment="1">
      <alignment horizontal="center"/>
    </xf>
    <xf numFmtId="4" fontId="77" fillId="0" borderId="0" xfId="0" applyNumberFormat="1" applyFont="1" applyFill="1" applyBorder="1" applyAlignment="1">
      <alignment horizontal="center"/>
    </xf>
    <xf numFmtId="4" fontId="83" fillId="0" borderId="0" xfId="0" applyNumberFormat="1" applyFont="1" applyFill="1" applyBorder="1" applyAlignment="1">
      <alignment horizontal="center"/>
    </xf>
    <xf numFmtId="4" fontId="77" fillId="0" borderId="26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 vertical="center" wrapText="1"/>
    </xf>
    <xf numFmtId="0" fontId="84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4" fillId="0" borderId="0" xfId="0" applyFont="1" applyAlignment="1">
      <alignment/>
    </xf>
    <xf numFmtId="0" fontId="77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24" xfId="0" applyFont="1" applyFill="1" applyBorder="1" applyAlignment="1">
      <alignment wrapText="1"/>
    </xf>
    <xf numFmtId="0" fontId="85" fillId="0" borderId="0" xfId="0" applyFont="1" applyBorder="1" applyAlignment="1">
      <alignment wrapText="1"/>
    </xf>
    <xf numFmtId="0" fontId="85" fillId="0" borderId="24" xfId="0" applyFont="1" applyBorder="1" applyAlignment="1">
      <alignment wrapText="1"/>
    </xf>
    <xf numFmtId="0" fontId="85" fillId="0" borderId="0" xfId="0" applyFont="1" applyAlignment="1">
      <alignment wrapText="1"/>
    </xf>
    <xf numFmtId="0" fontId="84" fillId="0" borderId="0" xfId="0" applyFont="1" applyBorder="1" applyAlignment="1">
      <alignment horizontal="left" vertical="top" wrapText="1"/>
    </xf>
    <xf numFmtId="0" fontId="85" fillId="0" borderId="0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left" vertical="top" wrapText="1"/>
    </xf>
    <xf numFmtId="0" fontId="85" fillId="0" borderId="0" xfId="0" applyFont="1" applyBorder="1" applyAlignment="1">
      <alignment horizontal="left" vertical="top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/>
    </xf>
    <xf numFmtId="4" fontId="82" fillId="0" borderId="10" xfId="0" applyNumberFormat="1" applyFont="1" applyFill="1" applyBorder="1" applyAlignment="1">
      <alignment horizontal="center"/>
    </xf>
    <xf numFmtId="0" fontId="82" fillId="0" borderId="17" xfId="0" applyFont="1" applyFill="1" applyBorder="1" applyAlignment="1">
      <alignment horizontal="center" vertical="center" wrapText="1"/>
    </xf>
    <xf numFmtId="0" fontId="86" fillId="0" borderId="17" xfId="0" applyFont="1" applyBorder="1" applyAlignment="1">
      <alignment/>
    </xf>
    <xf numFmtId="0" fontId="82" fillId="0" borderId="17" xfId="0" applyFont="1" applyBorder="1" applyAlignment="1">
      <alignment horizontal="center"/>
    </xf>
    <xf numFmtId="4" fontId="82" fillId="0" borderId="17" xfId="0" applyNumberFormat="1" applyFont="1" applyFill="1" applyBorder="1" applyAlignment="1">
      <alignment horizontal="center"/>
    </xf>
    <xf numFmtId="0" fontId="82" fillId="0" borderId="0" xfId="0" applyFont="1" applyAlignment="1">
      <alignment/>
    </xf>
    <xf numFmtId="0" fontId="87" fillId="0" borderId="27" xfId="0" applyFont="1" applyBorder="1" applyAlignment="1">
      <alignment horizontal="center"/>
    </xf>
    <xf numFmtId="4" fontId="87" fillId="0" borderId="28" xfId="0" applyNumberFormat="1" applyFont="1" applyBorder="1" applyAlignment="1">
      <alignment horizont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10" xfId="0" applyFont="1" applyBorder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4" fontId="71" fillId="33" borderId="10" xfId="0" applyNumberFormat="1" applyFont="1" applyFill="1" applyBorder="1" applyAlignment="1">
      <alignment horizontal="center" vertical="center" wrapText="1"/>
    </xf>
    <xf numFmtId="3" fontId="70" fillId="0" borderId="18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24" xfId="0" applyFont="1" applyBorder="1" applyAlignment="1">
      <alignment/>
    </xf>
    <xf numFmtId="0" fontId="73" fillId="0" borderId="24" xfId="0" applyFont="1" applyBorder="1" applyAlignment="1">
      <alignment horizontal="center"/>
    </xf>
    <xf numFmtId="2" fontId="68" fillId="0" borderId="0" xfId="0" applyNumberFormat="1" applyFont="1" applyBorder="1" applyAlignment="1">
      <alignment horizontal="right" vertical="center" wrapText="1"/>
    </xf>
    <xf numFmtId="0" fontId="73" fillId="0" borderId="22" xfId="0" applyFont="1" applyBorder="1" applyAlignment="1">
      <alignment horizontal="left"/>
    </xf>
    <xf numFmtId="2" fontId="73" fillId="0" borderId="22" xfId="0" applyNumberFormat="1" applyFont="1" applyBorder="1" applyAlignment="1">
      <alignment horizontal="right"/>
    </xf>
    <xf numFmtId="2" fontId="74" fillId="33" borderId="14" xfId="0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3" fontId="73" fillId="0" borderId="10" xfId="0" applyNumberFormat="1" applyFont="1" applyFill="1" applyBorder="1" applyAlignment="1">
      <alignment horizontal="center" vertical="center"/>
    </xf>
    <xf numFmtId="3" fontId="73" fillId="0" borderId="14" xfId="0" applyNumberFormat="1" applyFont="1" applyFill="1" applyBorder="1" applyAlignment="1">
      <alignment horizontal="left" vertical="center" wrapText="1"/>
    </xf>
    <xf numFmtId="3" fontId="73" fillId="0" borderId="14" xfId="0" applyNumberFormat="1" applyFont="1" applyFill="1" applyBorder="1" applyAlignment="1">
      <alignment horizontal="center" vertical="center"/>
    </xf>
    <xf numFmtId="2" fontId="73" fillId="0" borderId="10" xfId="0" applyNumberFormat="1" applyFont="1" applyFill="1" applyBorder="1" applyAlignment="1">
      <alignment horizontal="center" vertical="center" wrapText="1"/>
    </xf>
    <xf numFmtId="4" fontId="73" fillId="0" borderId="14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0" fontId="73" fillId="0" borderId="12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3" fontId="73" fillId="0" borderId="17" xfId="0" applyNumberFormat="1" applyFont="1" applyFill="1" applyBorder="1" applyAlignment="1">
      <alignment horizontal="center" vertical="center"/>
    </xf>
    <xf numFmtId="2" fontId="73" fillId="0" borderId="17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2" fontId="74" fillId="0" borderId="27" xfId="0" applyNumberFormat="1" applyFont="1" applyFill="1" applyBorder="1" applyAlignment="1">
      <alignment horizontal="left"/>
    </xf>
    <xf numFmtId="4" fontId="74" fillId="0" borderId="28" xfId="0" applyNumberFormat="1" applyFont="1" applyFill="1" applyBorder="1" applyAlignment="1">
      <alignment horizontal="center"/>
    </xf>
    <xf numFmtId="0" fontId="73" fillId="0" borderId="0" xfId="0" applyFont="1" applyBorder="1" applyAlignment="1">
      <alignment vertical="center"/>
    </xf>
    <xf numFmtId="2" fontId="74" fillId="0" borderId="0" xfId="0" applyNumberFormat="1" applyFont="1" applyFill="1" applyBorder="1" applyAlignment="1">
      <alignment horizontal="left"/>
    </xf>
    <xf numFmtId="4" fontId="74" fillId="0" borderId="0" xfId="0" applyNumberFormat="1" applyFont="1" applyFill="1" applyBorder="1" applyAlignment="1">
      <alignment horizontal="center"/>
    </xf>
    <xf numFmtId="0" fontId="73" fillId="0" borderId="14" xfId="0" applyFont="1" applyFill="1" applyBorder="1" applyAlignment="1">
      <alignment horizontal="center" vertical="center" wrapText="1"/>
    </xf>
    <xf numFmtId="3" fontId="73" fillId="0" borderId="14" xfId="0" applyNumberFormat="1" applyFont="1" applyFill="1" applyBorder="1" applyAlignment="1">
      <alignment horizontal="center" vertical="center" wrapText="1"/>
    </xf>
    <xf numFmtId="2" fontId="73" fillId="0" borderId="14" xfId="0" applyNumberFormat="1" applyFont="1" applyFill="1" applyBorder="1" applyAlignment="1">
      <alignment horizontal="center" vertical="center" wrapText="1"/>
    </xf>
    <xf numFmtId="2" fontId="71" fillId="0" borderId="13" xfId="0" applyNumberFormat="1" applyFont="1" applyBorder="1" applyAlignment="1">
      <alignment/>
    </xf>
    <xf numFmtId="4" fontId="74" fillId="0" borderId="16" xfId="0" applyNumberFormat="1" applyFont="1" applyFill="1" applyBorder="1" applyAlignment="1">
      <alignment horizontal="center"/>
    </xf>
    <xf numFmtId="2" fontId="71" fillId="0" borderId="0" xfId="0" applyNumberFormat="1" applyFont="1" applyBorder="1" applyAlignment="1">
      <alignment/>
    </xf>
    <xf numFmtId="2" fontId="73" fillId="0" borderId="10" xfId="0" applyNumberFormat="1" applyFont="1" applyFill="1" applyBorder="1" applyAlignment="1">
      <alignment horizontal="center" vertical="center"/>
    </xf>
    <xf numFmtId="4" fontId="73" fillId="0" borderId="10" xfId="0" applyNumberFormat="1" applyFont="1" applyFill="1" applyBorder="1" applyAlignment="1">
      <alignment horizontal="center" vertical="center"/>
    </xf>
    <xf numFmtId="2" fontId="74" fillId="0" borderId="13" xfId="0" applyNumberFormat="1" applyFont="1" applyFill="1" applyBorder="1" applyAlignment="1">
      <alignment horizontal="left"/>
    </xf>
    <xf numFmtId="2" fontId="73" fillId="0" borderId="0" xfId="0" applyNumberFormat="1" applyFont="1" applyFill="1" applyBorder="1" applyAlignment="1">
      <alignment horizontal="right"/>
    </xf>
    <xf numFmtId="4" fontId="73" fillId="0" borderId="0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/>
    </xf>
    <xf numFmtId="2" fontId="73" fillId="0" borderId="0" xfId="0" applyNumberFormat="1" applyFont="1" applyFill="1" applyBorder="1" applyAlignment="1">
      <alignment/>
    </xf>
    <xf numFmtId="49" fontId="73" fillId="0" borderId="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2" fontId="79" fillId="0" borderId="0" xfId="0" applyNumberFormat="1" applyFont="1" applyAlignment="1">
      <alignment/>
    </xf>
    <xf numFmtId="0" fontId="88" fillId="0" borderId="14" xfId="0" applyFont="1" applyFill="1" applyBorder="1" applyAlignment="1">
      <alignment horizontal="center"/>
    </xf>
    <xf numFmtId="0" fontId="88" fillId="0" borderId="14" xfId="0" applyFont="1" applyBorder="1" applyAlignment="1">
      <alignment horizontal="center"/>
    </xf>
    <xf numFmtId="49" fontId="88" fillId="0" borderId="14" xfId="0" applyNumberFormat="1" applyFont="1" applyBorder="1" applyAlignment="1">
      <alignment horizontal="center"/>
    </xf>
    <xf numFmtId="3" fontId="88" fillId="0" borderId="14" xfId="0" applyNumberFormat="1" applyFont="1" applyBorder="1" applyAlignment="1">
      <alignment horizontal="center"/>
    </xf>
    <xf numFmtId="4" fontId="88" fillId="0" borderId="14" xfId="0" applyNumberFormat="1" applyFont="1" applyBorder="1" applyAlignment="1">
      <alignment horizontal="center"/>
    </xf>
    <xf numFmtId="3" fontId="88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8" fillId="0" borderId="14" xfId="0" applyFont="1" applyBorder="1" applyAlignment="1">
      <alignment horizontal="center" wrapText="1"/>
    </xf>
    <xf numFmtId="0" fontId="76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5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/>
    </xf>
    <xf numFmtId="0" fontId="85" fillId="0" borderId="0" xfId="0" applyFont="1" applyAlignment="1">
      <alignment horizontal="left" vertical="top" wrapText="1"/>
    </xf>
    <xf numFmtId="0" fontId="84" fillId="0" borderId="0" xfId="0" applyFont="1" applyAlignment="1">
      <alignment wrapText="1"/>
    </xf>
    <xf numFmtId="0" fontId="69" fillId="0" borderId="0" xfId="0" applyFont="1" applyBorder="1" applyAlignment="1">
      <alignment vertical="center" wrapText="1"/>
    </xf>
    <xf numFmtId="0" fontId="76" fillId="0" borderId="0" xfId="0" applyFont="1" applyFill="1" applyBorder="1" applyAlignment="1">
      <alignment/>
    </xf>
    <xf numFmtId="4" fontId="89" fillId="0" borderId="0" xfId="0" applyNumberFormat="1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88" fillId="0" borderId="17" xfId="0" applyFont="1" applyFill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3" fontId="88" fillId="0" borderId="10" xfId="0" applyNumberFormat="1" applyFont="1" applyBorder="1" applyAlignment="1">
      <alignment horizontal="center"/>
    </xf>
    <xf numFmtId="3" fontId="88" fillId="0" borderId="17" xfId="0" applyNumberFormat="1" applyFont="1" applyBorder="1" applyAlignment="1">
      <alignment horizontal="center"/>
    </xf>
    <xf numFmtId="49" fontId="88" fillId="0" borderId="10" xfId="0" applyNumberFormat="1" applyFont="1" applyBorder="1" applyAlignment="1">
      <alignment horizontal="center"/>
    </xf>
    <xf numFmtId="49" fontId="88" fillId="0" borderId="17" xfId="0" applyNumberFormat="1" applyFont="1" applyBorder="1" applyAlignment="1">
      <alignment horizontal="center"/>
    </xf>
    <xf numFmtId="4" fontId="77" fillId="0" borderId="0" xfId="0" applyNumberFormat="1" applyFont="1" applyAlignment="1">
      <alignment horizontal="center"/>
    </xf>
    <xf numFmtId="0" fontId="4" fillId="0" borderId="14" xfId="0" applyFont="1" applyBorder="1" applyAlignment="1">
      <alignment/>
    </xf>
    <xf numFmtId="4" fontId="90" fillId="0" borderId="16" xfId="0" applyNumberFormat="1" applyFont="1" applyFill="1" applyBorder="1" applyAlignment="1">
      <alignment horizontal="center"/>
    </xf>
    <xf numFmtId="0" fontId="84" fillId="0" borderId="24" xfId="0" applyFont="1" applyBorder="1" applyAlignment="1">
      <alignment horizontal="left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84" fillId="0" borderId="24" xfId="0" applyFont="1" applyBorder="1" applyAlignment="1">
      <alignment horizontal="left" vertical="center" wrapText="1"/>
    </xf>
    <xf numFmtId="0" fontId="85" fillId="0" borderId="24" xfId="0" applyFont="1" applyBorder="1" applyAlignment="1">
      <alignment horizontal="left" vertical="center" wrapText="1"/>
    </xf>
    <xf numFmtId="0" fontId="84" fillId="0" borderId="24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4" fontId="70" fillId="0" borderId="10" xfId="0" applyNumberFormat="1" applyFont="1" applyBorder="1" applyAlignment="1">
      <alignment horizontal="center" vertical="center"/>
    </xf>
    <xf numFmtId="4" fontId="70" fillId="0" borderId="17" xfId="0" applyNumberFormat="1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horizontal="left" vertical="top" wrapText="1"/>
    </xf>
    <xf numFmtId="0" fontId="70" fillId="0" borderId="12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4" fontId="70" fillId="0" borderId="17" xfId="0" applyNumberFormat="1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4" fontId="70" fillId="0" borderId="11" xfId="0" applyNumberFormat="1" applyFont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right"/>
    </xf>
    <xf numFmtId="0" fontId="71" fillId="0" borderId="31" xfId="0" applyFont="1" applyBorder="1" applyAlignment="1">
      <alignment horizontal="right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center" vertical="center" wrapText="1"/>
    </xf>
    <xf numFmtId="4" fontId="88" fillId="0" borderId="17" xfId="0" applyNumberFormat="1" applyFont="1" applyBorder="1" applyAlignment="1">
      <alignment horizontal="center" vertical="center" wrapText="1"/>
    </xf>
    <xf numFmtId="4" fontId="70" fillId="0" borderId="23" xfId="0" applyNumberFormat="1" applyFont="1" applyBorder="1" applyAlignment="1">
      <alignment horizontal="center" vertical="center"/>
    </xf>
    <xf numFmtId="4" fontId="70" fillId="0" borderId="1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4" fillId="0" borderId="24" xfId="0" applyFont="1" applyBorder="1" applyAlignment="1">
      <alignment horizontal="left" wrapText="1"/>
    </xf>
    <xf numFmtId="0" fontId="68" fillId="0" borderId="13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top" wrapText="1"/>
    </xf>
    <xf numFmtId="0" fontId="70" fillId="0" borderId="13" xfId="0" applyFont="1" applyBorder="1" applyAlignment="1">
      <alignment horizontal="right"/>
    </xf>
    <xf numFmtId="0" fontId="70" fillId="0" borderId="31" xfId="0" applyFont="1" applyBorder="1" applyAlignment="1">
      <alignment horizontal="right"/>
    </xf>
    <xf numFmtId="0" fontId="5" fillId="0" borderId="13" xfId="0" applyFont="1" applyBorder="1" applyAlignment="1">
      <alignment horizontal="right" wrapText="1"/>
    </xf>
    <xf numFmtId="0" fontId="5" fillId="0" borderId="31" xfId="0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1" fillId="0" borderId="13" xfId="0" applyFont="1" applyBorder="1" applyAlignment="1">
      <alignment horizontal="left"/>
    </xf>
    <xf numFmtId="0" fontId="91" fillId="0" borderId="31" xfId="0" applyFont="1" applyBorder="1" applyAlignment="1">
      <alignment horizontal="left"/>
    </xf>
    <xf numFmtId="0" fontId="73" fillId="0" borderId="10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3" fontId="73" fillId="0" borderId="12" xfId="0" applyNumberFormat="1" applyFont="1" applyFill="1" applyBorder="1" applyAlignment="1">
      <alignment horizontal="center" vertical="center"/>
    </xf>
    <xf numFmtId="3" fontId="73" fillId="0" borderId="25" xfId="0" applyNumberFormat="1" applyFont="1" applyFill="1" applyBorder="1" applyAlignment="1">
      <alignment horizontal="center" vertical="center"/>
    </xf>
    <xf numFmtId="4" fontId="73" fillId="0" borderId="23" xfId="0" applyNumberFormat="1" applyFont="1" applyFill="1" applyBorder="1" applyAlignment="1">
      <alignment horizontal="center" vertical="top"/>
    </xf>
    <xf numFmtId="4" fontId="73" fillId="0" borderId="19" xfId="0" applyNumberFormat="1" applyFont="1" applyFill="1" applyBorder="1" applyAlignment="1">
      <alignment horizontal="center" vertical="top"/>
    </xf>
    <xf numFmtId="0" fontId="74" fillId="0" borderId="13" xfId="0" applyFont="1" applyFill="1" applyBorder="1" applyAlignment="1">
      <alignment horizontal="right"/>
    </xf>
    <xf numFmtId="0" fontId="74" fillId="0" borderId="31" xfId="0" applyFont="1" applyFill="1" applyBorder="1" applyAlignment="1">
      <alignment horizontal="right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left" vertical="top" wrapText="1"/>
    </xf>
    <xf numFmtId="14" fontId="73" fillId="0" borderId="0" xfId="0" applyNumberFormat="1" applyFont="1" applyFill="1" applyBorder="1" applyAlignment="1">
      <alignment horizontal="left" vertical="top" wrapText="1"/>
    </xf>
    <xf numFmtId="0" fontId="73" fillId="0" borderId="0" xfId="0" applyFont="1" applyFill="1" applyBorder="1" applyAlignment="1">
      <alignment horizontal="left" vertical="top" wrapText="1"/>
    </xf>
    <xf numFmtId="0" fontId="73" fillId="0" borderId="12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3" fontId="73" fillId="0" borderId="23" xfId="0" applyNumberFormat="1" applyFont="1" applyFill="1" applyBorder="1" applyAlignment="1">
      <alignment horizontal="center" vertical="center" wrapText="1"/>
    </xf>
    <xf numFmtId="3" fontId="73" fillId="0" borderId="19" xfId="0" applyNumberFormat="1" applyFont="1" applyFill="1" applyBorder="1" applyAlignment="1">
      <alignment horizontal="center" vertical="center" wrapText="1"/>
    </xf>
    <xf numFmtId="3" fontId="88" fillId="0" borderId="10" xfId="0" applyNumberFormat="1" applyFont="1" applyFill="1" applyBorder="1" applyAlignment="1">
      <alignment horizontal="center" vertical="center" wrapText="1"/>
    </xf>
    <xf numFmtId="3" fontId="88" fillId="0" borderId="11" xfId="0" applyNumberFormat="1" applyFont="1" applyFill="1" applyBorder="1" applyAlignment="1">
      <alignment horizontal="center" vertical="center" wrapText="1"/>
    </xf>
    <xf numFmtId="3" fontId="88" fillId="0" borderId="17" xfId="0" applyNumberFormat="1" applyFont="1" applyFill="1" applyBorder="1" applyAlignment="1">
      <alignment horizontal="center" vertical="center" wrapText="1"/>
    </xf>
    <xf numFmtId="4" fontId="88" fillId="0" borderId="10" xfId="0" applyNumberFormat="1" applyFont="1" applyFill="1" applyBorder="1" applyAlignment="1">
      <alignment horizontal="center" vertical="center" wrapText="1"/>
    </xf>
    <xf numFmtId="4" fontId="88" fillId="0" borderId="11" xfId="0" applyNumberFormat="1" applyFont="1" applyFill="1" applyBorder="1" applyAlignment="1">
      <alignment horizontal="center" vertical="center" wrapText="1"/>
    </xf>
    <xf numFmtId="4" fontId="88" fillId="0" borderId="17" xfId="0" applyNumberFormat="1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4" fontId="3" fillId="0" borderId="32" xfId="0" applyNumberFormat="1" applyFont="1" applyBorder="1" applyAlignment="1">
      <alignment horizontal="center" vertical="top" wrapText="1"/>
    </xf>
    <xf numFmtId="4" fontId="3" fillId="0" borderId="33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89" fillId="0" borderId="0" xfId="0" applyFont="1" applyFill="1" applyBorder="1" applyAlignment="1">
      <alignment horizontal="left" vertical="top"/>
    </xf>
    <xf numFmtId="0" fontId="89" fillId="0" borderId="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view="pageLayout" zoomScale="150" zoomScalePageLayoutView="150" workbookViewId="0" topLeftCell="A1">
      <selection activeCell="G182" sqref="G182"/>
    </sheetView>
  </sheetViews>
  <sheetFormatPr defaultColWidth="9.140625" defaultRowHeight="12.75"/>
  <cols>
    <col min="1" max="1" width="6.28125" style="199" customWidth="1"/>
    <col min="2" max="2" width="12.140625" style="143" customWidth="1"/>
    <col min="3" max="3" width="8.140625" style="143" customWidth="1"/>
    <col min="4" max="4" width="18.00390625" style="199" customWidth="1"/>
    <col min="5" max="5" width="10.8515625" style="200" customWidth="1"/>
    <col min="6" max="6" width="19.140625" style="198" customWidth="1"/>
    <col min="7" max="7" width="22.00390625" style="35" customWidth="1"/>
    <col min="8" max="8" width="26.57421875" style="122" customWidth="1"/>
    <col min="9" max="16384" width="9.140625" style="116" customWidth="1"/>
  </cols>
  <sheetData>
    <row r="1" spans="1:8" ht="27.75" customHeight="1">
      <c r="A1" s="384" t="s">
        <v>313</v>
      </c>
      <c r="B1" s="385"/>
      <c r="C1" s="385"/>
      <c r="D1" s="385"/>
      <c r="E1" s="385"/>
      <c r="F1" s="385"/>
      <c r="G1" s="386"/>
      <c r="H1" s="115"/>
    </row>
    <row r="2" spans="1:6" ht="15.75" customHeight="1">
      <c r="A2" s="117"/>
      <c r="B2" s="118"/>
      <c r="C2" s="118"/>
      <c r="D2" s="119"/>
      <c r="E2" s="120"/>
      <c r="F2" s="121"/>
    </row>
    <row r="3" spans="1:7" ht="12.75" customHeight="1">
      <c r="A3" s="389" t="s">
        <v>12</v>
      </c>
      <c r="B3" s="389"/>
      <c r="C3" s="389"/>
      <c r="D3" s="389"/>
      <c r="E3" s="389"/>
      <c r="F3" s="389"/>
      <c r="G3" s="389"/>
    </row>
    <row r="4" spans="1:7" ht="12.75" customHeight="1">
      <c r="A4" s="390" t="s">
        <v>13</v>
      </c>
      <c r="B4" s="390"/>
      <c r="C4" s="390"/>
      <c r="D4" s="390"/>
      <c r="E4" s="390"/>
      <c r="F4" s="390"/>
      <c r="G4" s="390"/>
    </row>
    <row r="5" spans="1:7" ht="12.75" customHeight="1">
      <c r="A5" s="123"/>
      <c r="B5" s="123"/>
      <c r="C5" s="123"/>
      <c r="D5" s="123"/>
      <c r="E5" s="124"/>
      <c r="F5" s="125"/>
      <c r="G5" s="126"/>
    </row>
    <row r="6" spans="1:7" ht="22.5" customHeight="1">
      <c r="A6" s="127" t="s">
        <v>1</v>
      </c>
      <c r="B6" s="127" t="s">
        <v>5</v>
      </c>
      <c r="C6" s="127" t="s">
        <v>4</v>
      </c>
      <c r="D6" s="127" t="s">
        <v>3</v>
      </c>
      <c r="E6" s="128" t="s">
        <v>0</v>
      </c>
      <c r="F6" s="129" t="s">
        <v>7</v>
      </c>
      <c r="G6" s="130" t="s">
        <v>10</v>
      </c>
    </row>
    <row r="7" spans="1:8" ht="13.5" customHeight="1">
      <c r="A7" s="71"/>
      <c r="B7" s="71" t="s">
        <v>19</v>
      </c>
      <c r="C7" s="71">
        <v>1100</v>
      </c>
      <c r="D7" s="71" t="s">
        <v>20</v>
      </c>
      <c r="E7" s="131" t="s">
        <v>21</v>
      </c>
      <c r="F7" s="132">
        <v>648</v>
      </c>
      <c r="G7" s="133"/>
      <c r="H7" s="134" t="s">
        <v>25</v>
      </c>
    </row>
    <row r="8" spans="1:8" ht="13.5" customHeight="1">
      <c r="A8" s="30" t="s">
        <v>2</v>
      </c>
      <c r="B8" s="30" t="s">
        <v>19</v>
      </c>
      <c r="C8" s="30">
        <v>1100</v>
      </c>
      <c r="D8" s="30" t="s">
        <v>20</v>
      </c>
      <c r="E8" s="135" t="s">
        <v>22</v>
      </c>
      <c r="F8" s="33">
        <v>1021</v>
      </c>
      <c r="G8" s="136">
        <v>27600</v>
      </c>
      <c r="H8" s="137" t="s">
        <v>314</v>
      </c>
    </row>
    <row r="9" spans="1:8" ht="12.75">
      <c r="A9" s="30"/>
      <c r="B9" s="30" t="s">
        <v>19</v>
      </c>
      <c r="C9" s="30">
        <v>1100</v>
      </c>
      <c r="D9" s="30" t="s">
        <v>20</v>
      </c>
      <c r="E9" s="135" t="s">
        <v>23</v>
      </c>
      <c r="F9" s="33">
        <v>6014</v>
      </c>
      <c r="G9" s="136"/>
      <c r="H9" s="137"/>
    </row>
    <row r="10" spans="1:8" ht="12.75">
      <c r="A10" s="31"/>
      <c r="B10" s="31" t="s">
        <v>19</v>
      </c>
      <c r="C10" s="31">
        <v>1100</v>
      </c>
      <c r="D10" s="31" t="s">
        <v>20</v>
      </c>
      <c r="E10" s="47" t="s">
        <v>24</v>
      </c>
      <c r="F10" s="34">
        <v>2695</v>
      </c>
      <c r="G10" s="46"/>
      <c r="H10" s="138"/>
    </row>
    <row r="11" spans="1:8" ht="12.75">
      <c r="A11" s="139" t="s">
        <v>35</v>
      </c>
      <c r="B11" s="139" t="s">
        <v>19</v>
      </c>
      <c r="C11" s="139">
        <v>1105</v>
      </c>
      <c r="D11" s="139" t="s">
        <v>37</v>
      </c>
      <c r="E11" s="209" t="s">
        <v>38</v>
      </c>
      <c r="F11" s="141">
        <v>267</v>
      </c>
      <c r="G11" s="36">
        <v>512.64</v>
      </c>
      <c r="H11" s="265" t="s">
        <v>39</v>
      </c>
    </row>
    <row r="12" spans="1:8" s="58" customFormat="1" ht="12">
      <c r="A12" s="139" t="s">
        <v>36</v>
      </c>
      <c r="B12" s="139" t="s">
        <v>19</v>
      </c>
      <c r="C12" s="71">
        <v>1101</v>
      </c>
      <c r="D12" s="139" t="s">
        <v>40</v>
      </c>
      <c r="E12" s="209" t="s">
        <v>41</v>
      </c>
      <c r="F12" s="141">
        <v>11</v>
      </c>
      <c r="G12" s="36">
        <v>22</v>
      </c>
      <c r="H12" s="266" t="s">
        <v>39</v>
      </c>
    </row>
    <row r="13" spans="1:8" ht="12.75" customHeight="1">
      <c r="A13" s="71"/>
      <c r="B13" s="143" t="s">
        <v>19</v>
      </c>
      <c r="C13" s="71">
        <v>1100</v>
      </c>
      <c r="D13" s="71" t="s">
        <v>20</v>
      </c>
      <c r="E13" s="131" t="s">
        <v>50</v>
      </c>
      <c r="F13" s="132">
        <v>5</v>
      </c>
      <c r="G13" s="144"/>
      <c r="H13" s="266"/>
    </row>
    <row r="14" spans="1:8" ht="11.25" customHeight="1">
      <c r="A14" s="30"/>
      <c r="B14" s="143" t="s">
        <v>19</v>
      </c>
      <c r="C14" s="30">
        <v>1100</v>
      </c>
      <c r="D14" s="30" t="s">
        <v>20</v>
      </c>
      <c r="E14" s="135" t="s">
        <v>51</v>
      </c>
      <c r="F14" s="33">
        <v>5</v>
      </c>
      <c r="G14" s="37"/>
      <c r="H14" s="266"/>
    </row>
    <row r="15" spans="1:8" ht="12.75">
      <c r="A15" s="30"/>
      <c r="B15" s="143" t="s">
        <v>19</v>
      </c>
      <c r="C15" s="30">
        <v>1100</v>
      </c>
      <c r="D15" s="30" t="s">
        <v>20</v>
      </c>
      <c r="E15" s="135" t="s">
        <v>52</v>
      </c>
      <c r="F15" s="33">
        <v>180</v>
      </c>
      <c r="G15" s="37"/>
      <c r="H15" s="266"/>
    </row>
    <row r="16" spans="1:8" ht="12" customHeight="1">
      <c r="A16" s="30"/>
      <c r="B16" s="143" t="s">
        <v>19</v>
      </c>
      <c r="C16" s="30">
        <v>1100</v>
      </c>
      <c r="D16" s="30" t="s">
        <v>20</v>
      </c>
      <c r="E16" s="145" t="s">
        <v>43</v>
      </c>
      <c r="F16" s="146">
        <v>68</v>
      </c>
      <c r="G16" s="37"/>
      <c r="H16" s="266"/>
    </row>
    <row r="17" spans="1:8" ht="12.75">
      <c r="A17" s="30" t="s">
        <v>42</v>
      </c>
      <c r="B17" s="143" t="s">
        <v>19</v>
      </c>
      <c r="C17" s="30">
        <v>1100</v>
      </c>
      <c r="D17" s="30" t="s">
        <v>20</v>
      </c>
      <c r="E17" s="145" t="s">
        <v>44</v>
      </c>
      <c r="F17" s="146">
        <v>438</v>
      </c>
      <c r="G17" s="37">
        <v>10506</v>
      </c>
      <c r="H17" s="266" t="s">
        <v>49</v>
      </c>
    </row>
    <row r="18" spans="1:8" ht="12.75" customHeight="1">
      <c r="A18" s="30"/>
      <c r="B18" s="143" t="s">
        <v>19</v>
      </c>
      <c r="C18" s="30">
        <v>1100</v>
      </c>
      <c r="D18" s="30" t="s">
        <v>20</v>
      </c>
      <c r="E18" s="145" t="s">
        <v>45</v>
      </c>
      <c r="F18" s="146">
        <v>264</v>
      </c>
      <c r="G18" s="37"/>
      <c r="H18" s="266"/>
    </row>
    <row r="19" spans="1:8" s="17" customFormat="1" ht="12.75" customHeight="1">
      <c r="A19" s="30"/>
      <c r="B19" s="143" t="s">
        <v>19</v>
      </c>
      <c r="C19" s="30">
        <v>1100</v>
      </c>
      <c r="D19" s="30" t="s">
        <v>20</v>
      </c>
      <c r="E19" s="145" t="s">
        <v>46</v>
      </c>
      <c r="F19" s="146">
        <v>1260</v>
      </c>
      <c r="G19" s="37"/>
      <c r="H19" s="267"/>
    </row>
    <row r="20" spans="1:8" ht="12.75">
      <c r="A20" s="30"/>
      <c r="B20" s="143" t="s">
        <v>19</v>
      </c>
      <c r="C20" s="30">
        <v>1100</v>
      </c>
      <c r="D20" s="30" t="s">
        <v>20</v>
      </c>
      <c r="E20" s="145" t="s">
        <v>47</v>
      </c>
      <c r="F20" s="146">
        <v>144</v>
      </c>
      <c r="G20" s="37"/>
      <c r="H20" s="266"/>
    </row>
    <row r="21" spans="1:8" s="17" customFormat="1" ht="12.75">
      <c r="A21" s="30"/>
      <c r="B21" s="143" t="s">
        <v>19</v>
      </c>
      <c r="C21" s="30">
        <v>1100</v>
      </c>
      <c r="D21" s="30" t="s">
        <v>20</v>
      </c>
      <c r="E21" s="145" t="s">
        <v>48</v>
      </c>
      <c r="F21" s="146">
        <v>404</v>
      </c>
      <c r="G21" s="37"/>
      <c r="H21" s="267"/>
    </row>
    <row r="22" spans="1:8" ht="12.75">
      <c r="A22" s="71"/>
      <c r="B22" s="149" t="s">
        <v>19</v>
      </c>
      <c r="C22" s="71">
        <v>1100</v>
      </c>
      <c r="D22" s="71" t="s">
        <v>20</v>
      </c>
      <c r="E22" s="172" t="s">
        <v>53</v>
      </c>
      <c r="F22" s="234">
        <v>244</v>
      </c>
      <c r="G22" s="144"/>
      <c r="H22" s="266"/>
    </row>
    <row r="23" spans="1:8" ht="12.75">
      <c r="A23" s="30"/>
      <c r="B23" s="152" t="s">
        <v>19</v>
      </c>
      <c r="C23" s="30">
        <v>1100</v>
      </c>
      <c r="D23" s="30" t="s">
        <v>20</v>
      </c>
      <c r="E23" s="150" t="s">
        <v>54</v>
      </c>
      <c r="F23" s="151">
        <v>59</v>
      </c>
      <c r="G23" s="37"/>
      <c r="H23" s="266"/>
    </row>
    <row r="24" spans="1:8" ht="12.75">
      <c r="A24" s="30"/>
      <c r="B24" s="152" t="s">
        <v>19</v>
      </c>
      <c r="C24" s="30">
        <v>1100</v>
      </c>
      <c r="D24" s="30" t="s">
        <v>20</v>
      </c>
      <c r="E24" s="150" t="s">
        <v>55</v>
      </c>
      <c r="F24" s="151">
        <v>465</v>
      </c>
      <c r="G24" s="37"/>
      <c r="H24" s="266"/>
    </row>
    <row r="25" spans="1:8" ht="12.75">
      <c r="A25" s="190" t="s">
        <v>61</v>
      </c>
      <c r="B25" s="152" t="s">
        <v>19</v>
      </c>
      <c r="C25" s="30">
        <v>1100</v>
      </c>
      <c r="D25" s="30" t="s">
        <v>20</v>
      </c>
      <c r="E25" s="150" t="s">
        <v>56</v>
      </c>
      <c r="F25" s="151">
        <v>96</v>
      </c>
      <c r="G25" s="37">
        <v>4308</v>
      </c>
      <c r="H25" s="266" t="s">
        <v>49</v>
      </c>
    </row>
    <row r="26" spans="1:8" ht="13.5" customHeight="1">
      <c r="A26" s="190"/>
      <c r="B26" s="152" t="s">
        <v>19</v>
      </c>
      <c r="C26" s="30">
        <v>1100</v>
      </c>
      <c r="D26" s="30" t="s">
        <v>20</v>
      </c>
      <c r="E26" s="150" t="s">
        <v>57</v>
      </c>
      <c r="F26" s="151">
        <v>60</v>
      </c>
      <c r="G26" s="37"/>
      <c r="H26" s="266"/>
    </row>
    <row r="27" spans="1:8" ht="12.75">
      <c r="A27" s="190"/>
      <c r="B27" s="152" t="s">
        <v>19</v>
      </c>
      <c r="C27" s="30">
        <v>1100</v>
      </c>
      <c r="D27" s="30" t="s">
        <v>20</v>
      </c>
      <c r="E27" s="150" t="s">
        <v>58</v>
      </c>
      <c r="F27" s="151">
        <v>11</v>
      </c>
      <c r="G27" s="37"/>
      <c r="H27" s="266"/>
    </row>
    <row r="28" spans="1:8" ht="12.75">
      <c r="A28" s="190"/>
      <c r="B28" s="152" t="s">
        <v>19</v>
      </c>
      <c r="C28" s="30">
        <v>1100</v>
      </c>
      <c r="D28" s="30" t="s">
        <v>20</v>
      </c>
      <c r="E28" s="150" t="s">
        <v>59</v>
      </c>
      <c r="F28" s="151">
        <v>37</v>
      </c>
      <c r="G28" s="37"/>
      <c r="H28" s="266"/>
    </row>
    <row r="29" spans="1:8" ht="12.75">
      <c r="A29" s="177"/>
      <c r="B29" s="153" t="s">
        <v>19</v>
      </c>
      <c r="C29" s="31">
        <v>1100</v>
      </c>
      <c r="D29" s="31" t="s">
        <v>20</v>
      </c>
      <c r="E29" s="154" t="s">
        <v>60</v>
      </c>
      <c r="F29" s="155">
        <v>464</v>
      </c>
      <c r="G29" s="38"/>
      <c r="H29" s="266"/>
    </row>
    <row r="30" spans="1:8" ht="12.75">
      <c r="A30" s="177" t="s">
        <v>62</v>
      </c>
      <c r="B30" s="157" t="s">
        <v>19</v>
      </c>
      <c r="C30" s="158">
        <v>1100</v>
      </c>
      <c r="D30" s="31" t="s">
        <v>20</v>
      </c>
      <c r="E30" s="47" t="s">
        <v>64</v>
      </c>
      <c r="F30" s="34">
        <v>116</v>
      </c>
      <c r="G30" s="46">
        <v>348</v>
      </c>
      <c r="H30" s="266" t="s">
        <v>49</v>
      </c>
    </row>
    <row r="31" spans="1:8" ht="12.75">
      <c r="A31" s="177" t="s">
        <v>67</v>
      </c>
      <c r="B31" s="157" t="s">
        <v>19</v>
      </c>
      <c r="C31" s="158">
        <v>1100</v>
      </c>
      <c r="D31" s="31" t="s">
        <v>20</v>
      </c>
      <c r="E31" s="47" t="s">
        <v>66</v>
      </c>
      <c r="F31" s="34">
        <v>215</v>
      </c>
      <c r="G31" s="46">
        <v>645</v>
      </c>
      <c r="H31" s="266" t="s">
        <v>49</v>
      </c>
    </row>
    <row r="32" spans="1:8" ht="12.75">
      <c r="A32" s="177" t="s">
        <v>63</v>
      </c>
      <c r="B32" s="157" t="s">
        <v>19</v>
      </c>
      <c r="C32" s="158">
        <v>1101</v>
      </c>
      <c r="D32" s="31" t="s">
        <v>40</v>
      </c>
      <c r="E32" s="47" t="s">
        <v>68</v>
      </c>
      <c r="F32" s="34">
        <v>212</v>
      </c>
      <c r="G32" s="46">
        <v>530</v>
      </c>
      <c r="H32" s="266" t="s">
        <v>69</v>
      </c>
    </row>
    <row r="33" spans="1:8" ht="12.75">
      <c r="A33" s="190" t="s">
        <v>65</v>
      </c>
      <c r="B33" s="117" t="s">
        <v>19</v>
      </c>
      <c r="C33" s="147">
        <v>1101</v>
      </c>
      <c r="D33" s="30" t="s">
        <v>40</v>
      </c>
      <c r="E33" s="135" t="s">
        <v>70</v>
      </c>
      <c r="F33" s="33">
        <v>532</v>
      </c>
      <c r="G33" s="49">
        <v>1247.5</v>
      </c>
      <c r="H33" s="266" t="s">
        <v>69</v>
      </c>
    </row>
    <row r="34" spans="1:8" ht="12.75">
      <c r="A34" s="174"/>
      <c r="B34" s="161"/>
      <c r="C34" s="161"/>
      <c r="D34" s="161"/>
      <c r="E34" s="162"/>
      <c r="F34" s="181"/>
      <c r="G34" s="261">
        <f>SUM(G7:G33)</f>
        <v>45719.14</v>
      </c>
      <c r="H34" s="142"/>
    </row>
    <row r="35" spans="1:7" ht="24">
      <c r="A35" s="127" t="s">
        <v>1</v>
      </c>
      <c r="B35" s="127" t="s">
        <v>5</v>
      </c>
      <c r="C35" s="127" t="s">
        <v>4</v>
      </c>
      <c r="D35" s="127" t="s">
        <v>3</v>
      </c>
      <c r="E35" s="128" t="s">
        <v>0</v>
      </c>
      <c r="F35" s="129" t="s">
        <v>7</v>
      </c>
      <c r="G35" s="130" t="s">
        <v>10</v>
      </c>
    </row>
    <row r="36" spans="1:8" ht="12.75">
      <c r="A36" s="139" t="s">
        <v>71</v>
      </c>
      <c r="B36" s="139" t="s">
        <v>19</v>
      </c>
      <c r="C36" s="158">
        <v>1105</v>
      </c>
      <c r="D36" s="139" t="s">
        <v>37</v>
      </c>
      <c r="E36" s="159" t="s">
        <v>72</v>
      </c>
      <c r="F36" s="160">
        <v>36</v>
      </c>
      <c r="G36" s="36">
        <v>108</v>
      </c>
      <c r="H36" s="266" t="s">
        <v>83</v>
      </c>
    </row>
    <row r="37" spans="1:8" ht="12.75">
      <c r="A37" s="387" t="s">
        <v>78</v>
      </c>
      <c r="B37" s="71" t="s">
        <v>19</v>
      </c>
      <c r="C37" s="161">
        <v>1105</v>
      </c>
      <c r="D37" s="71" t="s">
        <v>37</v>
      </c>
      <c r="E37" s="162" t="s">
        <v>73</v>
      </c>
      <c r="F37" s="163">
        <v>86</v>
      </c>
      <c r="G37" s="48">
        <v>315</v>
      </c>
      <c r="H37" s="266" t="s">
        <v>83</v>
      </c>
    </row>
    <row r="38" spans="1:8" ht="12.75">
      <c r="A38" s="388"/>
      <c r="B38" s="31" t="s">
        <v>19</v>
      </c>
      <c r="C38" s="157">
        <v>1105</v>
      </c>
      <c r="D38" s="31" t="s">
        <v>37</v>
      </c>
      <c r="E38" s="164" t="s">
        <v>74</v>
      </c>
      <c r="F38" s="165">
        <v>19</v>
      </c>
      <c r="G38" s="166"/>
      <c r="H38" s="266"/>
    </row>
    <row r="39" spans="1:8" ht="12.75">
      <c r="A39" s="139" t="s">
        <v>79</v>
      </c>
      <c r="B39" s="71" t="s">
        <v>19</v>
      </c>
      <c r="C39" s="161">
        <v>1105</v>
      </c>
      <c r="D39" s="71" t="s">
        <v>37</v>
      </c>
      <c r="E39" s="162" t="s">
        <v>75</v>
      </c>
      <c r="F39" s="163">
        <v>94</v>
      </c>
      <c r="G39" s="48">
        <v>282</v>
      </c>
      <c r="H39" s="266" t="s">
        <v>76</v>
      </c>
    </row>
    <row r="40" spans="1:8" ht="12.75">
      <c r="A40" s="139" t="s">
        <v>80</v>
      </c>
      <c r="B40" s="71" t="s">
        <v>19</v>
      </c>
      <c r="C40" s="168">
        <v>1105</v>
      </c>
      <c r="D40" s="139" t="s">
        <v>37</v>
      </c>
      <c r="E40" s="237" t="s">
        <v>77</v>
      </c>
      <c r="F40" s="169">
        <v>19</v>
      </c>
      <c r="G40" s="36">
        <v>57</v>
      </c>
      <c r="H40" s="266" t="s">
        <v>76</v>
      </c>
    </row>
    <row r="41" spans="1:8" ht="12.75">
      <c r="A41" s="171"/>
      <c r="B41" s="149" t="s">
        <v>19</v>
      </c>
      <c r="C41" s="161">
        <v>1088</v>
      </c>
      <c r="D41" s="71" t="s">
        <v>84</v>
      </c>
      <c r="E41" s="162" t="s">
        <v>291</v>
      </c>
      <c r="F41" s="132">
        <v>88</v>
      </c>
      <c r="G41" s="144"/>
      <c r="H41" s="266"/>
    </row>
    <row r="42" spans="1:8" ht="12.75">
      <c r="A42" s="147"/>
      <c r="B42" s="30" t="s">
        <v>19</v>
      </c>
      <c r="C42" s="117">
        <v>1088</v>
      </c>
      <c r="D42" s="30" t="s">
        <v>293</v>
      </c>
      <c r="E42" s="167" t="s">
        <v>292</v>
      </c>
      <c r="F42" s="33">
        <v>75</v>
      </c>
      <c r="G42" s="37"/>
      <c r="H42" s="266"/>
    </row>
    <row r="43" spans="1:8" ht="12.75">
      <c r="A43" s="147" t="s">
        <v>81</v>
      </c>
      <c r="B43" s="30" t="s">
        <v>19</v>
      </c>
      <c r="C43" s="117">
        <v>1088</v>
      </c>
      <c r="D43" s="30" t="s">
        <v>84</v>
      </c>
      <c r="E43" s="167" t="s">
        <v>294</v>
      </c>
      <c r="F43" s="33">
        <v>17</v>
      </c>
      <c r="G43" s="37">
        <v>1155</v>
      </c>
      <c r="H43" s="266" t="s">
        <v>85</v>
      </c>
    </row>
    <row r="44" spans="1:8" ht="12.75">
      <c r="A44" s="30"/>
      <c r="B44" s="117" t="s">
        <v>19</v>
      </c>
      <c r="C44" s="30">
        <v>1088</v>
      </c>
      <c r="D44" s="117" t="s">
        <v>84</v>
      </c>
      <c r="E44" s="135" t="s">
        <v>295</v>
      </c>
      <c r="F44" s="182">
        <v>83</v>
      </c>
      <c r="G44" s="49"/>
      <c r="H44" s="266"/>
    </row>
    <row r="45" spans="1:8" ht="12.75">
      <c r="A45" s="158"/>
      <c r="B45" s="31" t="s">
        <v>19</v>
      </c>
      <c r="C45" s="157">
        <v>1088</v>
      </c>
      <c r="D45" s="31" t="s">
        <v>84</v>
      </c>
      <c r="E45" s="164" t="s">
        <v>296</v>
      </c>
      <c r="F45" s="34">
        <v>122</v>
      </c>
      <c r="G45" s="38"/>
      <c r="H45" s="266"/>
    </row>
    <row r="46" spans="1:8" ht="12.75">
      <c r="A46" s="391" t="s">
        <v>82</v>
      </c>
      <c r="B46" s="71" t="s">
        <v>19</v>
      </c>
      <c r="C46" s="161">
        <v>1088</v>
      </c>
      <c r="D46" s="71" t="s">
        <v>84</v>
      </c>
      <c r="E46" s="131" t="s">
        <v>297</v>
      </c>
      <c r="F46" s="132">
        <v>6</v>
      </c>
      <c r="G46" s="382">
        <v>39</v>
      </c>
      <c r="H46" s="266"/>
    </row>
    <row r="47" spans="1:8" ht="12.75">
      <c r="A47" s="392"/>
      <c r="B47" s="31" t="s">
        <v>19</v>
      </c>
      <c r="C47" s="157">
        <v>1088</v>
      </c>
      <c r="D47" s="31" t="s">
        <v>84</v>
      </c>
      <c r="E47" s="47" t="s">
        <v>298</v>
      </c>
      <c r="F47" s="34">
        <v>7</v>
      </c>
      <c r="G47" s="383"/>
      <c r="H47" s="266" t="s">
        <v>85</v>
      </c>
    </row>
    <row r="48" spans="1:8" ht="12.75">
      <c r="A48" s="387" t="s">
        <v>87</v>
      </c>
      <c r="B48" s="30" t="s">
        <v>19</v>
      </c>
      <c r="C48" s="117">
        <v>1099</v>
      </c>
      <c r="D48" s="30" t="s">
        <v>86</v>
      </c>
      <c r="E48" s="167" t="s">
        <v>299</v>
      </c>
      <c r="F48" s="170">
        <v>107</v>
      </c>
      <c r="G48" s="49"/>
      <c r="H48" s="266"/>
    </row>
    <row r="49" spans="1:8" ht="12.75">
      <c r="A49" s="397"/>
      <c r="B49" s="30" t="s">
        <v>19</v>
      </c>
      <c r="C49" s="117">
        <v>1099</v>
      </c>
      <c r="D49" s="30" t="s">
        <v>86</v>
      </c>
      <c r="E49" s="167" t="s">
        <v>300</v>
      </c>
      <c r="F49" s="170">
        <v>40</v>
      </c>
      <c r="G49" s="49"/>
      <c r="H49" s="266"/>
    </row>
    <row r="50" spans="1:8" ht="12.75">
      <c r="A50" s="397"/>
      <c r="B50" s="30" t="s">
        <v>19</v>
      </c>
      <c r="C50" s="117">
        <v>1099</v>
      </c>
      <c r="D50" s="30" t="s">
        <v>86</v>
      </c>
      <c r="E50" s="167" t="s">
        <v>301</v>
      </c>
      <c r="F50" s="170">
        <v>3</v>
      </c>
      <c r="G50" s="49"/>
      <c r="H50" s="266"/>
    </row>
    <row r="51" spans="1:8" ht="12.75">
      <c r="A51" s="397"/>
      <c r="B51" s="30" t="s">
        <v>19</v>
      </c>
      <c r="C51" s="117">
        <v>1099</v>
      </c>
      <c r="D51" s="30" t="s">
        <v>86</v>
      </c>
      <c r="E51" s="167" t="s">
        <v>302</v>
      </c>
      <c r="F51" s="170">
        <v>100</v>
      </c>
      <c r="G51" s="49">
        <v>1803</v>
      </c>
      <c r="H51" s="266" t="s">
        <v>85</v>
      </c>
    </row>
    <row r="52" spans="1:8" ht="12.75">
      <c r="A52" s="397"/>
      <c r="B52" s="30" t="s">
        <v>19</v>
      </c>
      <c r="C52" s="117">
        <v>1099</v>
      </c>
      <c r="D52" s="30" t="s">
        <v>86</v>
      </c>
      <c r="E52" s="167" t="s">
        <v>303</v>
      </c>
      <c r="F52" s="170">
        <v>8</v>
      </c>
      <c r="G52" s="49"/>
      <c r="H52" s="266"/>
    </row>
    <row r="53" spans="1:8" ht="12.75">
      <c r="A53" s="397"/>
      <c r="B53" s="30" t="s">
        <v>19</v>
      </c>
      <c r="C53" s="117">
        <v>1099</v>
      </c>
      <c r="D53" s="30" t="s">
        <v>86</v>
      </c>
      <c r="E53" s="167" t="s">
        <v>304</v>
      </c>
      <c r="F53" s="170">
        <v>203</v>
      </c>
      <c r="G53" s="49"/>
      <c r="H53" s="268"/>
    </row>
    <row r="54" spans="1:8" ht="12.75">
      <c r="A54" s="388"/>
      <c r="B54" s="30" t="s">
        <v>19</v>
      </c>
      <c r="C54" s="117">
        <v>1099</v>
      </c>
      <c r="D54" s="30" t="s">
        <v>86</v>
      </c>
      <c r="E54" s="167" t="s">
        <v>305</v>
      </c>
      <c r="F54" s="170">
        <v>140</v>
      </c>
      <c r="G54" s="46"/>
      <c r="H54" s="266"/>
    </row>
    <row r="55" spans="1:8" ht="12.75">
      <c r="A55" s="387" t="s">
        <v>88</v>
      </c>
      <c r="B55" s="171" t="s">
        <v>19</v>
      </c>
      <c r="C55" s="171">
        <v>1099</v>
      </c>
      <c r="D55" s="171" t="s">
        <v>86</v>
      </c>
      <c r="E55" s="131" t="s">
        <v>306</v>
      </c>
      <c r="F55" s="242">
        <v>169</v>
      </c>
      <c r="G55" s="382">
        <v>846</v>
      </c>
      <c r="H55" s="266"/>
    </row>
    <row r="56" spans="1:8" ht="12.75">
      <c r="A56" s="397"/>
      <c r="B56" s="147" t="s">
        <v>19</v>
      </c>
      <c r="C56" s="147">
        <v>1099</v>
      </c>
      <c r="D56" s="78" t="s">
        <v>86</v>
      </c>
      <c r="E56" s="135" t="s">
        <v>308</v>
      </c>
      <c r="F56" s="243">
        <v>101</v>
      </c>
      <c r="G56" s="398"/>
      <c r="H56" s="266" t="s">
        <v>85</v>
      </c>
    </row>
    <row r="57" spans="1:8" ht="12.75">
      <c r="A57" s="388"/>
      <c r="B57" s="158" t="s">
        <v>19</v>
      </c>
      <c r="C57" s="158">
        <v>1099</v>
      </c>
      <c r="D57" s="78" t="s">
        <v>86</v>
      </c>
      <c r="E57" s="47" t="s">
        <v>309</v>
      </c>
      <c r="F57" s="244">
        <v>12</v>
      </c>
      <c r="G57" s="383"/>
      <c r="H57" s="266"/>
    </row>
    <row r="58" spans="1:8" ht="12.75">
      <c r="A58" s="380" t="s">
        <v>89</v>
      </c>
      <c r="B58" s="71" t="s">
        <v>19</v>
      </c>
      <c r="C58" s="171">
        <v>1099</v>
      </c>
      <c r="D58" s="41" t="s">
        <v>86</v>
      </c>
      <c r="E58" s="247" t="s">
        <v>310</v>
      </c>
      <c r="F58" s="229">
        <v>22</v>
      </c>
      <c r="G58" s="382">
        <v>222</v>
      </c>
      <c r="H58" s="379" t="s">
        <v>85</v>
      </c>
    </row>
    <row r="59" spans="1:8" ht="12.75">
      <c r="A59" s="381"/>
      <c r="B59" s="31" t="s">
        <v>19</v>
      </c>
      <c r="C59" s="158">
        <v>1099</v>
      </c>
      <c r="D59" s="43" t="s">
        <v>86</v>
      </c>
      <c r="E59" s="154" t="s">
        <v>311</v>
      </c>
      <c r="F59" s="230">
        <v>52</v>
      </c>
      <c r="G59" s="383"/>
      <c r="H59" s="379"/>
    </row>
    <row r="60" spans="1:8" ht="12.75">
      <c r="A60" s="391" t="s">
        <v>90</v>
      </c>
      <c r="B60" s="171" t="s">
        <v>19</v>
      </c>
      <c r="C60" s="171">
        <v>1099</v>
      </c>
      <c r="D60" s="147" t="s">
        <v>86</v>
      </c>
      <c r="E60" s="245" t="s">
        <v>307</v>
      </c>
      <c r="F60" s="132">
        <v>114</v>
      </c>
      <c r="G60" s="406">
        <v>858</v>
      </c>
      <c r="H60" s="379" t="s">
        <v>85</v>
      </c>
    </row>
    <row r="61" spans="1:8" ht="12.75">
      <c r="A61" s="392"/>
      <c r="B61" s="158" t="s">
        <v>19</v>
      </c>
      <c r="C61" s="158">
        <v>1099</v>
      </c>
      <c r="D61" s="158" t="s">
        <v>86</v>
      </c>
      <c r="E61" s="246" t="s">
        <v>312</v>
      </c>
      <c r="F61" s="34">
        <v>172</v>
      </c>
      <c r="G61" s="407"/>
      <c r="H61" s="379"/>
    </row>
    <row r="62" spans="1:8" ht="12.75">
      <c r="A62" s="139" t="s">
        <v>91</v>
      </c>
      <c r="B62" s="31" t="s">
        <v>19</v>
      </c>
      <c r="C62" s="31">
        <v>1100</v>
      </c>
      <c r="D62" s="31" t="s">
        <v>20</v>
      </c>
      <c r="E62" s="159" t="s">
        <v>95</v>
      </c>
      <c r="F62" s="34">
        <v>27</v>
      </c>
      <c r="G62" s="36">
        <v>135</v>
      </c>
      <c r="H62" s="266" t="s">
        <v>96</v>
      </c>
    </row>
    <row r="63" spans="1:8" ht="12.75">
      <c r="A63" s="393" t="s">
        <v>92</v>
      </c>
      <c r="B63" s="173" t="s">
        <v>19</v>
      </c>
      <c r="C63" s="174">
        <v>1100</v>
      </c>
      <c r="D63" s="173" t="s">
        <v>20</v>
      </c>
      <c r="E63" s="175" t="s">
        <v>105</v>
      </c>
      <c r="F63" s="176">
        <v>43</v>
      </c>
      <c r="G63" s="395">
        <v>1918.62</v>
      </c>
      <c r="H63" s="266" t="s">
        <v>97</v>
      </c>
    </row>
    <row r="64" spans="1:8" ht="12.75">
      <c r="A64" s="394"/>
      <c r="B64" s="177" t="s">
        <v>19</v>
      </c>
      <c r="C64" s="178">
        <v>1100</v>
      </c>
      <c r="D64" s="177" t="s">
        <v>20</v>
      </c>
      <c r="E64" s="179" t="s">
        <v>106</v>
      </c>
      <c r="F64" s="180">
        <v>299</v>
      </c>
      <c r="G64" s="396"/>
      <c r="H64" s="266"/>
    </row>
    <row r="65" spans="1:8" ht="12.75">
      <c r="A65" s="139" t="s">
        <v>93</v>
      </c>
      <c r="B65" s="139" t="s">
        <v>19</v>
      </c>
      <c r="C65" s="139">
        <v>1091</v>
      </c>
      <c r="D65" s="139" t="s">
        <v>98</v>
      </c>
      <c r="E65" s="156" t="s">
        <v>99</v>
      </c>
      <c r="F65" s="141">
        <v>3122</v>
      </c>
      <c r="G65" s="36">
        <v>2809.8</v>
      </c>
      <c r="H65" s="266" t="s">
        <v>100</v>
      </c>
    </row>
    <row r="66" spans="1:8" ht="12.75">
      <c r="A66" s="71"/>
      <c r="B66" s="71" t="s">
        <v>19</v>
      </c>
      <c r="C66" s="71">
        <v>1101</v>
      </c>
      <c r="D66" s="71" t="s">
        <v>40</v>
      </c>
      <c r="E66" s="131" t="s">
        <v>107</v>
      </c>
      <c r="F66" s="132">
        <v>279</v>
      </c>
      <c r="G66" s="144">
        <v>4374.72</v>
      </c>
      <c r="H66" s="268" t="s">
        <v>108</v>
      </c>
    </row>
    <row r="67" spans="1:8" ht="12.75">
      <c r="A67" s="30" t="s">
        <v>94</v>
      </c>
      <c r="B67" s="30" t="s">
        <v>19</v>
      </c>
      <c r="C67" s="30">
        <v>1101</v>
      </c>
      <c r="D67" s="30" t="s">
        <v>40</v>
      </c>
      <c r="E67" s="135" t="s">
        <v>109</v>
      </c>
      <c r="F67" s="33">
        <v>1933</v>
      </c>
      <c r="G67" s="37">
        <v>30309.44</v>
      </c>
      <c r="H67" s="268" t="s">
        <v>110</v>
      </c>
    </row>
    <row r="68" spans="1:8" ht="12.75">
      <c r="A68" s="30"/>
      <c r="B68" s="30" t="s">
        <v>19</v>
      </c>
      <c r="C68" s="30">
        <v>1100</v>
      </c>
      <c r="D68" s="30" t="s">
        <v>20</v>
      </c>
      <c r="E68" s="135" t="s">
        <v>111</v>
      </c>
      <c r="F68" s="33">
        <v>236</v>
      </c>
      <c r="G68" s="37">
        <v>3700.48</v>
      </c>
      <c r="H68" s="268"/>
    </row>
    <row r="69" spans="1:8" ht="12.75">
      <c r="A69" s="30"/>
      <c r="B69" s="30" t="s">
        <v>19</v>
      </c>
      <c r="C69" s="30">
        <v>1100</v>
      </c>
      <c r="D69" s="30" t="s">
        <v>20</v>
      </c>
      <c r="E69" s="135" t="s">
        <v>112</v>
      </c>
      <c r="F69" s="33">
        <v>107</v>
      </c>
      <c r="G69" s="37">
        <v>1677.76</v>
      </c>
      <c r="H69" s="268"/>
    </row>
    <row r="70" spans="1:7" ht="12.75">
      <c r="A70" s="161"/>
      <c r="B70" s="161"/>
      <c r="C70" s="161"/>
      <c r="D70" s="161"/>
      <c r="E70" s="162"/>
      <c r="F70" s="181"/>
      <c r="G70" s="261">
        <f>SUM(G36:G69)</f>
        <v>50610.82000000001</v>
      </c>
    </row>
    <row r="71" spans="1:7" ht="12.75">
      <c r="A71" s="117"/>
      <c r="B71" s="117"/>
      <c r="C71" s="117"/>
      <c r="D71" s="117"/>
      <c r="E71" s="167"/>
      <c r="F71" s="182"/>
      <c r="G71" s="250"/>
    </row>
    <row r="72" spans="1:7" ht="24">
      <c r="A72" s="127" t="s">
        <v>1</v>
      </c>
      <c r="B72" s="127" t="s">
        <v>5</v>
      </c>
      <c r="C72" s="127" t="s">
        <v>4</v>
      </c>
      <c r="D72" s="127" t="s">
        <v>3</v>
      </c>
      <c r="E72" s="128" t="s">
        <v>0</v>
      </c>
      <c r="F72" s="129" t="s">
        <v>7</v>
      </c>
      <c r="G72" s="130" t="s">
        <v>10</v>
      </c>
    </row>
    <row r="73" spans="1:8" ht="12.75">
      <c r="A73" s="71"/>
      <c r="B73" s="161" t="s">
        <v>19</v>
      </c>
      <c r="C73" s="71">
        <v>1100</v>
      </c>
      <c r="D73" s="161" t="s">
        <v>20</v>
      </c>
      <c r="E73" s="131" t="s">
        <v>113</v>
      </c>
      <c r="F73" s="181">
        <v>701</v>
      </c>
      <c r="G73" s="48">
        <v>24696.23</v>
      </c>
      <c r="H73" s="268"/>
    </row>
    <row r="74" spans="1:8" ht="12.75">
      <c r="A74" s="30" t="s">
        <v>101</v>
      </c>
      <c r="B74" s="117" t="s">
        <v>19</v>
      </c>
      <c r="C74" s="30">
        <v>1100</v>
      </c>
      <c r="D74" s="117" t="s">
        <v>20</v>
      </c>
      <c r="E74" s="135" t="s">
        <v>114</v>
      </c>
      <c r="F74" s="182">
        <v>493</v>
      </c>
      <c r="G74" s="49">
        <v>17368.39</v>
      </c>
      <c r="H74" s="268" t="s">
        <v>115</v>
      </c>
    </row>
    <row r="75" spans="1:8" ht="12.75">
      <c r="A75" s="31"/>
      <c r="B75" s="157" t="s">
        <v>19</v>
      </c>
      <c r="C75" s="31">
        <v>1100</v>
      </c>
      <c r="D75" s="157" t="s">
        <v>20</v>
      </c>
      <c r="E75" s="47" t="s">
        <v>116</v>
      </c>
      <c r="F75" s="183">
        <v>906</v>
      </c>
      <c r="G75" s="46">
        <v>31918.38</v>
      </c>
      <c r="H75" s="268"/>
    </row>
    <row r="76" spans="1:8" ht="12.75">
      <c r="A76" s="71"/>
      <c r="B76" s="71" t="s">
        <v>19</v>
      </c>
      <c r="C76" s="71">
        <v>1100</v>
      </c>
      <c r="D76" s="71" t="s">
        <v>20</v>
      </c>
      <c r="E76" s="131" t="s">
        <v>117</v>
      </c>
      <c r="F76" s="132">
        <v>503</v>
      </c>
      <c r="G76" s="48">
        <v>17720</v>
      </c>
      <c r="H76" s="268"/>
    </row>
    <row r="77" spans="1:8" ht="12.75">
      <c r="A77" s="30" t="s">
        <v>102</v>
      </c>
      <c r="B77" s="30" t="s">
        <v>19</v>
      </c>
      <c r="C77" s="30">
        <v>1100</v>
      </c>
      <c r="D77" s="30" t="s">
        <v>20</v>
      </c>
      <c r="E77" s="135" t="s">
        <v>118</v>
      </c>
      <c r="F77" s="33">
        <v>3</v>
      </c>
      <c r="G77" s="49">
        <v>105.69</v>
      </c>
      <c r="H77" s="268" t="s">
        <v>119</v>
      </c>
    </row>
    <row r="78" spans="1:8" ht="12.75">
      <c r="A78" s="30"/>
      <c r="B78" s="30" t="s">
        <v>19</v>
      </c>
      <c r="C78" s="30">
        <v>1100</v>
      </c>
      <c r="D78" s="30" t="s">
        <v>20</v>
      </c>
      <c r="E78" s="135" t="s">
        <v>120</v>
      </c>
      <c r="F78" s="33">
        <v>109</v>
      </c>
      <c r="G78" s="49">
        <v>3840.07</v>
      </c>
      <c r="H78" s="268"/>
    </row>
    <row r="79" spans="1:8" ht="12.75">
      <c r="A79" s="31"/>
      <c r="B79" s="31" t="s">
        <v>19</v>
      </c>
      <c r="C79" s="31">
        <v>1100</v>
      </c>
      <c r="D79" s="31" t="s">
        <v>20</v>
      </c>
      <c r="E79" s="47" t="s">
        <v>121</v>
      </c>
      <c r="F79" s="34">
        <v>146</v>
      </c>
      <c r="G79" s="46">
        <v>5143.58</v>
      </c>
      <c r="H79" s="268"/>
    </row>
    <row r="80" spans="1:8" ht="12.75">
      <c r="A80" s="71"/>
      <c r="B80" s="71" t="s">
        <v>19</v>
      </c>
      <c r="C80" s="71">
        <v>1100</v>
      </c>
      <c r="D80" s="71" t="s">
        <v>20</v>
      </c>
      <c r="E80" s="131" t="s">
        <v>122</v>
      </c>
      <c r="F80" s="132">
        <v>21</v>
      </c>
      <c r="G80" s="48">
        <v>327.07</v>
      </c>
      <c r="H80" s="268"/>
    </row>
    <row r="81" spans="1:8" ht="12.75">
      <c r="A81" s="30"/>
      <c r="B81" s="30" t="s">
        <v>19</v>
      </c>
      <c r="C81" s="30">
        <v>1100</v>
      </c>
      <c r="D81" s="30" t="s">
        <v>20</v>
      </c>
      <c r="E81" s="135" t="s">
        <v>123</v>
      </c>
      <c r="F81" s="33">
        <v>253</v>
      </c>
      <c r="G81" s="49">
        <v>3964.5</v>
      </c>
      <c r="H81" s="268"/>
    </row>
    <row r="82" spans="1:8" ht="12.75">
      <c r="A82" s="30" t="s">
        <v>103</v>
      </c>
      <c r="B82" s="30" t="s">
        <v>19</v>
      </c>
      <c r="C82" s="30">
        <v>1100</v>
      </c>
      <c r="D82" s="30" t="s">
        <v>20</v>
      </c>
      <c r="E82" s="135" t="s">
        <v>124</v>
      </c>
      <c r="F82" s="33">
        <v>134</v>
      </c>
      <c r="G82" s="49">
        <v>2099.78</v>
      </c>
      <c r="H82" s="268" t="s">
        <v>119</v>
      </c>
    </row>
    <row r="83" spans="1:8" ht="12.75">
      <c r="A83" s="30"/>
      <c r="B83" s="30" t="s">
        <v>19</v>
      </c>
      <c r="C83" s="30">
        <v>1100</v>
      </c>
      <c r="D83" s="30" t="s">
        <v>20</v>
      </c>
      <c r="E83" s="135" t="s">
        <v>125</v>
      </c>
      <c r="F83" s="33">
        <v>8</v>
      </c>
      <c r="G83" s="49">
        <v>125.36</v>
      </c>
      <c r="H83" s="268"/>
    </row>
    <row r="84" spans="1:8" ht="12.75">
      <c r="A84" s="31"/>
      <c r="B84" s="30" t="s">
        <v>19</v>
      </c>
      <c r="C84" s="31">
        <v>1100</v>
      </c>
      <c r="D84" s="31" t="s">
        <v>20</v>
      </c>
      <c r="E84" s="47" t="s">
        <v>126</v>
      </c>
      <c r="F84" s="34">
        <v>355</v>
      </c>
      <c r="G84" s="46">
        <v>5560</v>
      </c>
      <c r="H84" s="268"/>
    </row>
    <row r="85" spans="1:8" ht="12.75">
      <c r="A85" s="380" t="s">
        <v>104</v>
      </c>
      <c r="B85" s="71" t="s">
        <v>19</v>
      </c>
      <c r="C85" s="238">
        <v>1100</v>
      </c>
      <c r="D85" s="139" t="s">
        <v>20</v>
      </c>
      <c r="E85" s="140" t="s">
        <v>130</v>
      </c>
      <c r="F85" s="141">
        <v>258</v>
      </c>
      <c r="G85" s="382">
        <v>1430</v>
      </c>
      <c r="H85" s="373" t="s">
        <v>132</v>
      </c>
    </row>
    <row r="86" spans="1:8" ht="12.75">
      <c r="A86" s="381"/>
      <c r="B86" s="31" t="s">
        <v>19</v>
      </c>
      <c r="C86" s="238">
        <v>1100</v>
      </c>
      <c r="D86" s="139" t="s">
        <v>20</v>
      </c>
      <c r="E86" s="140" t="s">
        <v>242</v>
      </c>
      <c r="F86" s="141">
        <v>28</v>
      </c>
      <c r="G86" s="383"/>
      <c r="H86" s="373"/>
    </row>
    <row r="87" spans="1:8" ht="12.75">
      <c r="A87" s="202" t="s">
        <v>127</v>
      </c>
      <c r="B87" s="139" t="s">
        <v>19</v>
      </c>
      <c r="C87" s="139">
        <v>1101</v>
      </c>
      <c r="D87" s="139" t="s">
        <v>40</v>
      </c>
      <c r="E87" s="140" t="s">
        <v>131</v>
      </c>
      <c r="F87" s="141">
        <v>23</v>
      </c>
      <c r="G87" s="36">
        <v>115</v>
      </c>
      <c r="H87" s="268" t="s">
        <v>132</v>
      </c>
    </row>
    <row r="88" spans="1:8" ht="12.75">
      <c r="A88" s="235" t="s">
        <v>128</v>
      </c>
      <c r="B88" s="148" t="s">
        <v>19</v>
      </c>
      <c r="C88" s="30">
        <v>1102</v>
      </c>
      <c r="D88" s="71" t="s">
        <v>137</v>
      </c>
      <c r="E88" s="131" t="s">
        <v>138</v>
      </c>
      <c r="F88" s="184">
        <v>84</v>
      </c>
      <c r="G88" s="48">
        <v>1661</v>
      </c>
      <c r="H88" s="268" t="s">
        <v>315</v>
      </c>
    </row>
    <row r="89" spans="1:8" ht="12.75">
      <c r="A89" s="248" t="s">
        <v>129</v>
      </c>
      <c r="B89" s="139" t="s">
        <v>19</v>
      </c>
      <c r="C89" s="139">
        <v>1090</v>
      </c>
      <c r="D89" s="139" t="s">
        <v>218</v>
      </c>
      <c r="E89" s="140" t="s">
        <v>317</v>
      </c>
      <c r="F89" s="141">
        <v>920</v>
      </c>
      <c r="G89" s="36">
        <v>160.08</v>
      </c>
      <c r="H89" s="268" t="s">
        <v>316</v>
      </c>
    </row>
    <row r="90" spans="1:8" ht="12.75">
      <c r="A90" s="235"/>
      <c r="B90" s="186" t="s">
        <v>19</v>
      </c>
      <c r="C90" s="173">
        <v>1101</v>
      </c>
      <c r="D90" s="187" t="s">
        <v>40</v>
      </c>
      <c r="E90" s="187" t="s">
        <v>145</v>
      </c>
      <c r="F90" s="188">
        <v>24512</v>
      </c>
      <c r="G90" s="72">
        <v>89832.2</v>
      </c>
      <c r="H90" s="269"/>
    </row>
    <row r="91" spans="1:8" ht="12.75">
      <c r="A91" s="249" t="s">
        <v>133</v>
      </c>
      <c r="B91" s="189" t="s">
        <v>19</v>
      </c>
      <c r="C91" s="190">
        <v>1101</v>
      </c>
      <c r="D91" s="191" t="s">
        <v>40</v>
      </c>
      <c r="E91" s="191">
        <v>528</v>
      </c>
      <c r="F91" s="192">
        <v>739</v>
      </c>
      <c r="G91" s="193">
        <v>532.08</v>
      </c>
      <c r="H91" s="270" t="s">
        <v>146</v>
      </c>
    </row>
    <row r="92" spans="1:8" ht="12.75">
      <c r="A92" s="236"/>
      <c r="B92" s="194" t="s">
        <v>19</v>
      </c>
      <c r="C92" s="177">
        <v>1101</v>
      </c>
      <c r="D92" s="195" t="s">
        <v>40</v>
      </c>
      <c r="E92" s="195">
        <v>529</v>
      </c>
      <c r="F92" s="196">
        <v>361</v>
      </c>
      <c r="G92" s="74">
        <v>346.56</v>
      </c>
      <c r="H92" s="269"/>
    </row>
    <row r="93" spans="1:8" ht="12.75">
      <c r="A93" s="374" t="s">
        <v>134</v>
      </c>
      <c r="B93" s="30" t="s">
        <v>19</v>
      </c>
      <c r="C93" s="71">
        <v>1100</v>
      </c>
      <c r="D93" s="71" t="s">
        <v>20</v>
      </c>
      <c r="E93" s="131" t="s">
        <v>227</v>
      </c>
      <c r="F93" s="176">
        <v>425</v>
      </c>
      <c r="G93" s="72">
        <v>306</v>
      </c>
      <c r="H93" s="268" t="s">
        <v>220</v>
      </c>
    </row>
    <row r="94" spans="1:8" ht="12.75">
      <c r="A94" s="376"/>
      <c r="B94" s="31" t="s">
        <v>19</v>
      </c>
      <c r="C94" s="31">
        <v>1100</v>
      </c>
      <c r="D94" s="31" t="s">
        <v>20</v>
      </c>
      <c r="E94" s="47" t="s">
        <v>155</v>
      </c>
      <c r="F94" s="180">
        <v>639</v>
      </c>
      <c r="G94" s="74">
        <v>460.08</v>
      </c>
      <c r="H94" s="268"/>
    </row>
    <row r="95" spans="1:8" ht="12.75">
      <c r="A95" s="393" t="s">
        <v>135</v>
      </c>
      <c r="B95" s="30" t="s">
        <v>19</v>
      </c>
      <c r="C95" s="30">
        <v>1100</v>
      </c>
      <c r="D95" s="30" t="s">
        <v>20</v>
      </c>
      <c r="E95" s="131" t="s">
        <v>230</v>
      </c>
      <c r="F95" s="176">
        <v>78</v>
      </c>
      <c r="G95" s="72">
        <v>56.16</v>
      </c>
      <c r="H95" s="268" t="s">
        <v>220</v>
      </c>
    </row>
    <row r="96" spans="1:8" ht="12.75">
      <c r="A96" s="394"/>
      <c r="B96" s="31" t="s">
        <v>19</v>
      </c>
      <c r="C96" s="30">
        <v>1100</v>
      </c>
      <c r="D96" s="31" t="s">
        <v>20</v>
      </c>
      <c r="E96" s="47" t="s">
        <v>231</v>
      </c>
      <c r="F96" s="180">
        <v>69</v>
      </c>
      <c r="G96" s="74">
        <v>49.68</v>
      </c>
      <c r="H96" s="268"/>
    </row>
    <row r="97" spans="1:8" ht="12.75">
      <c r="A97" s="374" t="s">
        <v>136</v>
      </c>
      <c r="B97" s="171" t="s">
        <v>19</v>
      </c>
      <c r="C97" s="71">
        <v>1100</v>
      </c>
      <c r="D97" s="71" t="s">
        <v>20</v>
      </c>
      <c r="E97" s="131" t="s">
        <v>234</v>
      </c>
      <c r="F97" s="176">
        <v>103</v>
      </c>
      <c r="G97" s="72">
        <v>74.16</v>
      </c>
      <c r="H97" s="268"/>
    </row>
    <row r="98" spans="1:8" ht="12.75">
      <c r="A98" s="375"/>
      <c r="B98" s="147" t="s">
        <v>19</v>
      </c>
      <c r="C98" s="30">
        <v>1100</v>
      </c>
      <c r="D98" s="30" t="s">
        <v>20</v>
      </c>
      <c r="E98" s="135" t="s">
        <v>235</v>
      </c>
      <c r="F98" s="206">
        <v>8</v>
      </c>
      <c r="G98" s="193">
        <v>5.76</v>
      </c>
      <c r="H98" s="268" t="s">
        <v>220</v>
      </c>
    </row>
    <row r="99" spans="1:8" ht="12.75">
      <c r="A99" s="375"/>
      <c r="B99" s="147" t="s">
        <v>19</v>
      </c>
      <c r="C99" s="30">
        <v>1100</v>
      </c>
      <c r="D99" s="30" t="s">
        <v>20</v>
      </c>
      <c r="E99" s="135" t="s">
        <v>236</v>
      </c>
      <c r="F99" s="206">
        <v>566</v>
      </c>
      <c r="G99" s="193">
        <v>407.52</v>
      </c>
      <c r="H99" s="268"/>
    </row>
    <row r="100" spans="1:8" ht="12.75">
      <c r="A100" s="376"/>
      <c r="B100" s="31" t="s">
        <v>19</v>
      </c>
      <c r="C100" s="31">
        <v>1100</v>
      </c>
      <c r="D100" s="31" t="s">
        <v>20</v>
      </c>
      <c r="E100" s="47" t="s">
        <v>237</v>
      </c>
      <c r="F100" s="180">
        <v>140</v>
      </c>
      <c r="G100" s="74">
        <v>100.8</v>
      </c>
      <c r="H100" s="268"/>
    </row>
    <row r="101" spans="1:8" ht="12.75">
      <c r="A101" s="240" t="s">
        <v>139</v>
      </c>
      <c r="B101" s="139" t="s">
        <v>19</v>
      </c>
      <c r="C101" s="31">
        <v>1100</v>
      </c>
      <c r="D101" s="139" t="s">
        <v>20</v>
      </c>
      <c r="E101" s="140" t="s">
        <v>238</v>
      </c>
      <c r="F101" s="203">
        <v>102</v>
      </c>
      <c r="G101" s="204">
        <v>72.42</v>
      </c>
      <c r="H101" s="268" t="s">
        <v>220</v>
      </c>
    </row>
    <row r="102" spans="1:8" ht="12.75">
      <c r="A102" s="408" t="s">
        <v>141</v>
      </c>
      <c r="B102" s="41" t="s">
        <v>19</v>
      </c>
      <c r="C102" s="41">
        <v>1100</v>
      </c>
      <c r="D102" s="41" t="s">
        <v>20</v>
      </c>
      <c r="E102" s="224" t="s">
        <v>240</v>
      </c>
      <c r="F102" s="223">
        <v>1654</v>
      </c>
      <c r="G102" s="80">
        <v>16540</v>
      </c>
      <c r="H102" s="410" t="s">
        <v>241</v>
      </c>
    </row>
    <row r="103" spans="1:8" ht="12.75">
      <c r="A103" s="409"/>
      <c r="B103" s="43" t="s">
        <v>19</v>
      </c>
      <c r="C103" s="43">
        <v>1100</v>
      </c>
      <c r="D103" s="43" t="s">
        <v>20</v>
      </c>
      <c r="E103" s="109" t="s">
        <v>239</v>
      </c>
      <c r="F103" s="109">
        <v>385</v>
      </c>
      <c r="G103" s="94">
        <v>3850</v>
      </c>
      <c r="H103" s="410"/>
    </row>
    <row r="104" spans="1:8" ht="12.75">
      <c r="A104" s="374" t="s">
        <v>142</v>
      </c>
      <c r="B104" s="71" t="s">
        <v>19</v>
      </c>
      <c r="C104" s="41">
        <v>1105</v>
      </c>
      <c r="D104" s="41" t="s">
        <v>37</v>
      </c>
      <c r="E104" s="213" t="s">
        <v>243</v>
      </c>
      <c r="F104" s="213">
        <v>8</v>
      </c>
      <c r="G104" s="77">
        <v>120</v>
      </c>
      <c r="H104" s="377" t="s">
        <v>245</v>
      </c>
    </row>
    <row r="105" spans="1:8" ht="12.75">
      <c r="A105" s="376"/>
      <c r="B105" s="31" t="s">
        <v>19</v>
      </c>
      <c r="C105" s="43">
        <v>1105</v>
      </c>
      <c r="D105" s="43" t="s">
        <v>37</v>
      </c>
      <c r="E105" s="109" t="s">
        <v>244</v>
      </c>
      <c r="F105" s="109">
        <v>45</v>
      </c>
      <c r="G105" s="90">
        <v>675</v>
      </c>
      <c r="H105" s="378"/>
    </row>
    <row r="106" spans="1:8" ht="12.75">
      <c r="A106" s="241"/>
      <c r="B106" s="117"/>
      <c r="C106" s="14"/>
      <c r="D106" s="14"/>
      <c r="E106" s="26"/>
      <c r="F106" s="26"/>
      <c r="G106" s="262">
        <f>SUM(G73:G105)</f>
        <v>229663.55</v>
      </c>
      <c r="H106" s="225"/>
    </row>
    <row r="107" spans="1:8" ht="12.75">
      <c r="A107" s="241"/>
      <c r="B107" s="117"/>
      <c r="C107" s="14"/>
      <c r="D107" s="14"/>
      <c r="E107" s="26"/>
      <c r="F107" s="26"/>
      <c r="G107" s="88"/>
      <c r="H107" s="225"/>
    </row>
    <row r="108" spans="1:8" s="27" customFormat="1" ht="24">
      <c r="A108" s="127" t="s">
        <v>1</v>
      </c>
      <c r="B108" s="127" t="s">
        <v>5</v>
      </c>
      <c r="C108" s="127" t="s">
        <v>4</v>
      </c>
      <c r="D108" s="127" t="s">
        <v>3</v>
      </c>
      <c r="E108" s="128" t="s">
        <v>0</v>
      </c>
      <c r="F108" s="129" t="s">
        <v>7</v>
      </c>
      <c r="G108" s="130" t="s">
        <v>10</v>
      </c>
      <c r="H108" s="122"/>
    </row>
    <row r="109" spans="1:8" ht="12.75">
      <c r="A109" s="374" t="s">
        <v>324</v>
      </c>
      <c r="B109" s="71" t="s">
        <v>19</v>
      </c>
      <c r="C109" s="173">
        <v>1090</v>
      </c>
      <c r="D109" s="173" t="s">
        <v>218</v>
      </c>
      <c r="E109" s="71" t="s">
        <v>248</v>
      </c>
      <c r="F109" s="71">
        <v>50</v>
      </c>
      <c r="G109" s="72">
        <v>250</v>
      </c>
      <c r="H109" s="296"/>
    </row>
    <row r="110" spans="1:8" ht="12.75">
      <c r="A110" s="375"/>
      <c r="B110" s="30" t="s">
        <v>19</v>
      </c>
      <c r="C110" s="190">
        <v>1090</v>
      </c>
      <c r="D110" s="190" t="s">
        <v>218</v>
      </c>
      <c r="E110" s="30" t="s">
        <v>249</v>
      </c>
      <c r="F110" s="30">
        <v>50</v>
      </c>
      <c r="G110" s="193">
        <v>150</v>
      </c>
      <c r="H110" s="296"/>
    </row>
    <row r="111" spans="1:8" ht="9.75" customHeight="1">
      <c r="A111" s="375"/>
      <c r="B111" s="30" t="s">
        <v>19</v>
      </c>
      <c r="C111" s="190">
        <v>1090</v>
      </c>
      <c r="D111" s="190" t="s">
        <v>218</v>
      </c>
      <c r="E111" s="30" t="s">
        <v>250</v>
      </c>
      <c r="F111" s="30">
        <v>400</v>
      </c>
      <c r="G111" s="193">
        <v>2000</v>
      </c>
      <c r="H111" s="355" t="s">
        <v>323</v>
      </c>
    </row>
    <row r="112" spans="1:8" ht="12.75">
      <c r="A112" s="375"/>
      <c r="B112" s="30" t="s">
        <v>19</v>
      </c>
      <c r="C112" s="190">
        <v>1090</v>
      </c>
      <c r="D112" s="190" t="s">
        <v>218</v>
      </c>
      <c r="E112" s="30" t="s">
        <v>251</v>
      </c>
      <c r="F112" s="30">
        <v>120</v>
      </c>
      <c r="G112" s="193">
        <v>360</v>
      </c>
      <c r="H112" s="296"/>
    </row>
    <row r="113" spans="1:8" ht="12.75">
      <c r="A113" s="375"/>
      <c r="B113" s="30" t="s">
        <v>19</v>
      </c>
      <c r="C113" s="190">
        <v>1090</v>
      </c>
      <c r="D113" s="190" t="s">
        <v>218</v>
      </c>
      <c r="E113" s="30" t="s">
        <v>252</v>
      </c>
      <c r="F113" s="30">
        <v>2346</v>
      </c>
      <c r="G113" s="193">
        <v>7038</v>
      </c>
      <c r="H113" s="296"/>
    </row>
    <row r="114" spans="1:7" ht="12.75">
      <c r="A114" s="375"/>
      <c r="B114" s="30" t="s">
        <v>19</v>
      </c>
      <c r="C114" s="30">
        <v>1090</v>
      </c>
      <c r="D114" s="190" t="s">
        <v>218</v>
      </c>
      <c r="E114" s="135" t="s">
        <v>253</v>
      </c>
      <c r="F114" s="33">
        <v>10</v>
      </c>
      <c r="G114" s="49">
        <v>30</v>
      </c>
    </row>
    <row r="115" spans="1:7" ht="12.75">
      <c r="A115" s="376"/>
      <c r="B115" s="31" t="s">
        <v>19</v>
      </c>
      <c r="C115" s="31">
        <v>1090</v>
      </c>
      <c r="D115" s="177" t="s">
        <v>218</v>
      </c>
      <c r="E115" s="47" t="s">
        <v>254</v>
      </c>
      <c r="F115" s="227">
        <v>79</v>
      </c>
      <c r="G115" s="46">
        <v>237</v>
      </c>
    </row>
    <row r="116" spans="1:8" ht="12.75">
      <c r="A116" s="202" t="s">
        <v>325</v>
      </c>
      <c r="B116" s="139" t="s">
        <v>19</v>
      </c>
      <c r="C116" s="139">
        <v>1090</v>
      </c>
      <c r="D116" s="202" t="s">
        <v>218</v>
      </c>
      <c r="E116" s="140" t="s">
        <v>262</v>
      </c>
      <c r="F116" s="228">
        <v>37</v>
      </c>
      <c r="G116" s="36">
        <v>111</v>
      </c>
      <c r="H116" s="271" t="s">
        <v>263</v>
      </c>
    </row>
    <row r="117" spans="1:7" ht="12.75">
      <c r="A117" s="374" t="s">
        <v>326</v>
      </c>
      <c r="B117" s="71" t="s">
        <v>19</v>
      </c>
      <c r="C117" s="173">
        <v>1090</v>
      </c>
      <c r="D117" s="173" t="s">
        <v>218</v>
      </c>
      <c r="E117" s="162" t="s">
        <v>264</v>
      </c>
      <c r="F117" s="232">
        <v>288</v>
      </c>
      <c r="G117" s="144">
        <v>864</v>
      </c>
    </row>
    <row r="118" spans="1:7" ht="12.75">
      <c r="A118" s="375"/>
      <c r="B118" s="30" t="s">
        <v>19</v>
      </c>
      <c r="C118" s="30">
        <v>1090</v>
      </c>
      <c r="D118" s="190" t="s">
        <v>218</v>
      </c>
      <c r="E118" s="167" t="s">
        <v>265</v>
      </c>
      <c r="F118" s="233">
        <v>31</v>
      </c>
      <c r="G118" s="37">
        <v>93</v>
      </c>
    </row>
    <row r="119" spans="1:8" ht="12.75">
      <c r="A119" s="375"/>
      <c r="B119" s="30" t="s">
        <v>19</v>
      </c>
      <c r="C119" s="190">
        <v>1090</v>
      </c>
      <c r="D119" s="190" t="s">
        <v>218</v>
      </c>
      <c r="E119" s="167" t="s">
        <v>266</v>
      </c>
      <c r="F119" s="233">
        <v>6</v>
      </c>
      <c r="G119" s="37">
        <v>18</v>
      </c>
      <c r="H119" s="271" t="s">
        <v>263</v>
      </c>
    </row>
    <row r="120" spans="1:8" ht="12.75">
      <c r="A120" s="375"/>
      <c r="B120" s="30" t="s">
        <v>19</v>
      </c>
      <c r="C120" s="30">
        <v>1090</v>
      </c>
      <c r="D120" s="190" t="s">
        <v>218</v>
      </c>
      <c r="E120" s="167" t="s">
        <v>267</v>
      </c>
      <c r="F120" s="233">
        <v>5</v>
      </c>
      <c r="G120" s="37">
        <v>15</v>
      </c>
      <c r="H120" s="268"/>
    </row>
    <row r="121" spans="1:8" ht="12.75">
      <c r="A121" s="376"/>
      <c r="B121" s="31" t="s">
        <v>19</v>
      </c>
      <c r="C121" s="177">
        <v>1090</v>
      </c>
      <c r="D121" s="177" t="s">
        <v>218</v>
      </c>
      <c r="E121" s="164" t="s">
        <v>268</v>
      </c>
      <c r="F121" s="227">
        <v>24</v>
      </c>
      <c r="G121" s="38">
        <v>72</v>
      </c>
      <c r="H121" s="268"/>
    </row>
    <row r="122" spans="1:8" ht="12.75">
      <c r="A122" s="374" t="s">
        <v>327</v>
      </c>
      <c r="B122" s="71" t="s">
        <v>19</v>
      </c>
      <c r="C122" s="71">
        <v>1090</v>
      </c>
      <c r="D122" s="173" t="s">
        <v>218</v>
      </c>
      <c r="E122" s="162" t="s">
        <v>269</v>
      </c>
      <c r="F122" s="232">
        <v>935</v>
      </c>
      <c r="G122" s="144">
        <v>2805</v>
      </c>
      <c r="H122" s="268"/>
    </row>
    <row r="123" spans="1:8" ht="12.75">
      <c r="A123" s="376"/>
      <c r="B123" s="31" t="s">
        <v>19</v>
      </c>
      <c r="C123" s="31">
        <v>1090</v>
      </c>
      <c r="D123" s="177" t="s">
        <v>218</v>
      </c>
      <c r="E123" s="164" t="s">
        <v>270</v>
      </c>
      <c r="F123" s="227">
        <v>91</v>
      </c>
      <c r="G123" s="38">
        <v>273</v>
      </c>
      <c r="H123" s="271" t="s">
        <v>263</v>
      </c>
    </row>
    <row r="124" spans="1:8" ht="12.75">
      <c r="A124" s="393" t="s">
        <v>328</v>
      </c>
      <c r="B124" s="71" t="s">
        <v>19</v>
      </c>
      <c r="C124" s="173">
        <v>1090</v>
      </c>
      <c r="D124" s="173" t="s">
        <v>218</v>
      </c>
      <c r="E124" s="162" t="s">
        <v>271</v>
      </c>
      <c r="F124" s="232">
        <v>440</v>
      </c>
      <c r="G124" s="144">
        <v>1320</v>
      </c>
      <c r="H124" s="268"/>
    </row>
    <row r="125" spans="1:8" ht="12.75">
      <c r="A125" s="399"/>
      <c r="B125" s="30" t="s">
        <v>19</v>
      </c>
      <c r="C125" s="30">
        <v>1090</v>
      </c>
      <c r="D125" s="190" t="s">
        <v>218</v>
      </c>
      <c r="E125" s="167" t="s">
        <v>272</v>
      </c>
      <c r="F125" s="233">
        <v>4</v>
      </c>
      <c r="G125" s="37">
        <v>12</v>
      </c>
      <c r="H125" s="268"/>
    </row>
    <row r="126" spans="1:8" ht="12.75">
      <c r="A126" s="399"/>
      <c r="B126" s="30" t="s">
        <v>19</v>
      </c>
      <c r="C126" s="30">
        <v>1090</v>
      </c>
      <c r="D126" s="190" t="s">
        <v>218</v>
      </c>
      <c r="E126" s="167" t="s">
        <v>273</v>
      </c>
      <c r="F126" s="233">
        <v>25</v>
      </c>
      <c r="G126" s="37">
        <v>75</v>
      </c>
      <c r="H126" s="268"/>
    </row>
    <row r="127" spans="1:8" ht="12.75">
      <c r="A127" s="399"/>
      <c r="B127" s="30" t="s">
        <v>19</v>
      </c>
      <c r="C127" s="190">
        <v>1090</v>
      </c>
      <c r="D127" s="190" t="s">
        <v>218</v>
      </c>
      <c r="E127" s="167" t="s">
        <v>274</v>
      </c>
      <c r="F127" s="233">
        <v>6</v>
      </c>
      <c r="G127" s="37">
        <v>18</v>
      </c>
      <c r="H127" s="268"/>
    </row>
    <row r="128" spans="1:8" ht="12.75">
      <c r="A128" s="399"/>
      <c r="B128" s="30" t="s">
        <v>19</v>
      </c>
      <c r="C128" s="190">
        <v>1090</v>
      </c>
      <c r="D128" s="190" t="s">
        <v>218</v>
      </c>
      <c r="E128" s="167" t="s">
        <v>275</v>
      </c>
      <c r="F128" s="233">
        <v>91</v>
      </c>
      <c r="G128" s="37">
        <v>273</v>
      </c>
      <c r="H128" s="268"/>
    </row>
    <row r="129" spans="1:8" ht="12.75">
      <c r="A129" s="399"/>
      <c r="B129" s="30" t="s">
        <v>19</v>
      </c>
      <c r="C129" s="190">
        <v>1090</v>
      </c>
      <c r="D129" s="190" t="s">
        <v>218</v>
      </c>
      <c r="E129" s="167" t="s">
        <v>276</v>
      </c>
      <c r="F129" s="233">
        <v>121</v>
      </c>
      <c r="G129" s="37">
        <v>363</v>
      </c>
      <c r="H129" s="271" t="s">
        <v>263</v>
      </c>
    </row>
    <row r="130" spans="1:8" ht="12.75">
      <c r="A130" s="399"/>
      <c r="B130" s="30" t="s">
        <v>19</v>
      </c>
      <c r="C130" s="190">
        <v>1090</v>
      </c>
      <c r="D130" s="190" t="s">
        <v>218</v>
      </c>
      <c r="E130" s="167" t="s">
        <v>277</v>
      </c>
      <c r="F130" s="233">
        <v>110</v>
      </c>
      <c r="G130" s="37">
        <v>330</v>
      </c>
      <c r="H130" s="268"/>
    </row>
    <row r="131" spans="1:7" ht="12.75">
      <c r="A131" s="399"/>
      <c r="B131" s="30" t="s">
        <v>19</v>
      </c>
      <c r="C131" s="190">
        <v>1090</v>
      </c>
      <c r="D131" s="190" t="s">
        <v>218</v>
      </c>
      <c r="E131" s="167" t="s">
        <v>278</v>
      </c>
      <c r="F131" s="233">
        <v>146</v>
      </c>
      <c r="G131" s="37">
        <v>438</v>
      </c>
    </row>
    <row r="132" spans="1:7" ht="12.75">
      <c r="A132" s="399"/>
      <c r="B132" s="30" t="s">
        <v>19</v>
      </c>
      <c r="C132" s="30">
        <v>1090</v>
      </c>
      <c r="D132" s="190" t="s">
        <v>218</v>
      </c>
      <c r="E132" s="167" t="s">
        <v>279</v>
      </c>
      <c r="F132" s="233">
        <v>26</v>
      </c>
      <c r="G132" s="37">
        <v>78</v>
      </c>
    </row>
    <row r="133" spans="1:7" ht="12.75">
      <c r="A133" s="399"/>
      <c r="B133" s="30" t="s">
        <v>19</v>
      </c>
      <c r="C133" s="30">
        <v>1090</v>
      </c>
      <c r="D133" s="190" t="s">
        <v>218</v>
      </c>
      <c r="E133" s="167" t="s">
        <v>280</v>
      </c>
      <c r="F133" s="233">
        <v>50</v>
      </c>
      <c r="G133" s="37">
        <v>150</v>
      </c>
    </row>
    <row r="134" spans="1:7" ht="12.75">
      <c r="A134" s="399"/>
      <c r="B134" s="30" t="s">
        <v>19</v>
      </c>
      <c r="C134" s="30">
        <v>1090</v>
      </c>
      <c r="D134" s="190" t="s">
        <v>218</v>
      </c>
      <c r="E134" s="167" t="s">
        <v>281</v>
      </c>
      <c r="F134" s="233">
        <v>136</v>
      </c>
      <c r="G134" s="37">
        <v>408</v>
      </c>
    </row>
    <row r="135" spans="1:7" ht="12.75">
      <c r="A135" s="399"/>
      <c r="B135" s="30" t="s">
        <v>19</v>
      </c>
      <c r="C135" s="30">
        <v>1090</v>
      </c>
      <c r="D135" s="190" t="s">
        <v>218</v>
      </c>
      <c r="E135" s="167" t="s">
        <v>282</v>
      </c>
      <c r="F135" s="227">
        <v>18</v>
      </c>
      <c r="G135" s="37">
        <v>54</v>
      </c>
    </row>
    <row r="136" spans="1:7" ht="12.75">
      <c r="A136" s="393" t="s">
        <v>196</v>
      </c>
      <c r="B136" s="161" t="s">
        <v>19</v>
      </c>
      <c r="C136" s="71">
        <v>1090</v>
      </c>
      <c r="D136" s="174" t="s">
        <v>218</v>
      </c>
      <c r="E136" s="131" t="s">
        <v>283</v>
      </c>
      <c r="F136" s="229">
        <v>215</v>
      </c>
      <c r="G136" s="48">
        <v>645</v>
      </c>
    </row>
    <row r="137" spans="1:8" ht="12.75">
      <c r="A137" s="394"/>
      <c r="B137" s="157" t="s">
        <v>19</v>
      </c>
      <c r="C137" s="31">
        <v>1090</v>
      </c>
      <c r="D137" s="178" t="s">
        <v>218</v>
      </c>
      <c r="E137" s="47" t="s">
        <v>284</v>
      </c>
      <c r="F137" s="230">
        <v>106</v>
      </c>
      <c r="G137" s="46">
        <v>318</v>
      </c>
      <c r="H137" s="271" t="s">
        <v>263</v>
      </c>
    </row>
    <row r="138" spans="1:8" ht="12.75">
      <c r="A138" s="177" t="s">
        <v>219</v>
      </c>
      <c r="B138" s="31" t="s">
        <v>19</v>
      </c>
      <c r="C138" s="31">
        <v>1090</v>
      </c>
      <c r="D138" s="177" t="s">
        <v>218</v>
      </c>
      <c r="E138" s="47" t="s">
        <v>285</v>
      </c>
      <c r="F138" s="227">
        <v>95</v>
      </c>
      <c r="G138" s="46">
        <v>285</v>
      </c>
      <c r="H138" s="271" t="s">
        <v>263</v>
      </c>
    </row>
    <row r="139" spans="1:8" ht="12.75">
      <c r="A139" s="202" t="s">
        <v>224</v>
      </c>
      <c r="B139" s="139" t="s">
        <v>19</v>
      </c>
      <c r="C139" s="139">
        <v>1090</v>
      </c>
      <c r="D139" s="202" t="s">
        <v>218</v>
      </c>
      <c r="E139" s="140" t="s">
        <v>286</v>
      </c>
      <c r="F139" s="228">
        <v>9</v>
      </c>
      <c r="G139" s="36">
        <v>18</v>
      </c>
      <c r="H139" s="271" t="s">
        <v>263</v>
      </c>
    </row>
    <row r="140" spans="1:8" ht="12.75">
      <c r="A140" s="202" t="s">
        <v>225</v>
      </c>
      <c r="B140" s="139" t="s">
        <v>19</v>
      </c>
      <c r="C140" s="139">
        <v>1090</v>
      </c>
      <c r="D140" s="202" t="s">
        <v>218</v>
      </c>
      <c r="E140" s="140" t="s">
        <v>287</v>
      </c>
      <c r="F140" s="228">
        <v>31</v>
      </c>
      <c r="G140" s="36">
        <v>93</v>
      </c>
      <c r="H140" s="271" t="s">
        <v>263</v>
      </c>
    </row>
    <row r="141" spans="1:8" ht="12.75">
      <c r="A141" s="202" t="s">
        <v>226</v>
      </c>
      <c r="B141" s="139" t="s">
        <v>19</v>
      </c>
      <c r="C141" s="139">
        <v>1090</v>
      </c>
      <c r="D141" s="202" t="s">
        <v>218</v>
      </c>
      <c r="E141" s="140" t="s">
        <v>288</v>
      </c>
      <c r="F141" s="228">
        <v>29</v>
      </c>
      <c r="G141" s="36">
        <v>87</v>
      </c>
      <c r="H141" s="271" t="s">
        <v>263</v>
      </c>
    </row>
    <row r="142" spans="1:8" ht="12.75">
      <c r="A142" s="202" t="s">
        <v>228</v>
      </c>
      <c r="B142" s="139" t="s">
        <v>19</v>
      </c>
      <c r="C142" s="139">
        <v>1090</v>
      </c>
      <c r="D142" s="202" t="s">
        <v>218</v>
      </c>
      <c r="E142" s="140" t="s">
        <v>289</v>
      </c>
      <c r="F142" s="228">
        <v>18</v>
      </c>
      <c r="G142" s="36">
        <v>54</v>
      </c>
      <c r="H142" s="271" t="s">
        <v>263</v>
      </c>
    </row>
    <row r="143" spans="1:8" ht="12.75">
      <c r="A143" s="202" t="s">
        <v>229</v>
      </c>
      <c r="B143" s="139" t="s">
        <v>19</v>
      </c>
      <c r="C143" s="139">
        <v>1090</v>
      </c>
      <c r="D143" s="202" t="s">
        <v>218</v>
      </c>
      <c r="E143" s="140" t="s">
        <v>290</v>
      </c>
      <c r="F143" s="228">
        <v>40</v>
      </c>
      <c r="G143" s="36">
        <v>120</v>
      </c>
      <c r="H143" s="271" t="s">
        <v>263</v>
      </c>
    </row>
    <row r="144" spans="1:7" ht="12.75">
      <c r="A144" s="226"/>
      <c r="B144" s="117"/>
      <c r="C144" s="117"/>
      <c r="D144" s="226"/>
      <c r="E144" s="167"/>
      <c r="G144" s="370">
        <f>SUM(G109:G143)</f>
        <v>19455</v>
      </c>
    </row>
    <row r="145" spans="1:7" ht="24">
      <c r="A145" s="127" t="s">
        <v>1</v>
      </c>
      <c r="B145" s="127" t="s">
        <v>5</v>
      </c>
      <c r="C145" s="127" t="s">
        <v>4</v>
      </c>
      <c r="D145" s="127" t="s">
        <v>3</v>
      </c>
      <c r="E145" s="128" t="s">
        <v>0</v>
      </c>
      <c r="F145" s="129" t="s">
        <v>7</v>
      </c>
      <c r="G145" s="130" t="s">
        <v>10</v>
      </c>
    </row>
    <row r="146" spans="1:7" ht="12.75">
      <c r="A146" s="187"/>
      <c r="B146" s="71" t="s">
        <v>19</v>
      </c>
      <c r="C146" s="161">
        <v>1103</v>
      </c>
      <c r="D146" s="173" t="s">
        <v>140</v>
      </c>
      <c r="E146" s="162" t="s">
        <v>329</v>
      </c>
      <c r="F146" s="232">
        <v>221</v>
      </c>
      <c r="G146" s="144"/>
    </row>
    <row r="147" spans="1:8" ht="12.75">
      <c r="A147" s="191" t="s">
        <v>232</v>
      </c>
      <c r="B147" s="30" t="s">
        <v>19</v>
      </c>
      <c r="C147" s="117">
        <v>1103</v>
      </c>
      <c r="D147" s="190" t="s">
        <v>140</v>
      </c>
      <c r="E147" s="167" t="s">
        <v>330</v>
      </c>
      <c r="F147" s="233">
        <v>1098</v>
      </c>
      <c r="G147" s="37">
        <v>7287</v>
      </c>
      <c r="H147" s="268" t="s">
        <v>334</v>
      </c>
    </row>
    <row r="148" spans="1:8" ht="12.75">
      <c r="A148" s="191"/>
      <c r="B148" s="30" t="s">
        <v>19</v>
      </c>
      <c r="C148" s="117">
        <v>1103</v>
      </c>
      <c r="D148" s="190" t="s">
        <v>140</v>
      </c>
      <c r="E148" s="167" t="s">
        <v>331</v>
      </c>
      <c r="F148" s="233">
        <v>707</v>
      </c>
      <c r="G148" s="37"/>
      <c r="H148" s="268"/>
    </row>
    <row r="149" spans="1:8" ht="12.75">
      <c r="A149" s="195"/>
      <c r="B149" s="31" t="s">
        <v>19</v>
      </c>
      <c r="C149" s="157">
        <v>1103</v>
      </c>
      <c r="D149" s="177" t="s">
        <v>140</v>
      </c>
      <c r="E149" s="164" t="s">
        <v>332</v>
      </c>
      <c r="F149" s="227" t="s">
        <v>333</v>
      </c>
      <c r="G149" s="38"/>
      <c r="H149" s="268"/>
    </row>
    <row r="150" spans="1:8" ht="12.75">
      <c r="A150" s="374" t="s">
        <v>233</v>
      </c>
      <c r="B150" s="71" t="s">
        <v>19</v>
      </c>
      <c r="C150" s="161">
        <v>1105</v>
      </c>
      <c r="D150" s="173" t="s">
        <v>37</v>
      </c>
      <c r="E150" s="162" t="s">
        <v>335</v>
      </c>
      <c r="F150" s="232">
        <v>187</v>
      </c>
      <c r="G150" s="382">
        <v>1761</v>
      </c>
      <c r="H150" s="373" t="s">
        <v>337</v>
      </c>
    </row>
    <row r="151" spans="1:8" ht="12.75">
      <c r="A151" s="376"/>
      <c r="B151" s="31" t="s">
        <v>19</v>
      </c>
      <c r="C151" s="157">
        <v>1105</v>
      </c>
      <c r="D151" s="177" t="s">
        <v>37</v>
      </c>
      <c r="E151" s="164" t="s">
        <v>336</v>
      </c>
      <c r="F151" s="227">
        <v>240</v>
      </c>
      <c r="G151" s="383"/>
      <c r="H151" s="373"/>
    </row>
    <row r="152" spans="1:8" ht="12.75">
      <c r="A152" s="374" t="s">
        <v>246</v>
      </c>
      <c r="B152" s="71" t="s">
        <v>19</v>
      </c>
      <c r="C152" s="161">
        <v>1105</v>
      </c>
      <c r="D152" s="173" t="s">
        <v>37</v>
      </c>
      <c r="E152" s="162" t="s">
        <v>338</v>
      </c>
      <c r="F152" s="232">
        <v>422</v>
      </c>
      <c r="G152" s="382">
        <v>1380</v>
      </c>
      <c r="H152" s="373" t="s">
        <v>337</v>
      </c>
    </row>
    <row r="153" spans="1:8" ht="12.75">
      <c r="A153" s="376"/>
      <c r="B153" s="31" t="s">
        <v>19</v>
      </c>
      <c r="C153" s="157">
        <v>1105</v>
      </c>
      <c r="D153" s="177" t="s">
        <v>37</v>
      </c>
      <c r="E153" s="164" t="s">
        <v>339</v>
      </c>
      <c r="F153" s="227">
        <v>38</v>
      </c>
      <c r="G153" s="383"/>
      <c r="H153" s="373"/>
    </row>
    <row r="154" spans="1:8" ht="12.75">
      <c r="A154" s="374" t="s">
        <v>247</v>
      </c>
      <c r="B154" s="71" t="s">
        <v>19</v>
      </c>
      <c r="C154" s="190">
        <v>1105</v>
      </c>
      <c r="D154" s="190" t="s">
        <v>37</v>
      </c>
      <c r="E154" s="71" t="s">
        <v>343</v>
      </c>
      <c r="F154" s="71">
        <v>3</v>
      </c>
      <c r="G154" s="72">
        <v>250</v>
      </c>
      <c r="H154" s="355"/>
    </row>
    <row r="155" spans="1:8" ht="12.75">
      <c r="A155" s="375"/>
      <c r="B155" s="30" t="s">
        <v>19</v>
      </c>
      <c r="C155" s="190">
        <v>1105</v>
      </c>
      <c r="D155" s="190" t="s">
        <v>37</v>
      </c>
      <c r="E155" s="30" t="s">
        <v>344</v>
      </c>
      <c r="F155" s="30">
        <v>97</v>
      </c>
      <c r="G155" s="193">
        <v>150</v>
      </c>
      <c r="H155" s="355"/>
    </row>
    <row r="156" spans="1:8" ht="13.5" customHeight="1">
      <c r="A156" s="375"/>
      <c r="B156" s="30" t="s">
        <v>19</v>
      </c>
      <c r="C156" s="190">
        <v>1105</v>
      </c>
      <c r="D156" s="190" t="s">
        <v>37</v>
      </c>
      <c r="E156" s="30" t="s">
        <v>345</v>
      </c>
      <c r="F156" s="30">
        <v>59</v>
      </c>
      <c r="G156" s="193">
        <v>2000</v>
      </c>
      <c r="H156" s="355"/>
    </row>
    <row r="157" spans="1:8" ht="12.75">
      <c r="A157" s="375"/>
      <c r="B157" s="30" t="s">
        <v>19</v>
      </c>
      <c r="C157" s="190">
        <v>1105</v>
      </c>
      <c r="D157" s="190" t="s">
        <v>37</v>
      </c>
      <c r="E157" s="30" t="s">
        <v>346</v>
      </c>
      <c r="F157" s="30">
        <v>16</v>
      </c>
      <c r="G157" s="193">
        <v>360</v>
      </c>
      <c r="H157" s="373" t="s">
        <v>337</v>
      </c>
    </row>
    <row r="158" spans="1:8" ht="12.75">
      <c r="A158" s="375"/>
      <c r="B158" s="30" t="s">
        <v>19</v>
      </c>
      <c r="C158" s="190">
        <v>1105</v>
      </c>
      <c r="D158" s="190" t="s">
        <v>37</v>
      </c>
      <c r="E158" s="30" t="s">
        <v>347</v>
      </c>
      <c r="F158" s="30">
        <v>43</v>
      </c>
      <c r="G158" s="193">
        <v>7038</v>
      </c>
      <c r="H158" s="373"/>
    </row>
    <row r="159" spans="1:8" ht="12.75">
      <c r="A159" s="375"/>
      <c r="B159" s="30" t="s">
        <v>19</v>
      </c>
      <c r="C159" s="190">
        <v>1105</v>
      </c>
      <c r="D159" s="190" t="s">
        <v>37</v>
      </c>
      <c r="E159" s="135" t="s">
        <v>348</v>
      </c>
      <c r="F159" s="135" t="s">
        <v>341</v>
      </c>
      <c r="G159" s="49">
        <v>30</v>
      </c>
      <c r="H159" s="268"/>
    </row>
    <row r="160" spans="1:8" ht="12.75">
      <c r="A160" s="376"/>
      <c r="B160" s="31" t="s">
        <v>19</v>
      </c>
      <c r="C160" s="177">
        <v>1105</v>
      </c>
      <c r="D160" s="177" t="s">
        <v>37</v>
      </c>
      <c r="E160" s="47" t="s">
        <v>349</v>
      </c>
      <c r="F160" s="47" t="s">
        <v>342</v>
      </c>
      <c r="G160" s="46">
        <v>237</v>
      </c>
      <c r="H160" s="268"/>
    </row>
    <row r="161" spans="1:8" ht="12.75">
      <c r="A161" s="202" t="s">
        <v>368</v>
      </c>
      <c r="B161" s="139" t="s">
        <v>19</v>
      </c>
      <c r="C161" s="139">
        <v>1102</v>
      </c>
      <c r="D161" s="202" t="s">
        <v>137</v>
      </c>
      <c r="E161" s="140" t="s">
        <v>369</v>
      </c>
      <c r="F161" s="141">
        <v>1408</v>
      </c>
      <c r="G161" s="36">
        <v>49280</v>
      </c>
      <c r="H161" s="268" t="s">
        <v>370</v>
      </c>
    </row>
    <row r="162" spans="1:8" ht="12.75">
      <c r="A162" s="202" t="s">
        <v>373</v>
      </c>
      <c r="B162" s="139" t="s">
        <v>19</v>
      </c>
      <c r="C162" s="199">
        <v>1100</v>
      </c>
      <c r="D162" s="202" t="s">
        <v>20</v>
      </c>
      <c r="E162" s="139" t="s">
        <v>374</v>
      </c>
      <c r="F162" s="141">
        <v>22</v>
      </c>
      <c r="G162" s="36">
        <v>440</v>
      </c>
      <c r="H162" s="268" t="s">
        <v>377</v>
      </c>
    </row>
    <row r="163" spans="1:8" ht="12.75">
      <c r="A163" s="173"/>
      <c r="B163" s="161" t="s">
        <v>19</v>
      </c>
      <c r="C163" s="71">
        <v>1100</v>
      </c>
      <c r="D163" s="173" t="s">
        <v>20</v>
      </c>
      <c r="E163" s="162" t="s">
        <v>376</v>
      </c>
      <c r="F163" s="132">
        <v>65</v>
      </c>
      <c r="G163" s="144"/>
      <c r="H163" s="268"/>
    </row>
    <row r="164" spans="1:8" ht="12.75">
      <c r="A164" s="190" t="s">
        <v>375</v>
      </c>
      <c r="B164" s="117" t="s">
        <v>19</v>
      </c>
      <c r="C164" s="30">
        <v>1100</v>
      </c>
      <c r="D164" s="190" t="s">
        <v>20</v>
      </c>
      <c r="E164" s="167" t="s">
        <v>378</v>
      </c>
      <c r="F164" s="33">
        <v>30</v>
      </c>
      <c r="G164" s="37">
        <v>18150</v>
      </c>
      <c r="H164" s="268" t="s">
        <v>381</v>
      </c>
    </row>
    <row r="165" spans="1:8" ht="12.75">
      <c r="A165" s="190"/>
      <c r="B165" s="117" t="s">
        <v>19</v>
      </c>
      <c r="C165" s="30">
        <v>1100</v>
      </c>
      <c r="D165" s="190" t="s">
        <v>20</v>
      </c>
      <c r="E165" s="167" t="s">
        <v>379</v>
      </c>
      <c r="F165" s="33">
        <v>117</v>
      </c>
      <c r="G165" s="37"/>
      <c r="H165" s="268"/>
    </row>
    <row r="166" spans="1:8" ht="12.75">
      <c r="A166" s="177"/>
      <c r="B166" s="157" t="s">
        <v>19</v>
      </c>
      <c r="C166" s="31">
        <v>1100</v>
      </c>
      <c r="D166" s="177" t="s">
        <v>20</v>
      </c>
      <c r="E166" s="164" t="s">
        <v>380</v>
      </c>
      <c r="F166" s="34">
        <v>151</v>
      </c>
      <c r="G166" s="38"/>
      <c r="H166" s="268"/>
    </row>
    <row r="167" spans="1:8" ht="12.75">
      <c r="A167" s="187"/>
      <c r="B167" s="71" t="s">
        <v>19</v>
      </c>
      <c r="C167" s="71">
        <v>1100</v>
      </c>
      <c r="D167" s="174" t="s">
        <v>20</v>
      </c>
      <c r="E167" s="131" t="s">
        <v>387</v>
      </c>
      <c r="F167" s="132">
        <v>165</v>
      </c>
      <c r="G167" s="144"/>
      <c r="H167" s="268"/>
    </row>
    <row r="168" spans="1:8" ht="12.75">
      <c r="A168" s="191"/>
      <c r="B168" s="30" t="s">
        <v>19</v>
      </c>
      <c r="C168" s="30">
        <v>1100</v>
      </c>
      <c r="D168" s="226" t="s">
        <v>20</v>
      </c>
      <c r="E168" s="135" t="s">
        <v>388</v>
      </c>
      <c r="F168" s="33">
        <v>156</v>
      </c>
      <c r="G168" s="37"/>
      <c r="H168" s="268"/>
    </row>
    <row r="169" spans="1:8" ht="12.75">
      <c r="A169" s="191" t="s">
        <v>386</v>
      </c>
      <c r="B169" s="30" t="s">
        <v>19</v>
      </c>
      <c r="C169" s="30">
        <v>1100</v>
      </c>
      <c r="D169" s="226" t="s">
        <v>20</v>
      </c>
      <c r="E169" s="135" t="s">
        <v>389</v>
      </c>
      <c r="F169" s="33">
        <v>17</v>
      </c>
      <c r="G169" s="37">
        <v>785</v>
      </c>
      <c r="H169" s="268" t="s">
        <v>385</v>
      </c>
    </row>
    <row r="170" spans="1:8" ht="12.75">
      <c r="A170" s="191"/>
      <c r="B170" s="30" t="s">
        <v>19</v>
      </c>
      <c r="C170" s="30">
        <v>1100</v>
      </c>
      <c r="D170" s="226" t="s">
        <v>20</v>
      </c>
      <c r="E170" s="135" t="s">
        <v>390</v>
      </c>
      <c r="F170" s="33">
        <v>362</v>
      </c>
      <c r="G170" s="37"/>
      <c r="H170" s="268"/>
    </row>
    <row r="171" spans="1:8" ht="12.75">
      <c r="A171" s="195"/>
      <c r="B171" s="31" t="s">
        <v>19</v>
      </c>
      <c r="C171" s="31">
        <v>1100</v>
      </c>
      <c r="D171" s="178" t="s">
        <v>20</v>
      </c>
      <c r="E171" s="47" t="s">
        <v>391</v>
      </c>
      <c r="F171" s="34">
        <v>85</v>
      </c>
      <c r="G171" s="38"/>
      <c r="H171" s="268"/>
    </row>
    <row r="172" spans="1:8" ht="12.75">
      <c r="A172" s="173"/>
      <c r="B172" s="161" t="s">
        <v>19</v>
      </c>
      <c r="C172" s="71">
        <v>1100</v>
      </c>
      <c r="D172" s="173" t="s">
        <v>20</v>
      </c>
      <c r="E172" s="162" t="s">
        <v>393</v>
      </c>
      <c r="F172" s="132">
        <v>313</v>
      </c>
      <c r="G172" s="144"/>
      <c r="H172" s="268"/>
    </row>
    <row r="173" spans="1:8" ht="12.75">
      <c r="A173" s="190"/>
      <c r="B173" s="117" t="s">
        <v>19</v>
      </c>
      <c r="C173" s="30">
        <v>1100</v>
      </c>
      <c r="D173" s="190" t="s">
        <v>20</v>
      </c>
      <c r="E173" s="167" t="s">
        <v>394</v>
      </c>
      <c r="F173" s="33">
        <v>1422</v>
      </c>
      <c r="G173" s="37"/>
      <c r="H173" s="268"/>
    </row>
    <row r="174" spans="1:8" ht="12.75">
      <c r="A174" s="190" t="s">
        <v>392</v>
      </c>
      <c r="B174" s="117" t="s">
        <v>19</v>
      </c>
      <c r="C174" s="30">
        <v>1100</v>
      </c>
      <c r="D174" s="190" t="s">
        <v>20</v>
      </c>
      <c r="E174" s="167" t="s">
        <v>395</v>
      </c>
      <c r="F174" s="33">
        <v>6830</v>
      </c>
      <c r="G174" s="37">
        <v>18410.52</v>
      </c>
      <c r="H174" s="268" t="s">
        <v>399</v>
      </c>
    </row>
    <row r="175" spans="1:8" ht="12.75">
      <c r="A175" s="190"/>
      <c r="B175" s="117" t="s">
        <v>19</v>
      </c>
      <c r="C175" s="30">
        <v>1100</v>
      </c>
      <c r="D175" s="190" t="s">
        <v>20</v>
      </c>
      <c r="E175" s="167" t="s">
        <v>396</v>
      </c>
      <c r="F175" s="33">
        <v>2658</v>
      </c>
      <c r="G175" s="37"/>
      <c r="H175" s="268"/>
    </row>
    <row r="176" spans="1:8" ht="12.75">
      <c r="A176" s="190"/>
      <c r="B176" s="117" t="s">
        <v>19</v>
      </c>
      <c r="C176" s="30">
        <v>1100</v>
      </c>
      <c r="D176" s="190" t="s">
        <v>20</v>
      </c>
      <c r="E176" s="167" t="s">
        <v>397</v>
      </c>
      <c r="F176" s="33">
        <v>4750</v>
      </c>
      <c r="G176" s="37"/>
      <c r="H176" s="268"/>
    </row>
    <row r="177" spans="1:8" ht="12.75">
      <c r="A177" s="177"/>
      <c r="B177" s="157" t="s">
        <v>19</v>
      </c>
      <c r="C177" s="31">
        <v>1100</v>
      </c>
      <c r="D177" s="177" t="s">
        <v>20</v>
      </c>
      <c r="E177" s="164" t="s">
        <v>398</v>
      </c>
      <c r="F177" s="34">
        <v>1470</v>
      </c>
      <c r="G177" s="38">
        <f>SUM(G146:G166)</f>
        <v>88363</v>
      </c>
      <c r="H177" s="268"/>
    </row>
    <row r="178" spans="1:8" ht="12.75">
      <c r="A178" s="344" t="s">
        <v>405</v>
      </c>
      <c r="B178" s="345" t="s">
        <v>19</v>
      </c>
      <c r="C178" s="345">
        <v>1102</v>
      </c>
      <c r="D178" s="344" t="s">
        <v>137</v>
      </c>
      <c r="E178" s="346" t="s">
        <v>407</v>
      </c>
      <c r="F178" s="347">
        <v>235</v>
      </c>
      <c r="G178" s="348">
        <v>235</v>
      </c>
      <c r="H178" s="268" t="s">
        <v>424</v>
      </c>
    </row>
    <row r="179" spans="1:8" ht="12.75">
      <c r="A179" s="344" t="s">
        <v>406</v>
      </c>
      <c r="B179" s="345" t="s">
        <v>19</v>
      </c>
      <c r="C179" s="345">
        <v>1102</v>
      </c>
      <c r="D179" s="344" t="s">
        <v>137</v>
      </c>
      <c r="E179" s="346" t="s">
        <v>408</v>
      </c>
      <c r="F179" s="347">
        <v>174</v>
      </c>
      <c r="G179" s="348">
        <v>174</v>
      </c>
      <c r="H179" s="268" t="s">
        <v>424</v>
      </c>
    </row>
    <row r="180" spans="1:8" ht="12.75">
      <c r="A180" s="402" t="s">
        <v>426</v>
      </c>
      <c r="B180" s="364" t="s">
        <v>19</v>
      </c>
      <c r="C180" s="364">
        <v>1105</v>
      </c>
      <c r="D180" s="362" t="s">
        <v>37</v>
      </c>
      <c r="E180" s="368" t="s">
        <v>427</v>
      </c>
      <c r="F180" s="366">
        <v>4331</v>
      </c>
      <c r="G180" s="404">
        <v>196600</v>
      </c>
      <c r="H180" s="268"/>
    </row>
    <row r="181" spans="1:8" ht="12.75">
      <c r="A181" s="403"/>
      <c r="B181" s="365" t="s">
        <v>19</v>
      </c>
      <c r="C181" s="365">
        <v>1105</v>
      </c>
      <c r="D181" s="363" t="s">
        <v>37</v>
      </c>
      <c r="E181" s="369" t="s">
        <v>428</v>
      </c>
      <c r="F181" s="367">
        <v>6889</v>
      </c>
      <c r="G181" s="405"/>
      <c r="H181" s="268"/>
    </row>
    <row r="182" spans="1:7" ht="12.75">
      <c r="A182" s="226"/>
      <c r="B182" s="117"/>
      <c r="C182" s="117"/>
      <c r="D182" s="226"/>
      <c r="E182" s="167"/>
      <c r="G182" s="370">
        <f>SUM(G146:G181)</f>
        <v>392930.52</v>
      </c>
    </row>
    <row r="183" spans="1:5" ht="12.75">
      <c r="A183" s="226"/>
      <c r="B183" s="117"/>
      <c r="C183" s="117"/>
      <c r="D183" s="226"/>
      <c r="E183" s="167"/>
    </row>
    <row r="184" spans="1:5" ht="13.5" thickBot="1">
      <c r="A184" s="226"/>
      <c r="B184" s="117"/>
      <c r="C184" s="117"/>
      <c r="D184" s="226"/>
      <c r="E184" s="167"/>
    </row>
    <row r="185" spans="6:7" ht="13.5" thickBot="1">
      <c r="F185" s="201" t="s">
        <v>9</v>
      </c>
      <c r="G185" s="44">
        <f>G182+G144+G106+G70+G34</f>
        <v>738379.0300000001</v>
      </c>
    </row>
    <row r="186" spans="2:7" ht="13.5" thickBot="1">
      <c r="B186" s="199"/>
      <c r="C186" s="199"/>
      <c r="D186" s="400" t="s">
        <v>29</v>
      </c>
      <c r="E186" s="401"/>
      <c r="F186" s="401"/>
      <c r="G186" s="44">
        <f>G185</f>
        <v>738379.0300000001</v>
      </c>
    </row>
  </sheetData>
  <sheetProtection password="C70E" sheet="1"/>
  <mergeCells count="43">
    <mergeCell ref="H85:H86"/>
    <mergeCell ref="A93:A94"/>
    <mergeCell ref="A95:A96"/>
    <mergeCell ref="A97:A100"/>
    <mergeCell ref="A102:A103"/>
    <mergeCell ref="H102:H103"/>
    <mergeCell ref="G46:G47"/>
    <mergeCell ref="A48:A54"/>
    <mergeCell ref="A117:A121"/>
    <mergeCell ref="A85:A86"/>
    <mergeCell ref="G85:G86"/>
    <mergeCell ref="A104:A105"/>
    <mergeCell ref="A60:A61"/>
    <mergeCell ref="A109:A115"/>
    <mergeCell ref="G60:G61"/>
    <mergeCell ref="A122:A123"/>
    <mergeCell ref="A124:A135"/>
    <mergeCell ref="A136:A137"/>
    <mergeCell ref="D186:F186"/>
    <mergeCell ref="A152:A153"/>
    <mergeCell ref="G152:G153"/>
    <mergeCell ref="A180:A181"/>
    <mergeCell ref="G180:G181"/>
    <mergeCell ref="H150:H151"/>
    <mergeCell ref="A1:G1"/>
    <mergeCell ref="A37:A38"/>
    <mergeCell ref="A3:G3"/>
    <mergeCell ref="A4:G4"/>
    <mergeCell ref="A46:A47"/>
    <mergeCell ref="A63:A64"/>
    <mergeCell ref="G63:G64"/>
    <mergeCell ref="A55:A57"/>
    <mergeCell ref="G55:G57"/>
    <mergeCell ref="H152:H153"/>
    <mergeCell ref="A154:A160"/>
    <mergeCell ref="H157:H158"/>
    <mergeCell ref="H104:H105"/>
    <mergeCell ref="H60:H61"/>
    <mergeCell ref="A58:A59"/>
    <mergeCell ref="G58:G59"/>
    <mergeCell ref="H58:H59"/>
    <mergeCell ref="A150:A151"/>
    <mergeCell ref="G150:G151"/>
  </mergeCells>
  <printOptions/>
  <pageMargins left="0.5511811023622047" right="0.5511811023622047" top="0.984251968503937" bottom="0.984251968503937" header="0.5118110236220472" footer="0.5118110236220472"/>
  <pageSetup fitToHeight="0" horizontalDpi="600" verticalDpi="600" orientation="landscape" r:id="rId1"/>
  <headerFooter>
    <oddHeader xml:space="preserve">&amp;R&amp;UPRILOGA 1
&amp;Uzemljišča </oddHeader>
    <oddFooter>&amp;R&amp;"-,Običajno"&amp;8&amp;P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Layout" zoomScale="150" zoomScalePageLayoutView="150" workbookViewId="0" topLeftCell="A4">
      <selection activeCell="F8" sqref="F8"/>
    </sheetView>
  </sheetViews>
  <sheetFormatPr defaultColWidth="9.140625" defaultRowHeight="12.75"/>
  <cols>
    <col min="1" max="1" width="6.28125" style="1" customWidth="1"/>
    <col min="2" max="2" width="21.57421875" style="2" customWidth="1"/>
    <col min="3" max="3" width="27.7109375" style="2" customWidth="1"/>
    <col min="4" max="4" width="17.7109375" style="2" customWidth="1"/>
    <col min="5" max="5" width="32.8515625" style="11" customWidth="1"/>
    <col min="6" max="6" width="12.8515625" style="17" customWidth="1"/>
    <col min="7" max="7" width="9.421875" style="5" customWidth="1"/>
    <col min="8" max="8" width="13.140625" style="1" customWidth="1"/>
    <col min="9" max="16384" width="9.140625" style="1" customWidth="1"/>
  </cols>
  <sheetData>
    <row r="1" spans="1:8" ht="27.75" customHeight="1" thickBot="1">
      <c r="A1" s="411" t="s">
        <v>313</v>
      </c>
      <c r="B1" s="412"/>
      <c r="C1" s="412"/>
      <c r="D1" s="412"/>
      <c r="E1" s="413"/>
      <c r="F1" s="51"/>
      <c r="G1" s="6"/>
      <c r="H1" s="4"/>
    </row>
    <row r="2" spans="1:6" ht="15.75" customHeight="1">
      <c r="A2" s="52"/>
      <c r="B2" s="53"/>
      <c r="C2" s="54"/>
      <c r="D2" s="55"/>
      <c r="E2" s="56"/>
      <c r="F2" s="57"/>
    </row>
    <row r="3" spans="1:6" ht="12.75" customHeight="1">
      <c r="A3" s="414" t="s">
        <v>12</v>
      </c>
      <c r="B3" s="414"/>
      <c r="C3" s="414"/>
      <c r="D3" s="414"/>
      <c r="E3" s="414"/>
      <c r="F3" s="58"/>
    </row>
    <row r="4" spans="1:6" ht="12.75" customHeight="1">
      <c r="A4" s="390" t="s">
        <v>14</v>
      </c>
      <c r="B4" s="390"/>
      <c r="C4" s="390"/>
      <c r="D4" s="390"/>
      <c r="E4" s="390"/>
      <c r="F4" s="390"/>
    </row>
    <row r="5" spans="1:6" ht="15" customHeight="1">
      <c r="A5" s="59"/>
      <c r="B5" s="60"/>
      <c r="C5" s="60"/>
      <c r="D5" s="61"/>
      <c r="E5" s="59"/>
      <c r="F5" s="57"/>
    </row>
    <row r="6" spans="1:7" ht="13.5" customHeight="1">
      <c r="A6" s="62" t="s">
        <v>143</v>
      </c>
      <c r="B6" s="63"/>
      <c r="C6" s="63"/>
      <c r="D6" s="64"/>
      <c r="E6" s="65"/>
      <c r="F6" s="52"/>
      <c r="G6" s="3"/>
    </row>
    <row r="7" spans="1:7" ht="39" customHeight="1">
      <c r="A7" s="66" t="s">
        <v>1</v>
      </c>
      <c r="B7" s="66" t="s">
        <v>15</v>
      </c>
      <c r="C7" s="67" t="s">
        <v>16</v>
      </c>
      <c r="D7" s="68" t="s">
        <v>8</v>
      </c>
      <c r="E7" s="69" t="s">
        <v>11</v>
      </c>
      <c r="F7" s="70"/>
      <c r="G7" s="7"/>
    </row>
    <row r="8" spans="1:6" ht="12.75">
      <c r="A8" s="281" t="s">
        <v>2</v>
      </c>
      <c r="B8" s="297" t="s">
        <v>400</v>
      </c>
      <c r="C8" s="297" t="s">
        <v>401</v>
      </c>
      <c r="D8" s="282">
        <v>112.3</v>
      </c>
      <c r="E8" s="283">
        <v>80000</v>
      </c>
      <c r="F8" s="356" t="s">
        <v>402</v>
      </c>
    </row>
    <row r="9" spans="1:6" ht="12.75">
      <c r="A9" s="284"/>
      <c r="B9" s="285"/>
      <c r="C9" s="285"/>
      <c r="D9" s="286"/>
      <c r="E9" s="287"/>
      <c r="F9" s="73"/>
    </row>
    <row r="10" spans="1:6" ht="13.5" thickBot="1">
      <c r="A10" s="288"/>
      <c r="B10" s="288"/>
      <c r="C10" s="288"/>
      <c r="D10" s="289" t="s">
        <v>9</v>
      </c>
      <c r="E10" s="290">
        <v>80000</v>
      </c>
      <c r="F10" s="58"/>
    </row>
    <row r="11" spans="1:6" ht="12.75" customHeight="1">
      <c r="A11" s="58"/>
      <c r="B11" s="58"/>
      <c r="C11" s="58"/>
      <c r="D11" s="58"/>
      <c r="E11" s="58"/>
      <c r="F11" s="58"/>
    </row>
    <row r="12" spans="1:6" ht="11.25" customHeight="1" thickBot="1">
      <c r="A12" s="58"/>
      <c r="B12" s="58"/>
      <c r="C12" s="58"/>
      <c r="D12" s="58"/>
      <c r="E12" s="58"/>
      <c r="F12" s="58"/>
    </row>
    <row r="13" spans="1:6" ht="13.5" thickBot="1">
      <c r="A13" s="58"/>
      <c r="B13" s="58"/>
      <c r="C13" s="415" t="s">
        <v>29</v>
      </c>
      <c r="D13" s="416"/>
      <c r="E13" s="44">
        <v>80000</v>
      </c>
      <c r="F13" s="58"/>
    </row>
    <row r="14" spans="1:6" ht="12.75">
      <c r="A14" s="58"/>
      <c r="B14" s="58"/>
      <c r="C14" s="75"/>
      <c r="D14" s="75"/>
      <c r="E14" s="50"/>
      <c r="F14" s="58"/>
    </row>
    <row r="15" spans="1:7" ht="12" customHeight="1">
      <c r="A15" s="7"/>
      <c r="B15" s="1"/>
      <c r="C15" s="1"/>
      <c r="D15" s="1"/>
      <c r="E15" s="1"/>
      <c r="F15" s="1"/>
      <c r="G15" s="1"/>
    </row>
    <row r="16" spans="1:7" ht="12.75">
      <c r="A16" s="17"/>
      <c r="B16" s="5"/>
      <c r="C16" s="1"/>
      <c r="D16" s="1"/>
      <c r="E16" s="1"/>
      <c r="F16" s="1"/>
      <c r="G16" s="1"/>
    </row>
    <row r="17" spans="1:7" ht="12.75">
      <c r="A17" s="17"/>
      <c r="B17" s="5"/>
      <c r="C17" s="1"/>
      <c r="D17" s="1"/>
      <c r="E17" s="1"/>
      <c r="F17" s="1"/>
      <c r="G17" s="1"/>
    </row>
    <row r="18" spans="2:3" s="17" customFormat="1" ht="12.75">
      <c r="B18" s="5"/>
      <c r="C18" s="1"/>
    </row>
    <row r="19" spans="1:7" ht="12.75">
      <c r="A19" s="17"/>
      <c r="B19" s="5"/>
      <c r="C19" s="1"/>
      <c r="D19" s="1"/>
      <c r="E19" s="1"/>
      <c r="F19" s="1"/>
      <c r="G19" s="1"/>
    </row>
    <row r="20" spans="2:3" s="17" customFormat="1" ht="12.75">
      <c r="B20" s="5"/>
      <c r="C20" s="1"/>
    </row>
    <row r="21" spans="2:3" s="17" customFormat="1" ht="13.5" customHeight="1">
      <c r="B21" s="5"/>
      <c r="C21" s="1"/>
    </row>
  </sheetData>
  <sheetProtection password="C70E" sheet="1"/>
  <mergeCells count="4">
    <mergeCell ref="A4:F4"/>
    <mergeCell ref="A1:E1"/>
    <mergeCell ref="A3:E3"/>
    <mergeCell ref="C13:D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  <headerFooter>
    <oddHeader xml:space="preserve">&amp;R&amp;UPRILOGA 1
&amp;UStavbe in stavbni deli&amp;U </oddHeader>
    <oddFooter>&amp;R&amp;"-,Običajno"&amp;8
&amp;"Arial,Navadno"&amp;9&amp;P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view="pageLayout" zoomScale="150" zoomScalePageLayoutView="150" workbookViewId="0" topLeftCell="A73">
      <selection activeCell="G89" sqref="G89"/>
    </sheetView>
  </sheetViews>
  <sheetFormatPr defaultColWidth="9.140625" defaultRowHeight="12.75"/>
  <cols>
    <col min="1" max="1" width="6.28125" style="32" customWidth="1"/>
    <col min="2" max="2" width="10.28125" style="29" customWidth="1"/>
    <col min="3" max="3" width="18.421875" style="29" customWidth="1"/>
    <col min="4" max="4" width="14.28125" style="29" customWidth="1"/>
    <col min="5" max="5" width="10.8515625" style="101" customWidth="1"/>
    <col min="6" max="6" width="28.00390625" style="101" customWidth="1"/>
    <col min="7" max="7" width="29.00390625" style="215" customWidth="1"/>
    <col min="8" max="8" width="11.7109375" style="97" customWidth="1"/>
    <col min="9" max="9" width="13.140625" style="27" customWidth="1"/>
    <col min="10" max="16384" width="9.140625" style="27" customWidth="1"/>
  </cols>
  <sheetData>
    <row r="1" spans="1:9" ht="27.75" customHeight="1" thickBot="1">
      <c r="A1" s="419" t="s">
        <v>318</v>
      </c>
      <c r="B1" s="420"/>
      <c r="C1" s="420"/>
      <c r="D1" s="420"/>
      <c r="E1" s="420"/>
      <c r="F1" s="421"/>
      <c r="G1" s="214"/>
      <c r="H1" s="95"/>
      <c r="I1" s="96"/>
    </row>
    <row r="2" spans="1:6" ht="15.75" customHeight="1">
      <c r="A2" s="9"/>
      <c r="B2" s="28"/>
      <c r="C2" s="28"/>
      <c r="D2" s="28"/>
      <c r="E2" s="28"/>
      <c r="F2" s="28"/>
    </row>
    <row r="3" spans="1:7" ht="12.75" customHeight="1">
      <c r="A3" s="422" t="s">
        <v>12</v>
      </c>
      <c r="B3" s="422"/>
      <c r="C3" s="422"/>
      <c r="D3" s="422"/>
      <c r="E3" s="422"/>
      <c r="F3" s="422"/>
      <c r="G3" s="422"/>
    </row>
    <row r="4" spans="1:7" ht="22.5" customHeight="1">
      <c r="A4" s="423" t="s">
        <v>144</v>
      </c>
      <c r="B4" s="423"/>
      <c r="C4" s="423"/>
      <c r="D4" s="423"/>
      <c r="E4" s="423"/>
      <c r="F4" s="423"/>
      <c r="G4" s="423"/>
    </row>
    <row r="5" spans="1:6" ht="11.25" customHeight="1">
      <c r="A5" s="39"/>
      <c r="B5" s="98"/>
      <c r="C5" s="98"/>
      <c r="D5" s="98"/>
      <c r="E5" s="98"/>
      <c r="F5" s="98"/>
    </row>
    <row r="6" spans="1:8" ht="13.5" customHeight="1">
      <c r="A6" s="435" t="s">
        <v>6</v>
      </c>
      <c r="B6" s="436"/>
      <c r="C6" s="436"/>
      <c r="D6" s="436"/>
      <c r="E6" s="436"/>
      <c r="F6" s="437"/>
      <c r="G6" s="216"/>
      <c r="H6" s="99"/>
    </row>
    <row r="7" spans="1:8" s="12" customFormat="1" ht="27.75" customHeight="1">
      <c r="A7" s="15" t="s">
        <v>1</v>
      </c>
      <c r="B7" s="15" t="s">
        <v>4</v>
      </c>
      <c r="C7" s="15" t="s">
        <v>3</v>
      </c>
      <c r="D7" s="15" t="s">
        <v>0</v>
      </c>
      <c r="E7" s="16" t="s">
        <v>8</v>
      </c>
      <c r="F7" s="16" t="s">
        <v>11</v>
      </c>
      <c r="G7" s="216"/>
      <c r="H7" s="102"/>
    </row>
    <row r="8" spans="1:7" ht="12.75">
      <c r="A8" s="8"/>
      <c r="B8" s="41">
        <v>1105</v>
      </c>
      <c r="C8" s="41" t="s">
        <v>37</v>
      </c>
      <c r="D8" s="41">
        <v>1945</v>
      </c>
      <c r="E8" s="42">
        <v>616</v>
      </c>
      <c r="F8" s="80">
        <v>14531.44</v>
      </c>
      <c r="G8" s="217"/>
    </row>
    <row r="9" spans="1:7" ht="12.75">
      <c r="A9" s="10" t="s">
        <v>2</v>
      </c>
      <c r="B9" s="79">
        <v>1105</v>
      </c>
      <c r="C9" s="79" t="s">
        <v>37</v>
      </c>
      <c r="D9" s="79">
        <v>1947</v>
      </c>
      <c r="E9" s="84">
        <v>615</v>
      </c>
      <c r="F9" s="82">
        <v>14507.85</v>
      </c>
      <c r="G9" s="102" t="s">
        <v>147</v>
      </c>
    </row>
    <row r="10" spans="1:7" ht="12.75">
      <c r="A10" s="10"/>
      <c r="B10" s="79">
        <v>1105</v>
      </c>
      <c r="C10" s="79" t="s">
        <v>37</v>
      </c>
      <c r="D10" s="79" t="s">
        <v>148</v>
      </c>
      <c r="E10" s="84">
        <v>686</v>
      </c>
      <c r="F10" s="82">
        <v>16182.74</v>
      </c>
      <c r="G10" s="217"/>
    </row>
    <row r="11" spans="1:8" ht="12.75">
      <c r="A11" s="8"/>
      <c r="B11" s="41">
        <v>784</v>
      </c>
      <c r="C11" s="76" t="s">
        <v>149</v>
      </c>
      <c r="D11" s="103" t="s">
        <v>150</v>
      </c>
      <c r="E11" s="40">
        <v>209</v>
      </c>
      <c r="F11" s="104"/>
      <c r="G11" s="425" t="s">
        <v>151</v>
      </c>
      <c r="H11" s="426"/>
    </row>
    <row r="12" spans="1:8" ht="12.75">
      <c r="A12" s="10"/>
      <c r="B12" s="79">
        <v>784</v>
      </c>
      <c r="C12" s="81" t="s">
        <v>149</v>
      </c>
      <c r="D12" s="105" t="s">
        <v>152</v>
      </c>
      <c r="E12" s="106">
        <v>2295</v>
      </c>
      <c r="F12" s="88"/>
      <c r="G12" s="427"/>
      <c r="H12" s="428"/>
    </row>
    <row r="13" spans="1:8" ht="12.75">
      <c r="A13" s="10"/>
      <c r="B13" s="79">
        <v>784</v>
      </c>
      <c r="C13" s="81" t="s">
        <v>149</v>
      </c>
      <c r="D13" s="105">
        <v>1005</v>
      </c>
      <c r="E13" s="106">
        <v>3485</v>
      </c>
      <c r="F13" s="88"/>
      <c r="G13" s="427"/>
      <c r="H13" s="428"/>
    </row>
    <row r="14" spans="1:8" ht="12.75">
      <c r="A14" s="10"/>
      <c r="B14" s="79">
        <v>784</v>
      </c>
      <c r="C14" s="81" t="s">
        <v>149</v>
      </c>
      <c r="D14" s="105" t="s">
        <v>153</v>
      </c>
      <c r="E14" s="106">
        <v>1150</v>
      </c>
      <c r="F14" s="88"/>
      <c r="G14" s="427"/>
      <c r="H14" s="428"/>
    </row>
    <row r="15" spans="1:8" ht="12.75">
      <c r="A15" s="10"/>
      <c r="B15" s="79">
        <v>784</v>
      </c>
      <c r="C15" s="81" t="s">
        <v>149</v>
      </c>
      <c r="D15" s="105" t="s">
        <v>154</v>
      </c>
      <c r="E15" s="106">
        <v>669</v>
      </c>
      <c r="F15" s="88"/>
      <c r="G15" s="427"/>
      <c r="H15" s="428"/>
    </row>
    <row r="16" spans="1:8" ht="12.75">
      <c r="A16" s="10" t="s">
        <v>35</v>
      </c>
      <c r="B16" s="79">
        <v>784</v>
      </c>
      <c r="C16" s="81" t="s">
        <v>149</v>
      </c>
      <c r="D16" s="105" t="s">
        <v>155</v>
      </c>
      <c r="E16" s="106">
        <v>1639</v>
      </c>
      <c r="F16" s="11"/>
      <c r="G16" s="427"/>
      <c r="H16" s="428"/>
    </row>
    <row r="17" spans="1:8" ht="12.75">
      <c r="A17" s="10"/>
      <c r="B17" s="79">
        <v>784</v>
      </c>
      <c r="C17" s="81" t="s">
        <v>149</v>
      </c>
      <c r="D17" s="105" t="s">
        <v>156</v>
      </c>
      <c r="E17" s="106">
        <v>1020</v>
      </c>
      <c r="F17" s="88"/>
      <c r="G17" s="427"/>
      <c r="H17" s="428"/>
    </row>
    <row r="18" spans="1:8" ht="12.75">
      <c r="A18" s="10"/>
      <c r="B18" s="79">
        <v>784</v>
      </c>
      <c r="C18" s="81" t="s">
        <v>149</v>
      </c>
      <c r="D18" s="105">
        <v>1033</v>
      </c>
      <c r="E18" s="106">
        <v>4586</v>
      </c>
      <c r="F18" s="88">
        <v>17304.63</v>
      </c>
      <c r="G18" s="427"/>
      <c r="H18" s="428"/>
    </row>
    <row r="19" spans="1:8" ht="12.75">
      <c r="A19" s="10"/>
      <c r="B19" s="79">
        <v>784</v>
      </c>
      <c r="C19" s="81" t="s">
        <v>149</v>
      </c>
      <c r="D19" s="105">
        <v>1034</v>
      </c>
      <c r="E19" s="106">
        <v>2338</v>
      </c>
      <c r="F19" s="88"/>
      <c r="G19" s="427"/>
      <c r="H19" s="428"/>
    </row>
    <row r="20" spans="1:8" ht="12.75">
      <c r="A20" s="10"/>
      <c r="B20" s="79">
        <v>784</v>
      </c>
      <c r="C20" s="81" t="s">
        <v>149</v>
      </c>
      <c r="D20" s="105" t="s">
        <v>157</v>
      </c>
      <c r="E20" s="106">
        <v>460</v>
      </c>
      <c r="F20" s="88"/>
      <c r="G20" s="427"/>
      <c r="H20" s="428"/>
    </row>
    <row r="21" spans="1:8" ht="12.75">
      <c r="A21" s="10"/>
      <c r="B21" s="79">
        <v>784</v>
      </c>
      <c r="C21" s="81" t="s">
        <v>149</v>
      </c>
      <c r="D21" s="105" t="s">
        <v>158</v>
      </c>
      <c r="E21" s="106">
        <v>1680</v>
      </c>
      <c r="F21" s="88"/>
      <c r="G21" s="427"/>
      <c r="H21" s="428"/>
    </row>
    <row r="22" spans="1:8" ht="12.75">
      <c r="A22" s="10"/>
      <c r="B22" s="79">
        <v>784</v>
      </c>
      <c r="C22" s="81" t="s">
        <v>149</v>
      </c>
      <c r="D22" s="105">
        <v>1036</v>
      </c>
      <c r="E22" s="106">
        <v>180</v>
      </c>
      <c r="F22" s="88"/>
      <c r="G22" s="427"/>
      <c r="H22" s="428"/>
    </row>
    <row r="23" spans="1:8" ht="12.75">
      <c r="A23" s="10"/>
      <c r="B23" s="79">
        <v>784</v>
      </c>
      <c r="C23" s="81" t="s">
        <v>149</v>
      </c>
      <c r="D23" s="105" t="s">
        <v>159</v>
      </c>
      <c r="E23" s="106">
        <v>47</v>
      </c>
      <c r="F23" s="88"/>
      <c r="G23" s="427"/>
      <c r="H23" s="428"/>
    </row>
    <row r="24" spans="1:8" ht="12.75">
      <c r="A24" s="43"/>
      <c r="B24" s="43">
        <v>784</v>
      </c>
      <c r="C24" s="107" t="s">
        <v>149</v>
      </c>
      <c r="D24" s="108" t="s">
        <v>160</v>
      </c>
      <c r="E24" s="109">
        <v>43</v>
      </c>
      <c r="F24" s="110"/>
      <c r="G24" s="429"/>
      <c r="H24" s="430"/>
    </row>
    <row r="25" spans="1:8" ht="12.75">
      <c r="A25" s="91" t="s">
        <v>36</v>
      </c>
      <c r="B25" s="41">
        <v>1091</v>
      </c>
      <c r="C25" s="41" t="s">
        <v>98</v>
      </c>
      <c r="D25" s="91" t="s">
        <v>161</v>
      </c>
      <c r="E25" s="111">
        <v>70</v>
      </c>
      <c r="F25" s="77">
        <v>12250</v>
      </c>
      <c r="G25" s="102" t="s">
        <v>162</v>
      </c>
      <c r="H25" s="45"/>
    </row>
    <row r="26" spans="1:8" ht="12.75">
      <c r="A26" s="91" t="s">
        <v>42</v>
      </c>
      <c r="B26" s="41">
        <v>1091</v>
      </c>
      <c r="C26" s="41" t="s">
        <v>98</v>
      </c>
      <c r="D26" s="41" t="s">
        <v>163</v>
      </c>
      <c r="E26" s="42">
        <v>16</v>
      </c>
      <c r="F26" s="77">
        <v>2800</v>
      </c>
      <c r="G26" s="102" t="s">
        <v>162</v>
      </c>
      <c r="H26" s="45"/>
    </row>
    <row r="27" spans="1:8" ht="12.75">
      <c r="A27" s="433" t="s">
        <v>61</v>
      </c>
      <c r="B27" s="41">
        <v>1091</v>
      </c>
      <c r="C27" s="76" t="s">
        <v>98</v>
      </c>
      <c r="D27" s="76" t="s">
        <v>164</v>
      </c>
      <c r="E27" s="92">
        <v>4</v>
      </c>
      <c r="F27" s="431">
        <v>1575</v>
      </c>
      <c r="G27" s="102" t="s">
        <v>162</v>
      </c>
      <c r="H27" s="45"/>
    </row>
    <row r="28" spans="1:8" ht="12.75">
      <c r="A28" s="434"/>
      <c r="B28" s="43">
        <v>1091</v>
      </c>
      <c r="C28" s="107" t="s">
        <v>98</v>
      </c>
      <c r="D28" s="107" t="s">
        <v>165</v>
      </c>
      <c r="E28" s="93">
        <v>5</v>
      </c>
      <c r="F28" s="432"/>
      <c r="G28" s="102"/>
      <c r="H28" s="45"/>
    </row>
    <row r="29" spans="1:8" ht="12.75">
      <c r="A29" s="41"/>
      <c r="B29" s="13">
        <v>1091</v>
      </c>
      <c r="C29" s="13" t="s">
        <v>98</v>
      </c>
      <c r="D29" s="13" t="s">
        <v>166</v>
      </c>
      <c r="E29" s="85">
        <v>14</v>
      </c>
      <c r="F29" s="77"/>
      <c r="G29" s="218"/>
      <c r="H29" s="45"/>
    </row>
    <row r="30" spans="1:8" ht="12.75">
      <c r="A30" s="79" t="s">
        <v>62</v>
      </c>
      <c r="B30" s="78">
        <v>1091</v>
      </c>
      <c r="C30" s="78" t="s">
        <v>98</v>
      </c>
      <c r="D30" s="78" t="s">
        <v>167</v>
      </c>
      <c r="E30" s="86">
        <v>27</v>
      </c>
      <c r="F30" s="89">
        <v>11200</v>
      </c>
      <c r="G30" s="218" t="s">
        <v>162</v>
      </c>
      <c r="H30" s="45"/>
    </row>
    <row r="31" spans="1:8" ht="12.75">
      <c r="A31" s="79"/>
      <c r="B31" s="78">
        <v>1091</v>
      </c>
      <c r="C31" s="78" t="s">
        <v>98</v>
      </c>
      <c r="D31" s="78" t="s">
        <v>169</v>
      </c>
      <c r="E31" s="86">
        <v>10</v>
      </c>
      <c r="F31" s="89"/>
      <c r="G31" s="218"/>
      <c r="H31" s="45"/>
    </row>
    <row r="32" spans="1:8" ht="12.75">
      <c r="A32" s="43"/>
      <c r="B32" s="83">
        <v>1091</v>
      </c>
      <c r="C32" s="83" t="s">
        <v>98</v>
      </c>
      <c r="D32" s="83" t="s">
        <v>170</v>
      </c>
      <c r="E32" s="87">
        <v>13</v>
      </c>
      <c r="F32" s="90"/>
      <c r="G32" s="219"/>
      <c r="H32" s="45"/>
    </row>
    <row r="33" spans="1:8" ht="12.75">
      <c r="A33" s="14"/>
      <c r="B33" s="14"/>
      <c r="C33" s="14"/>
      <c r="D33" s="26"/>
      <c r="E33" s="26"/>
      <c r="F33" s="263">
        <f>SUM(F8:F32)</f>
        <v>90351.66</v>
      </c>
      <c r="G33" s="45"/>
      <c r="H33" s="45"/>
    </row>
    <row r="34" spans="1:8" ht="36">
      <c r="A34" s="127" t="s">
        <v>1</v>
      </c>
      <c r="B34" s="127" t="s">
        <v>4</v>
      </c>
      <c r="C34" s="127" t="s">
        <v>3</v>
      </c>
      <c r="D34" s="127" t="s">
        <v>0</v>
      </c>
      <c r="E34" s="130" t="s">
        <v>8</v>
      </c>
      <c r="F34" s="130" t="s">
        <v>11</v>
      </c>
      <c r="G34" s="197"/>
      <c r="H34" s="45"/>
    </row>
    <row r="35" spans="1:8" ht="12.75">
      <c r="A35" s="202" t="s">
        <v>67</v>
      </c>
      <c r="B35" s="191">
        <v>1091</v>
      </c>
      <c r="C35" s="191" t="s">
        <v>98</v>
      </c>
      <c r="D35" s="191" t="s">
        <v>171</v>
      </c>
      <c r="E35" s="192">
        <v>14</v>
      </c>
      <c r="F35" s="193">
        <v>2450</v>
      </c>
      <c r="G35" s="272" t="s">
        <v>168</v>
      </c>
      <c r="H35" s="45"/>
    </row>
    <row r="36" spans="1:8" ht="12.75">
      <c r="A36" s="202" t="s">
        <v>63</v>
      </c>
      <c r="B36" s="202">
        <v>1100</v>
      </c>
      <c r="C36" s="202" t="s">
        <v>20</v>
      </c>
      <c r="D36" s="202" t="s">
        <v>172</v>
      </c>
      <c r="E36" s="203">
        <v>146</v>
      </c>
      <c r="F36" s="204">
        <v>1460</v>
      </c>
      <c r="G36" s="273" t="s">
        <v>173</v>
      </c>
      <c r="H36" s="45"/>
    </row>
    <row r="37" spans="1:8" ht="12.75">
      <c r="A37" s="173"/>
      <c r="B37" s="187">
        <v>1091</v>
      </c>
      <c r="C37" s="173" t="s">
        <v>98</v>
      </c>
      <c r="D37" s="184" t="s">
        <v>174</v>
      </c>
      <c r="E37" s="184">
        <v>760</v>
      </c>
      <c r="F37" s="72">
        <v>45060</v>
      </c>
      <c r="G37" s="272"/>
      <c r="H37" s="45"/>
    </row>
    <row r="38" spans="1:8" ht="12.75">
      <c r="A38" s="190"/>
      <c r="B38" s="191">
        <v>1091</v>
      </c>
      <c r="C38" s="190" t="s">
        <v>98</v>
      </c>
      <c r="D38" s="205" t="s">
        <v>175</v>
      </c>
      <c r="E38" s="205">
        <v>121</v>
      </c>
      <c r="F38" s="193">
        <v>4103.11</v>
      </c>
      <c r="G38" s="272"/>
      <c r="H38" s="45"/>
    </row>
    <row r="39" spans="1:8" ht="12.75">
      <c r="A39" s="190"/>
      <c r="B39" s="191">
        <v>1091</v>
      </c>
      <c r="C39" s="190" t="s">
        <v>98</v>
      </c>
      <c r="D39" s="205" t="s">
        <v>176</v>
      </c>
      <c r="E39" s="205">
        <v>644</v>
      </c>
      <c r="F39" s="193">
        <v>108780</v>
      </c>
      <c r="G39" s="272"/>
      <c r="H39" s="45"/>
    </row>
    <row r="40" spans="1:8" ht="12.75">
      <c r="A40" s="190" t="s">
        <v>65</v>
      </c>
      <c r="B40" s="191">
        <v>1091</v>
      </c>
      <c r="C40" s="190" t="s">
        <v>98</v>
      </c>
      <c r="D40" s="205" t="s">
        <v>177</v>
      </c>
      <c r="E40" s="205">
        <v>1311</v>
      </c>
      <c r="F40" s="193">
        <v>90904.74</v>
      </c>
      <c r="G40" s="272" t="s">
        <v>178</v>
      </c>
      <c r="H40" s="45"/>
    </row>
    <row r="41" spans="1:8" ht="12.75">
      <c r="A41" s="190"/>
      <c r="B41" s="191">
        <v>1091</v>
      </c>
      <c r="C41" s="190" t="s">
        <v>98</v>
      </c>
      <c r="D41" s="205" t="s">
        <v>179</v>
      </c>
      <c r="E41" s="205">
        <v>267</v>
      </c>
      <c r="F41" s="193">
        <v>18513.78</v>
      </c>
      <c r="G41" s="272"/>
      <c r="H41" s="45"/>
    </row>
    <row r="42" spans="1:8" ht="12.75">
      <c r="A42" s="190"/>
      <c r="B42" s="191">
        <v>1091</v>
      </c>
      <c r="C42" s="190" t="s">
        <v>98</v>
      </c>
      <c r="D42" s="205" t="s">
        <v>180</v>
      </c>
      <c r="E42" s="205">
        <v>267</v>
      </c>
      <c r="F42" s="193">
        <v>18513.78</v>
      </c>
      <c r="G42" s="272"/>
      <c r="H42" s="45"/>
    </row>
    <row r="43" spans="1:8" ht="12.75">
      <c r="A43" s="190"/>
      <c r="B43" s="191">
        <v>1091</v>
      </c>
      <c r="C43" s="190" t="s">
        <v>98</v>
      </c>
      <c r="D43" s="205" t="s">
        <v>181</v>
      </c>
      <c r="E43" s="146">
        <v>1176</v>
      </c>
      <c r="F43" s="193">
        <v>69725.04</v>
      </c>
      <c r="G43" s="272"/>
      <c r="H43" s="45"/>
    </row>
    <row r="44" spans="1:8" ht="12.75">
      <c r="A44" s="190"/>
      <c r="B44" s="191">
        <v>1091</v>
      </c>
      <c r="C44" s="190" t="s">
        <v>98</v>
      </c>
      <c r="D44" s="205" t="s">
        <v>182</v>
      </c>
      <c r="E44" s="205">
        <v>193</v>
      </c>
      <c r="F44" s="193">
        <v>11442.97</v>
      </c>
      <c r="G44" s="272"/>
      <c r="H44" s="45"/>
    </row>
    <row r="45" spans="1:8" ht="12.75">
      <c r="A45" s="177"/>
      <c r="B45" s="195">
        <v>1091</v>
      </c>
      <c r="C45" s="177" t="s">
        <v>98</v>
      </c>
      <c r="D45" s="31" t="s">
        <v>183</v>
      </c>
      <c r="E45" s="185">
        <v>25</v>
      </c>
      <c r="F45" s="74">
        <v>4320</v>
      </c>
      <c r="G45" s="272"/>
      <c r="H45" s="45"/>
    </row>
    <row r="46" spans="1:8" ht="12.75">
      <c r="A46" s="393" t="s">
        <v>71</v>
      </c>
      <c r="B46" s="191">
        <v>1099</v>
      </c>
      <c r="C46" s="191" t="s">
        <v>86</v>
      </c>
      <c r="D46" s="187" t="s">
        <v>184</v>
      </c>
      <c r="E46" s="188">
        <v>1</v>
      </c>
      <c r="F46" s="193">
        <v>798</v>
      </c>
      <c r="G46" s="272" t="s">
        <v>185</v>
      </c>
      <c r="H46" s="45"/>
    </row>
    <row r="47" spans="1:8" ht="12.75">
      <c r="A47" s="394"/>
      <c r="B47" s="158">
        <v>1099</v>
      </c>
      <c r="C47" s="158" t="s">
        <v>86</v>
      </c>
      <c r="D47" s="158" t="s">
        <v>186</v>
      </c>
      <c r="E47" s="165">
        <v>265</v>
      </c>
      <c r="F47" s="46">
        <v>795</v>
      </c>
      <c r="G47" s="274"/>
      <c r="H47" s="45"/>
    </row>
    <row r="48" spans="1:8" ht="12.75">
      <c r="A48" s="202" t="s">
        <v>78</v>
      </c>
      <c r="B48" s="158">
        <v>1099</v>
      </c>
      <c r="C48" s="158" t="s">
        <v>86</v>
      </c>
      <c r="D48" s="158" t="s">
        <v>187</v>
      </c>
      <c r="E48" s="165">
        <v>640</v>
      </c>
      <c r="F48" s="46">
        <v>1920</v>
      </c>
      <c r="G48" s="275" t="s">
        <v>188</v>
      </c>
      <c r="H48" s="45"/>
    </row>
    <row r="49" spans="1:8" ht="12.75">
      <c r="A49" s="202" t="s">
        <v>79</v>
      </c>
      <c r="B49" s="139">
        <v>1100</v>
      </c>
      <c r="C49" s="139" t="s">
        <v>20</v>
      </c>
      <c r="D49" s="139" t="s">
        <v>350</v>
      </c>
      <c r="E49" s="141">
        <v>171</v>
      </c>
      <c r="F49" s="36">
        <v>2052</v>
      </c>
      <c r="G49" s="275" t="s">
        <v>189</v>
      </c>
      <c r="H49" s="45"/>
    </row>
    <row r="50" spans="1:8" ht="12.75">
      <c r="A50" s="190"/>
      <c r="B50" s="190">
        <v>1101</v>
      </c>
      <c r="C50" s="190" t="s">
        <v>193</v>
      </c>
      <c r="D50" s="207" t="s">
        <v>190</v>
      </c>
      <c r="E50" s="206">
        <v>47</v>
      </c>
      <c r="F50" s="193">
        <v>235</v>
      </c>
      <c r="G50" s="271"/>
      <c r="H50" s="45"/>
    </row>
    <row r="51" spans="1:8" ht="12.75">
      <c r="A51" s="190" t="s">
        <v>80</v>
      </c>
      <c r="B51" s="190">
        <v>1101</v>
      </c>
      <c r="C51" s="190" t="s">
        <v>40</v>
      </c>
      <c r="D51" s="207" t="s">
        <v>191</v>
      </c>
      <c r="E51" s="206">
        <v>45</v>
      </c>
      <c r="F51" s="193">
        <v>225</v>
      </c>
      <c r="G51" s="276" t="s">
        <v>132</v>
      </c>
      <c r="H51" s="45"/>
    </row>
    <row r="52" spans="1:8" ht="12.75">
      <c r="A52" s="177"/>
      <c r="B52" s="177">
        <v>1101</v>
      </c>
      <c r="C52" s="177" t="s">
        <v>40</v>
      </c>
      <c r="D52" s="208" t="s">
        <v>192</v>
      </c>
      <c r="E52" s="180">
        <v>22</v>
      </c>
      <c r="F52" s="74">
        <v>110</v>
      </c>
      <c r="G52" s="276"/>
      <c r="H52" s="45"/>
    </row>
    <row r="53" spans="1:8" ht="12.75">
      <c r="A53" s="202" t="s">
        <v>81</v>
      </c>
      <c r="B53" s="202">
        <v>1091</v>
      </c>
      <c r="C53" s="202" t="s">
        <v>98</v>
      </c>
      <c r="D53" s="209" t="s">
        <v>217</v>
      </c>
      <c r="E53" s="203">
        <v>27</v>
      </c>
      <c r="F53" s="204">
        <v>4645.35</v>
      </c>
      <c r="G53" s="276" t="s">
        <v>168</v>
      </c>
      <c r="H53" s="45"/>
    </row>
    <row r="54" spans="1:8" ht="12.75">
      <c r="A54" s="202" t="s">
        <v>82</v>
      </c>
      <c r="B54" s="202">
        <v>1091</v>
      </c>
      <c r="C54" s="173" t="s">
        <v>98</v>
      </c>
      <c r="D54" s="209" t="s">
        <v>216</v>
      </c>
      <c r="E54" s="203">
        <v>29</v>
      </c>
      <c r="F54" s="204">
        <v>4817.4</v>
      </c>
      <c r="G54" s="276" t="s">
        <v>168</v>
      </c>
      <c r="H54" s="45"/>
    </row>
    <row r="55" spans="1:8" ht="19.5">
      <c r="A55" s="433" t="s">
        <v>87</v>
      </c>
      <c r="B55" s="41">
        <v>1100</v>
      </c>
      <c r="C55" s="41" t="s">
        <v>20</v>
      </c>
      <c r="D55" s="213" t="s">
        <v>221</v>
      </c>
      <c r="E55" s="213">
        <v>538</v>
      </c>
      <c r="F55" s="77">
        <v>538</v>
      </c>
      <c r="G55" s="277" t="s">
        <v>371</v>
      </c>
      <c r="H55" s="45"/>
    </row>
    <row r="56" spans="1:8" ht="12.75">
      <c r="A56" s="434"/>
      <c r="B56" s="43">
        <v>1100</v>
      </c>
      <c r="C56" s="43" t="s">
        <v>20</v>
      </c>
      <c r="D56" s="109" t="s">
        <v>222</v>
      </c>
      <c r="E56" s="109">
        <v>376</v>
      </c>
      <c r="F56" s="90">
        <v>376</v>
      </c>
      <c r="G56" s="278"/>
      <c r="H56" s="45"/>
    </row>
    <row r="57" spans="1:8" ht="19.5">
      <c r="A57" s="91" t="s">
        <v>88</v>
      </c>
      <c r="B57" s="91">
        <v>1100</v>
      </c>
      <c r="C57" s="91" t="s">
        <v>20</v>
      </c>
      <c r="D57" s="212" t="s">
        <v>223</v>
      </c>
      <c r="E57" s="221">
        <v>204</v>
      </c>
      <c r="F57" s="112">
        <v>146.88</v>
      </c>
      <c r="G57" s="277" t="s">
        <v>372</v>
      </c>
      <c r="H57" s="45"/>
    </row>
    <row r="58" spans="1:8" ht="9.75" customHeight="1">
      <c r="A58" s="239" t="s">
        <v>89</v>
      </c>
      <c r="B58" s="177">
        <v>1100</v>
      </c>
      <c r="C58" s="177" t="s">
        <v>20</v>
      </c>
      <c r="D58" s="31" t="s">
        <v>255</v>
      </c>
      <c r="E58" s="31">
        <v>488</v>
      </c>
      <c r="F58" s="211">
        <v>14640</v>
      </c>
      <c r="G58" s="279" t="s">
        <v>257</v>
      </c>
      <c r="H58" s="45"/>
    </row>
    <row r="59" spans="1:8" ht="12.75">
      <c r="A59" s="240" t="s">
        <v>90</v>
      </c>
      <c r="B59" s="202">
        <v>1102</v>
      </c>
      <c r="C59" s="202" t="s">
        <v>137</v>
      </c>
      <c r="D59" s="139" t="s">
        <v>256</v>
      </c>
      <c r="E59" s="139">
        <v>568</v>
      </c>
      <c r="F59" s="204">
        <v>1704</v>
      </c>
      <c r="G59" s="280" t="s">
        <v>258</v>
      </c>
      <c r="H59" s="45"/>
    </row>
    <row r="60" spans="1:8" ht="12.75">
      <c r="A60" s="240" t="s">
        <v>91</v>
      </c>
      <c r="B60" s="202">
        <v>1102</v>
      </c>
      <c r="C60" s="202" t="s">
        <v>137</v>
      </c>
      <c r="D60" s="139">
        <v>190</v>
      </c>
      <c r="E60" s="139">
        <v>194</v>
      </c>
      <c r="F60" s="204">
        <v>582</v>
      </c>
      <c r="G60" s="280" t="s">
        <v>259</v>
      </c>
      <c r="H60" s="45"/>
    </row>
    <row r="61" spans="1:8" ht="12.75">
      <c r="A61" s="202" t="s">
        <v>92</v>
      </c>
      <c r="B61" s="202">
        <v>1105</v>
      </c>
      <c r="C61" s="173" t="s">
        <v>37</v>
      </c>
      <c r="D61" s="209" t="s">
        <v>340</v>
      </c>
      <c r="E61" s="203">
        <v>230</v>
      </c>
      <c r="F61" s="204">
        <v>690</v>
      </c>
      <c r="G61" s="276" t="s">
        <v>351</v>
      </c>
      <c r="H61" s="45"/>
    </row>
    <row r="62" spans="1:8" ht="12.75">
      <c r="A62" s="202" t="s">
        <v>93</v>
      </c>
      <c r="B62" s="202">
        <v>1100</v>
      </c>
      <c r="C62" s="173" t="s">
        <v>20</v>
      </c>
      <c r="D62" s="209" t="s">
        <v>352</v>
      </c>
      <c r="E62" s="203">
        <v>177</v>
      </c>
      <c r="F62" s="204">
        <v>4425</v>
      </c>
      <c r="G62" s="276" t="s">
        <v>354</v>
      </c>
      <c r="H62" s="45"/>
    </row>
    <row r="63" spans="1:8" ht="12.75">
      <c r="A63" s="202" t="s">
        <v>94</v>
      </c>
      <c r="B63" s="202">
        <v>1100</v>
      </c>
      <c r="C63" s="173" t="s">
        <v>20</v>
      </c>
      <c r="D63" s="209" t="s">
        <v>353</v>
      </c>
      <c r="E63" s="203">
        <v>46</v>
      </c>
      <c r="F63" s="204">
        <v>1150</v>
      </c>
      <c r="G63" s="276" t="s">
        <v>354</v>
      </c>
      <c r="H63" s="45"/>
    </row>
    <row r="64" spans="1:8" ht="12.75">
      <c r="A64" s="202" t="s">
        <v>101</v>
      </c>
      <c r="B64" s="202">
        <v>1090</v>
      </c>
      <c r="C64" s="173" t="s">
        <v>218</v>
      </c>
      <c r="D64" s="209" t="s">
        <v>355</v>
      </c>
      <c r="E64" s="203">
        <v>55</v>
      </c>
      <c r="F64" s="204">
        <v>1100</v>
      </c>
      <c r="G64" s="276" t="s">
        <v>356</v>
      </c>
      <c r="H64" s="45"/>
    </row>
    <row r="65" spans="1:8" ht="12.75">
      <c r="A65" s="173" t="s">
        <v>102</v>
      </c>
      <c r="B65" s="71">
        <v>1090</v>
      </c>
      <c r="C65" s="41" t="s">
        <v>218</v>
      </c>
      <c r="D65" s="131" t="s">
        <v>359</v>
      </c>
      <c r="E65" s="232">
        <v>354</v>
      </c>
      <c r="F65" s="72">
        <v>1062</v>
      </c>
      <c r="G65" s="276" t="s">
        <v>362</v>
      </c>
      <c r="H65" s="45"/>
    </row>
    <row r="66" spans="1:8" ht="12.75">
      <c r="A66" s="174"/>
      <c r="B66" s="161"/>
      <c r="C66" s="231"/>
      <c r="D66" s="162"/>
      <c r="E66" s="229"/>
      <c r="F66" s="264">
        <f>SUM(F35:F65)</f>
        <v>417285.05</v>
      </c>
      <c r="G66" s="220"/>
      <c r="H66" s="45"/>
    </row>
    <row r="67" spans="1:8" ht="12.75">
      <c r="A67" s="226"/>
      <c r="B67" s="226"/>
      <c r="C67" s="226"/>
      <c r="D67" s="210"/>
      <c r="E67" s="253"/>
      <c r="F67" s="252"/>
      <c r="G67" s="220"/>
      <c r="H67" s="45"/>
    </row>
    <row r="68" spans="1:8" ht="13.5" thickBot="1">
      <c r="A68" s="226"/>
      <c r="B68" s="226"/>
      <c r="C68" s="226"/>
      <c r="D68" s="210"/>
      <c r="E68" s="253"/>
      <c r="F68" s="252"/>
      <c r="G68" s="220"/>
      <c r="H68" s="45"/>
    </row>
    <row r="69" spans="1:8" ht="13.5" thickBot="1">
      <c r="A69" s="14"/>
      <c r="B69" s="14"/>
      <c r="C69" s="14"/>
      <c r="D69" s="438" t="s">
        <v>9</v>
      </c>
      <c r="E69" s="439"/>
      <c r="F69" s="222">
        <f>F33+F66</f>
        <v>507636.70999999996</v>
      </c>
      <c r="G69" s="220"/>
      <c r="H69" s="45"/>
    </row>
    <row r="70" spans="1:8" ht="12.75">
      <c r="A70" s="14"/>
      <c r="B70" s="14"/>
      <c r="C70" s="14"/>
      <c r="D70" s="26"/>
      <c r="E70" s="26"/>
      <c r="F70" s="88"/>
      <c r="G70" s="45"/>
      <c r="H70" s="45"/>
    </row>
    <row r="71" spans="1:8" ht="12.75">
      <c r="A71" s="14"/>
      <c r="B71" s="14"/>
      <c r="C71" s="14"/>
      <c r="D71" s="113"/>
      <c r="E71" s="113"/>
      <c r="F71" s="88"/>
      <c r="G71" s="45"/>
      <c r="H71" s="45"/>
    </row>
    <row r="72" spans="1:7" ht="12.75" customHeight="1">
      <c r="A72" s="424" t="s">
        <v>30</v>
      </c>
      <c r="B72" s="424"/>
      <c r="C72" s="424"/>
      <c r="D72" s="424"/>
      <c r="E72" s="424"/>
      <c r="F72" s="424"/>
      <c r="G72" s="424"/>
    </row>
    <row r="73" spans="1:7" ht="11.25" customHeight="1">
      <c r="A73" s="423" t="s">
        <v>28</v>
      </c>
      <c r="B73" s="423"/>
      <c r="C73" s="423"/>
      <c r="D73" s="423"/>
      <c r="E73" s="423"/>
      <c r="F73" s="423"/>
      <c r="G73" s="423"/>
    </row>
    <row r="75" spans="1:8" ht="30.75" customHeight="1">
      <c r="A75" s="298" t="s">
        <v>1</v>
      </c>
      <c r="B75" s="298" t="s">
        <v>4</v>
      </c>
      <c r="C75" s="298" t="s">
        <v>3</v>
      </c>
      <c r="D75" s="298" t="s">
        <v>0</v>
      </c>
      <c r="E75" s="299" t="s">
        <v>8</v>
      </c>
      <c r="F75" s="299" t="s">
        <v>11</v>
      </c>
      <c r="G75" s="216"/>
      <c r="H75" s="100"/>
    </row>
    <row r="76" spans="1:7" ht="12.75">
      <c r="A76" s="374" t="s">
        <v>103</v>
      </c>
      <c r="B76" s="171">
        <v>1100</v>
      </c>
      <c r="C76" s="171" t="s">
        <v>20</v>
      </c>
      <c r="D76" s="71" t="s">
        <v>194</v>
      </c>
      <c r="E76" s="242">
        <v>292</v>
      </c>
      <c r="F76" s="144">
        <v>14600</v>
      </c>
      <c r="G76" s="357" t="s">
        <v>363</v>
      </c>
    </row>
    <row r="77" spans="1:7" ht="12.75">
      <c r="A77" s="376"/>
      <c r="B77" s="158">
        <v>1100</v>
      </c>
      <c r="C77" s="158" t="s">
        <v>20</v>
      </c>
      <c r="D77" s="31" t="s">
        <v>195</v>
      </c>
      <c r="E77" s="300">
        <v>439</v>
      </c>
      <c r="F77" s="37">
        <v>21950</v>
      </c>
      <c r="G77" s="357" t="s">
        <v>363</v>
      </c>
    </row>
    <row r="78" spans="1:7" ht="12.75">
      <c r="A78" s="248" t="s">
        <v>104</v>
      </c>
      <c r="B78" s="139">
        <v>1098</v>
      </c>
      <c r="C78" s="139" t="s">
        <v>206</v>
      </c>
      <c r="D78" s="139" t="s">
        <v>260</v>
      </c>
      <c r="E78" s="141">
        <v>59</v>
      </c>
      <c r="F78" s="36">
        <v>1475</v>
      </c>
      <c r="G78" s="276" t="s">
        <v>261</v>
      </c>
    </row>
    <row r="79" spans="1:7" ht="12.75">
      <c r="A79" s="291"/>
      <c r="B79" s="71">
        <v>1100</v>
      </c>
      <c r="C79" s="173" t="s">
        <v>20</v>
      </c>
      <c r="D79" s="131" t="s">
        <v>387</v>
      </c>
      <c r="E79" s="132">
        <v>165</v>
      </c>
      <c r="F79" s="48"/>
      <c r="G79" s="276"/>
    </row>
    <row r="80" spans="1:7" ht="12.75">
      <c r="A80" s="295"/>
      <c r="B80" s="30">
        <v>1100</v>
      </c>
      <c r="C80" s="190" t="s">
        <v>20</v>
      </c>
      <c r="D80" s="135" t="s">
        <v>388</v>
      </c>
      <c r="E80" s="33">
        <v>156</v>
      </c>
      <c r="F80" s="49"/>
      <c r="G80" s="276"/>
    </row>
    <row r="81" spans="1:7" ht="12.75">
      <c r="A81" s="295" t="s">
        <v>127</v>
      </c>
      <c r="B81" s="30">
        <v>1100</v>
      </c>
      <c r="C81" s="190" t="s">
        <v>20</v>
      </c>
      <c r="D81" s="135" t="s">
        <v>389</v>
      </c>
      <c r="E81" s="33">
        <v>17</v>
      </c>
      <c r="F81" s="49">
        <v>785</v>
      </c>
      <c r="G81" s="358" t="s">
        <v>385</v>
      </c>
    </row>
    <row r="82" spans="1:7" ht="12.75">
      <c r="A82" s="295"/>
      <c r="B82" s="30">
        <v>1100</v>
      </c>
      <c r="C82" s="190" t="s">
        <v>20</v>
      </c>
      <c r="D82" s="135" t="s">
        <v>390</v>
      </c>
      <c r="E82" s="33">
        <v>362</v>
      </c>
      <c r="F82" s="49"/>
      <c r="G82" s="276"/>
    </row>
    <row r="83" spans="1:7" ht="12.75">
      <c r="A83" s="292"/>
      <c r="B83" s="31">
        <v>1100</v>
      </c>
      <c r="C83" s="177" t="s">
        <v>20</v>
      </c>
      <c r="D83" s="47" t="s">
        <v>391</v>
      </c>
      <c r="E83" s="34">
        <v>85</v>
      </c>
      <c r="F83" s="46"/>
      <c r="G83" s="276"/>
    </row>
    <row r="84" spans="1:7" ht="12.75">
      <c r="A84" s="291"/>
      <c r="B84" s="71">
        <v>1100</v>
      </c>
      <c r="C84" s="173" t="s">
        <v>20</v>
      </c>
      <c r="D84" s="162" t="s">
        <v>393</v>
      </c>
      <c r="E84" s="132">
        <v>313</v>
      </c>
      <c r="F84" s="48"/>
      <c r="G84" s="276"/>
    </row>
    <row r="85" spans="1:7" ht="12.75">
      <c r="A85" s="295"/>
      <c r="B85" s="30">
        <v>1100</v>
      </c>
      <c r="C85" s="190" t="s">
        <v>20</v>
      </c>
      <c r="D85" s="167" t="s">
        <v>394</v>
      </c>
      <c r="E85" s="33">
        <v>1422</v>
      </c>
      <c r="F85" s="49"/>
      <c r="G85" s="276"/>
    </row>
    <row r="86" spans="1:7" ht="12.75">
      <c r="A86" s="295" t="s">
        <v>128</v>
      </c>
      <c r="B86" s="30">
        <v>1100</v>
      </c>
      <c r="C86" s="190" t="s">
        <v>20</v>
      </c>
      <c r="D86" s="167" t="s">
        <v>395</v>
      </c>
      <c r="E86" s="33">
        <v>6830</v>
      </c>
      <c r="F86" s="49">
        <v>18410.52</v>
      </c>
      <c r="G86" s="358" t="s">
        <v>399</v>
      </c>
    </row>
    <row r="87" spans="1:7" ht="12.75">
      <c r="A87" s="295"/>
      <c r="B87" s="30">
        <v>1100</v>
      </c>
      <c r="C87" s="190" t="s">
        <v>20</v>
      </c>
      <c r="D87" s="167" t="s">
        <v>396</v>
      </c>
      <c r="E87" s="33">
        <v>2658</v>
      </c>
      <c r="F87" s="49"/>
      <c r="G87" s="220"/>
    </row>
    <row r="88" spans="1:7" ht="12.75">
      <c r="A88" s="295"/>
      <c r="B88" s="30">
        <v>1100</v>
      </c>
      <c r="C88" s="190" t="s">
        <v>20</v>
      </c>
      <c r="D88" s="167" t="s">
        <v>397</v>
      </c>
      <c r="E88" s="33">
        <v>4750</v>
      </c>
      <c r="F88" s="49"/>
      <c r="G88" s="220"/>
    </row>
    <row r="89" spans="1:7" ht="12.75">
      <c r="A89" s="292"/>
      <c r="B89" s="31">
        <v>1100</v>
      </c>
      <c r="C89" s="177" t="s">
        <v>20</v>
      </c>
      <c r="D89" s="164" t="s">
        <v>398</v>
      </c>
      <c r="E89" s="34">
        <v>1470</v>
      </c>
      <c r="F89" s="46"/>
      <c r="G89" s="220"/>
    </row>
    <row r="90" spans="1:7" ht="12.75">
      <c r="A90" s="251"/>
      <c r="B90" s="117"/>
      <c r="C90" s="226"/>
      <c r="D90" s="167"/>
      <c r="E90" s="182"/>
      <c r="F90" s="250">
        <f>SUM(F76:F89)</f>
        <v>57220.520000000004</v>
      </c>
      <c r="G90" s="220"/>
    </row>
    <row r="91" spans="1:6" ht="13.5" thickBot="1">
      <c r="A91" s="251"/>
      <c r="B91" s="117"/>
      <c r="C91" s="117"/>
      <c r="D91" s="117"/>
      <c r="E91" s="182"/>
      <c r="F91" s="250"/>
    </row>
    <row r="92" spans="1:6" ht="13.5" thickBot="1">
      <c r="A92" s="199"/>
      <c r="B92" s="301"/>
      <c r="C92" s="301"/>
      <c r="D92" s="301"/>
      <c r="E92" s="18" t="s">
        <v>9</v>
      </c>
      <c r="F92" s="44">
        <f>SUM(F90)</f>
        <v>57220.520000000004</v>
      </c>
    </row>
    <row r="93" ht="13.5" thickBot="1"/>
    <row r="94" spans="3:6" ht="13.5" thickBot="1">
      <c r="C94" s="417" t="s">
        <v>29</v>
      </c>
      <c r="D94" s="418"/>
      <c r="E94" s="418"/>
      <c r="F94" s="222">
        <f>F69+F92</f>
        <v>564857.23</v>
      </c>
    </row>
  </sheetData>
  <sheetProtection password="C70E" sheet="1"/>
  <mergeCells count="14">
    <mergeCell ref="A46:A47"/>
    <mergeCell ref="A76:A77"/>
    <mergeCell ref="A73:G73"/>
    <mergeCell ref="A55:A56"/>
    <mergeCell ref="C94:E94"/>
    <mergeCell ref="A1:F1"/>
    <mergeCell ref="A3:G3"/>
    <mergeCell ref="A4:G4"/>
    <mergeCell ref="A72:G72"/>
    <mergeCell ref="G11:H24"/>
    <mergeCell ref="F27:F28"/>
    <mergeCell ref="A27:A28"/>
    <mergeCell ref="A6:F6"/>
    <mergeCell ref="D69:E6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3"/>
  <headerFooter>
    <oddHeader xml:space="preserve">&amp;R&amp;UPRILOGA 2
&amp;UZemljišča&amp;U </oddHeader>
    <oddFooter>&amp;R&amp;"-,Običajno"&amp;8
&amp;"Arial,Navadno"&amp;9&amp;P od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view="pageLayout" zoomScale="125" zoomScalePageLayoutView="125" workbookViewId="0" topLeftCell="A1">
      <selection activeCell="F10" sqref="F10"/>
    </sheetView>
  </sheetViews>
  <sheetFormatPr defaultColWidth="9.140625" defaultRowHeight="12.75"/>
  <cols>
    <col min="1" max="1" width="6.8515625" style="116" customWidth="1"/>
    <col min="2" max="2" width="26.00390625" style="116" customWidth="1"/>
    <col min="3" max="3" width="20.8515625" style="116" customWidth="1"/>
    <col min="4" max="4" width="15.7109375" style="116" customWidth="1"/>
    <col min="5" max="5" width="36.57421875" style="116" customWidth="1"/>
    <col min="6" max="6" width="16.7109375" style="116" customWidth="1"/>
    <col min="7" max="16384" width="9.140625" style="116" customWidth="1"/>
  </cols>
  <sheetData>
    <row r="1" spans="1:7" ht="30.75" customHeight="1" thickBot="1">
      <c r="A1" s="411" t="s">
        <v>318</v>
      </c>
      <c r="B1" s="412"/>
      <c r="C1" s="412"/>
      <c r="D1" s="412"/>
      <c r="E1" s="413"/>
      <c r="F1" s="51"/>
      <c r="G1" s="51"/>
    </row>
    <row r="2" spans="1:7" ht="15">
      <c r="A2" s="52"/>
      <c r="B2" s="53"/>
      <c r="C2" s="54"/>
      <c r="D2" s="55"/>
      <c r="E2" s="56"/>
      <c r="F2" s="57"/>
      <c r="G2" s="57"/>
    </row>
    <row r="3" spans="1:7" ht="12.75">
      <c r="A3" s="414" t="s">
        <v>12</v>
      </c>
      <c r="B3" s="414"/>
      <c r="C3" s="414"/>
      <c r="D3" s="414"/>
      <c r="E3" s="414"/>
      <c r="F3" s="414"/>
      <c r="G3" s="58"/>
    </row>
    <row r="4" spans="1:7" ht="12.75" customHeight="1">
      <c r="A4" s="390" t="s">
        <v>14</v>
      </c>
      <c r="B4" s="390"/>
      <c r="C4" s="390"/>
      <c r="D4" s="390"/>
      <c r="E4" s="390"/>
      <c r="F4" s="390"/>
      <c r="G4" s="390"/>
    </row>
    <row r="5" spans="1:7" ht="12.75">
      <c r="A5" s="59"/>
      <c r="B5" s="60"/>
      <c r="C5" s="60"/>
      <c r="D5" s="61"/>
      <c r="E5" s="59"/>
      <c r="F5" s="57"/>
      <c r="G5" s="57"/>
    </row>
    <row r="6" spans="1:7" ht="12.75">
      <c r="A6" s="62" t="s">
        <v>27</v>
      </c>
      <c r="B6" s="63"/>
      <c r="C6" s="63"/>
      <c r="D6" s="64"/>
      <c r="E6" s="65"/>
      <c r="F6" s="302"/>
      <c r="G6" s="52"/>
    </row>
    <row r="7" spans="1:7" ht="25.5">
      <c r="A7" s="66" t="s">
        <v>1</v>
      </c>
      <c r="B7" s="66" t="s">
        <v>15</v>
      </c>
      <c r="C7" s="67" t="s">
        <v>16</v>
      </c>
      <c r="D7" s="68" t="s">
        <v>8</v>
      </c>
      <c r="E7" s="69" t="s">
        <v>11</v>
      </c>
      <c r="F7" s="303"/>
      <c r="G7" s="70"/>
    </row>
    <row r="8" spans="1:7" s="58" customFormat="1" ht="12">
      <c r="A8" s="187"/>
      <c r="B8" s="254" t="s">
        <v>197</v>
      </c>
      <c r="C8" s="293" t="s">
        <v>198</v>
      </c>
      <c r="D8" s="293">
        <v>9.63</v>
      </c>
      <c r="E8" s="255"/>
      <c r="F8" s="73"/>
      <c r="G8" s="73"/>
    </row>
    <row r="9" spans="1:7" s="58" customFormat="1" ht="12">
      <c r="A9" s="191"/>
      <c r="B9" s="256" t="s">
        <v>197</v>
      </c>
      <c r="C9" s="294" t="s">
        <v>199</v>
      </c>
      <c r="D9" s="294">
        <v>12.69</v>
      </c>
      <c r="E9" s="257"/>
      <c r="F9" s="73"/>
      <c r="G9" s="73"/>
    </row>
    <row r="10" spans="1:6" s="58" customFormat="1" ht="12">
      <c r="A10" s="191"/>
      <c r="B10" s="256" t="s">
        <v>197</v>
      </c>
      <c r="C10" s="294" t="s">
        <v>200</v>
      </c>
      <c r="D10" s="294">
        <v>16.87</v>
      </c>
      <c r="E10" s="257"/>
      <c r="F10" s="356" t="s">
        <v>201</v>
      </c>
    </row>
    <row r="11" spans="1:6" s="58" customFormat="1" ht="12">
      <c r="A11" s="191" t="s">
        <v>2</v>
      </c>
      <c r="B11" s="256" t="s">
        <v>197</v>
      </c>
      <c r="C11" s="294" t="s">
        <v>202</v>
      </c>
      <c r="D11" s="294">
        <v>16.72</v>
      </c>
      <c r="E11" s="193">
        <v>60000</v>
      </c>
      <c r="F11" s="73"/>
    </row>
    <row r="12" spans="1:6" s="58" customFormat="1" ht="12">
      <c r="A12" s="191"/>
      <c r="B12" s="256" t="s">
        <v>197</v>
      </c>
      <c r="C12" s="294" t="s">
        <v>203</v>
      </c>
      <c r="D12" s="294">
        <v>4.75</v>
      </c>
      <c r="E12" s="257"/>
      <c r="F12" s="73"/>
    </row>
    <row r="13" spans="1:6" s="58" customFormat="1" ht="12">
      <c r="A13" s="191"/>
      <c r="B13" s="256" t="s">
        <v>197</v>
      </c>
      <c r="C13" s="294" t="s">
        <v>204</v>
      </c>
      <c r="D13" s="294">
        <v>4.6</v>
      </c>
      <c r="E13" s="257"/>
      <c r="F13" s="73"/>
    </row>
    <row r="14" spans="1:6" s="58" customFormat="1" ht="13.5" customHeight="1" thickBot="1">
      <c r="A14" s="195"/>
      <c r="B14" s="258" t="s">
        <v>197</v>
      </c>
      <c r="C14" s="31" t="s">
        <v>205</v>
      </c>
      <c r="D14" s="30">
        <v>14.74</v>
      </c>
      <c r="E14" s="257"/>
      <c r="F14" s="73"/>
    </row>
    <row r="15" spans="4:5" s="58" customFormat="1" ht="12.75" thickBot="1">
      <c r="D15" s="259" t="s">
        <v>9</v>
      </c>
      <c r="E15" s="44">
        <f>SUM(E11:E14)</f>
        <v>60000</v>
      </c>
    </row>
  </sheetData>
  <sheetProtection password="C70E" sheet="1"/>
  <mergeCells count="3">
    <mergeCell ref="A3:F3"/>
    <mergeCell ref="A4:G4"/>
    <mergeCell ref="A1:E1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Stavbe in deli stavb</oddHeader>
    <oddFooter>&amp;R&amp;9&amp;P od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Layout" zoomScale="125" zoomScalePageLayoutView="125" workbookViewId="0" topLeftCell="A13">
      <selection activeCell="A26" sqref="A26:I26"/>
    </sheetView>
  </sheetViews>
  <sheetFormatPr defaultColWidth="9.140625" defaultRowHeight="12.75"/>
  <cols>
    <col min="1" max="1" width="7.57421875" style="116" customWidth="1"/>
    <col min="2" max="2" width="7.8515625" style="116" customWidth="1"/>
    <col min="3" max="3" width="12.8515625" style="116" customWidth="1"/>
    <col min="4" max="4" width="9.140625" style="116" customWidth="1"/>
    <col min="5" max="5" width="10.00390625" style="116" customWidth="1"/>
    <col min="6" max="6" width="13.28125" style="116" customWidth="1"/>
    <col min="7" max="7" width="15.28125" style="116" customWidth="1"/>
    <col min="8" max="8" width="12.8515625" style="343" customWidth="1"/>
    <col min="9" max="9" width="33.8515625" style="116" customWidth="1"/>
    <col min="10" max="10" width="11.140625" style="116" customWidth="1"/>
    <col min="11" max="16384" width="9.140625" style="116" customWidth="1"/>
  </cols>
  <sheetData>
    <row r="1" spans="1:10" ht="26.25" customHeight="1" thickBot="1">
      <c r="A1" s="411" t="s">
        <v>318</v>
      </c>
      <c r="B1" s="412"/>
      <c r="C1" s="412"/>
      <c r="D1" s="412"/>
      <c r="E1" s="412"/>
      <c r="F1" s="412"/>
      <c r="G1" s="412"/>
      <c r="H1" s="412"/>
      <c r="I1" s="413"/>
      <c r="J1" s="51"/>
    </row>
    <row r="2" spans="1:10" ht="15">
      <c r="A2" s="52"/>
      <c r="B2" s="53"/>
      <c r="C2" s="56"/>
      <c r="D2" s="53"/>
      <c r="E2" s="55"/>
      <c r="F2" s="55"/>
      <c r="G2" s="55"/>
      <c r="H2" s="304"/>
      <c r="I2" s="56"/>
      <c r="J2" s="57"/>
    </row>
    <row r="3" spans="1:10" ht="12.75">
      <c r="A3" s="448" t="s">
        <v>403</v>
      </c>
      <c r="B3" s="448"/>
      <c r="C3" s="448"/>
      <c r="D3" s="448"/>
      <c r="E3" s="448"/>
      <c r="F3" s="448"/>
      <c r="G3" s="448"/>
      <c r="H3" s="448"/>
      <c r="I3" s="448"/>
      <c r="J3" s="448"/>
    </row>
    <row r="4" spans="1:10" ht="12.75">
      <c r="A4" s="449" t="s">
        <v>17</v>
      </c>
      <c r="B4" s="449"/>
      <c r="C4" s="449"/>
      <c r="D4" s="449"/>
      <c r="E4" s="449"/>
      <c r="F4" s="449"/>
      <c r="G4" s="449"/>
      <c r="H4" s="449"/>
      <c r="I4" s="449"/>
      <c r="J4" s="449"/>
    </row>
    <row r="5" spans="1:10" ht="12.75">
      <c r="A5" s="62" t="s">
        <v>18</v>
      </c>
      <c r="B5" s="63"/>
      <c r="C5" s="305"/>
      <c r="D5" s="63"/>
      <c r="E5" s="64"/>
      <c r="F5" s="64"/>
      <c r="G5" s="64"/>
      <c r="H5" s="306"/>
      <c r="I5" s="65"/>
      <c r="J5" s="302"/>
    </row>
    <row r="6" spans="1:10" ht="34.5" customHeight="1">
      <c r="A6" s="67" t="s">
        <v>1</v>
      </c>
      <c r="B6" s="67" t="s">
        <v>4</v>
      </c>
      <c r="C6" s="67" t="s">
        <v>3</v>
      </c>
      <c r="D6" s="67" t="s">
        <v>0</v>
      </c>
      <c r="E6" s="68" t="s">
        <v>8</v>
      </c>
      <c r="F6" s="67" t="s">
        <v>15</v>
      </c>
      <c r="G6" s="67" t="s">
        <v>16</v>
      </c>
      <c r="H6" s="307" t="s">
        <v>26</v>
      </c>
      <c r="I6" s="68" t="s">
        <v>11</v>
      </c>
      <c r="J6" s="303"/>
    </row>
    <row r="7" spans="1:10" ht="38.25" customHeight="1">
      <c r="A7" s="308" t="s">
        <v>2</v>
      </c>
      <c r="B7" s="308">
        <v>1098</v>
      </c>
      <c r="C7" s="309" t="s">
        <v>206</v>
      </c>
      <c r="D7" s="309" t="s">
        <v>207</v>
      </c>
      <c r="E7" s="310">
        <v>142</v>
      </c>
      <c r="F7" s="311" t="s">
        <v>208</v>
      </c>
      <c r="G7" s="312" t="s">
        <v>209</v>
      </c>
      <c r="H7" s="313" t="s">
        <v>357</v>
      </c>
      <c r="I7" s="314">
        <v>50400</v>
      </c>
      <c r="J7" s="359" t="s">
        <v>210</v>
      </c>
    </row>
    <row r="8" spans="1:10" ht="17.25" customHeight="1">
      <c r="A8" s="440" t="s">
        <v>35</v>
      </c>
      <c r="B8" s="452">
        <v>1090</v>
      </c>
      <c r="C8" s="316" t="s">
        <v>218</v>
      </c>
      <c r="D8" s="316">
        <v>795</v>
      </c>
      <c r="E8" s="310">
        <v>35</v>
      </c>
      <c r="F8" s="454" t="s">
        <v>360</v>
      </c>
      <c r="G8" s="442" t="s">
        <v>361</v>
      </c>
      <c r="H8" s="313">
        <v>35</v>
      </c>
      <c r="I8" s="444">
        <v>23501.35</v>
      </c>
      <c r="J8" s="315"/>
    </row>
    <row r="9" spans="1:10" ht="16.5" customHeight="1">
      <c r="A9" s="441"/>
      <c r="B9" s="453"/>
      <c r="C9" s="317" t="s">
        <v>218</v>
      </c>
      <c r="D9" s="317" t="s">
        <v>358</v>
      </c>
      <c r="E9" s="318">
        <v>1989</v>
      </c>
      <c r="F9" s="455"/>
      <c r="G9" s="443"/>
      <c r="H9" s="319">
        <v>1989</v>
      </c>
      <c r="I9" s="445"/>
      <c r="J9" s="315"/>
    </row>
    <row r="10" spans="1:10" ht="13.5" thickBot="1">
      <c r="A10" s="320"/>
      <c r="B10" s="320"/>
      <c r="C10" s="321"/>
      <c r="D10" s="320"/>
      <c r="E10" s="322"/>
      <c r="F10" s="322"/>
      <c r="G10" s="322"/>
      <c r="H10" s="323" t="s">
        <v>9</v>
      </c>
      <c r="I10" s="324">
        <f>SUM(I7:I9)</f>
        <v>73901.35</v>
      </c>
      <c r="J10" s="325"/>
    </row>
    <row r="11" spans="1:10" ht="12.75">
      <c r="A11" s="450"/>
      <c r="B11" s="451"/>
      <c r="C11" s="451"/>
      <c r="D11" s="451"/>
      <c r="E11" s="451"/>
      <c r="F11" s="451"/>
      <c r="G11" s="451"/>
      <c r="H11" s="451"/>
      <c r="I11" s="451"/>
      <c r="J11" s="325"/>
    </row>
    <row r="12" spans="1:10" ht="12.75">
      <c r="A12" s="320"/>
      <c r="B12" s="320"/>
      <c r="C12" s="321"/>
      <c r="D12" s="320"/>
      <c r="E12" s="322"/>
      <c r="F12" s="322"/>
      <c r="G12" s="322"/>
      <c r="H12" s="326"/>
      <c r="I12" s="327"/>
      <c r="J12" s="325"/>
    </row>
    <row r="13" spans="1:10" ht="12.75">
      <c r="A13" s="448" t="s">
        <v>404</v>
      </c>
      <c r="B13" s="448"/>
      <c r="C13" s="448"/>
      <c r="D13" s="448"/>
      <c r="E13" s="448"/>
      <c r="F13" s="448"/>
      <c r="G13" s="448"/>
      <c r="H13" s="448"/>
      <c r="I13" s="448"/>
      <c r="J13" s="448"/>
    </row>
    <row r="14" spans="1:10" ht="12.75">
      <c r="A14" s="449" t="s">
        <v>17</v>
      </c>
      <c r="B14" s="449"/>
      <c r="C14" s="449"/>
      <c r="D14" s="449"/>
      <c r="E14" s="449"/>
      <c r="F14" s="449"/>
      <c r="G14" s="449"/>
      <c r="H14" s="449"/>
      <c r="I14" s="449"/>
      <c r="J14" s="449"/>
    </row>
    <row r="15" spans="1:10" ht="12.75">
      <c r="A15" s="62" t="s">
        <v>18</v>
      </c>
      <c r="B15" s="63"/>
      <c r="C15" s="305"/>
      <c r="D15" s="63"/>
      <c r="E15" s="64"/>
      <c r="F15" s="64"/>
      <c r="G15" s="64"/>
      <c r="H15" s="306"/>
      <c r="I15" s="65"/>
      <c r="J15" s="302"/>
    </row>
    <row r="16" spans="1:10" ht="34.5" customHeight="1">
      <c r="A16" s="67" t="s">
        <v>1</v>
      </c>
      <c r="B16" s="67" t="s">
        <v>4</v>
      </c>
      <c r="C16" s="67" t="s">
        <v>3</v>
      </c>
      <c r="D16" s="67" t="s">
        <v>0</v>
      </c>
      <c r="E16" s="68" t="s">
        <v>8</v>
      </c>
      <c r="F16" s="67" t="s">
        <v>15</v>
      </c>
      <c r="G16" s="67" t="s">
        <v>16</v>
      </c>
      <c r="H16" s="307" t="s">
        <v>26</v>
      </c>
      <c r="I16" s="68" t="s">
        <v>11</v>
      </c>
      <c r="J16" s="303"/>
    </row>
    <row r="17" spans="1:10" ht="26.25" thickBot="1">
      <c r="A17" s="308" t="s">
        <v>35</v>
      </c>
      <c r="B17" s="308">
        <v>1098</v>
      </c>
      <c r="C17" s="308" t="s">
        <v>206</v>
      </c>
      <c r="D17" s="328" t="s">
        <v>364</v>
      </c>
      <c r="E17" s="329" t="s">
        <v>365</v>
      </c>
      <c r="F17" s="311" t="s">
        <v>208</v>
      </c>
      <c r="G17" s="312" t="s">
        <v>366</v>
      </c>
      <c r="H17" s="330" t="s">
        <v>367</v>
      </c>
      <c r="I17" s="314">
        <v>12600</v>
      </c>
      <c r="J17" s="7" t="s">
        <v>211</v>
      </c>
    </row>
    <row r="18" spans="1:10" ht="13.5" thickBot="1">
      <c r="A18" s="320"/>
      <c r="B18" s="320"/>
      <c r="C18" s="321"/>
      <c r="D18" s="320"/>
      <c r="E18" s="322"/>
      <c r="F18" s="322"/>
      <c r="G18" s="322"/>
      <c r="H18" s="331" t="s">
        <v>9</v>
      </c>
      <c r="I18" s="332">
        <f>SUM(I17)</f>
        <v>12600</v>
      </c>
      <c r="J18" s="52"/>
    </row>
    <row r="19" spans="1:10" ht="12.75">
      <c r="A19" s="320"/>
      <c r="B19" s="320"/>
      <c r="C19" s="321"/>
      <c r="D19" s="320"/>
      <c r="E19" s="322"/>
      <c r="F19" s="322"/>
      <c r="G19" s="322"/>
      <c r="H19" s="333"/>
      <c r="I19" s="327"/>
      <c r="J19" s="52"/>
    </row>
    <row r="20" spans="1:10" ht="12.75">
      <c r="A20" s="449" t="s">
        <v>17</v>
      </c>
      <c r="B20" s="449"/>
      <c r="C20" s="449"/>
      <c r="D20" s="449"/>
      <c r="E20" s="449"/>
      <c r="F20" s="449"/>
      <c r="G20" s="449"/>
      <c r="H20" s="449"/>
      <c r="I20" s="449"/>
      <c r="J20" s="449"/>
    </row>
    <row r="21" spans="1:10" ht="12.75">
      <c r="A21" s="62" t="s">
        <v>18</v>
      </c>
      <c r="B21" s="63"/>
      <c r="C21" s="305"/>
      <c r="D21" s="63"/>
      <c r="E21" s="64"/>
      <c r="F21" s="64"/>
      <c r="G21" s="64"/>
      <c r="H21" s="306"/>
      <c r="I21" s="65"/>
      <c r="J21" s="52"/>
    </row>
    <row r="22" spans="1:10" ht="34.5" customHeight="1">
      <c r="A22" s="67" t="s">
        <v>1</v>
      </c>
      <c r="B22" s="67" t="s">
        <v>4</v>
      </c>
      <c r="C22" s="67" t="s">
        <v>3</v>
      </c>
      <c r="D22" s="67" t="s">
        <v>0</v>
      </c>
      <c r="E22" s="68" t="s">
        <v>8</v>
      </c>
      <c r="F22" s="67" t="s">
        <v>15</v>
      </c>
      <c r="G22" s="67" t="s">
        <v>16</v>
      </c>
      <c r="H22" s="307" t="s">
        <v>26</v>
      </c>
      <c r="I22" s="68" t="s">
        <v>11</v>
      </c>
      <c r="J22" s="52"/>
    </row>
    <row r="23" spans="1:10" ht="26.25" thickBot="1">
      <c r="A23" s="308" t="s">
        <v>36</v>
      </c>
      <c r="B23" s="308">
        <v>1102</v>
      </c>
      <c r="C23" s="308" t="s">
        <v>137</v>
      </c>
      <c r="D23" s="308" t="s">
        <v>212</v>
      </c>
      <c r="E23" s="312">
        <v>1105</v>
      </c>
      <c r="F23" s="311" t="s">
        <v>213</v>
      </c>
      <c r="G23" s="312" t="s">
        <v>214</v>
      </c>
      <c r="H23" s="334">
        <v>357.8</v>
      </c>
      <c r="I23" s="335">
        <v>51662.44</v>
      </c>
      <c r="J23" s="3" t="s">
        <v>215</v>
      </c>
    </row>
    <row r="24" spans="1:10" ht="13.5" thickBot="1">
      <c r="A24" s="320"/>
      <c r="B24" s="320"/>
      <c r="C24" s="321"/>
      <c r="D24" s="320"/>
      <c r="E24" s="322"/>
      <c r="F24" s="322"/>
      <c r="G24" s="322"/>
      <c r="H24" s="336" t="s">
        <v>9</v>
      </c>
      <c r="I24" s="332">
        <f>SUM(I23)</f>
        <v>51662.44</v>
      </c>
      <c r="J24" s="52"/>
    </row>
    <row r="25" spans="1:10" ht="13.5" thickBot="1">
      <c r="A25" s="320"/>
      <c r="B25" s="320"/>
      <c r="C25" s="321"/>
      <c r="D25" s="320"/>
      <c r="E25" s="322"/>
      <c r="F25" s="322"/>
      <c r="G25" s="322"/>
      <c r="H25" s="337"/>
      <c r="I25" s="338"/>
      <c r="J25" s="52"/>
    </row>
    <row r="26" spans="1:10" ht="13.5" thickBot="1">
      <c r="A26" s="320"/>
      <c r="B26" s="320"/>
      <c r="C26" s="321"/>
      <c r="D26" s="320"/>
      <c r="E26" s="339"/>
      <c r="F26" s="446" t="s">
        <v>29</v>
      </c>
      <c r="G26" s="447"/>
      <c r="H26" s="447"/>
      <c r="I26" s="332">
        <f>I10+I18+I24</f>
        <v>138163.79</v>
      </c>
      <c r="J26" s="52"/>
    </row>
    <row r="27" spans="1:10" ht="12.75">
      <c r="A27" s="320"/>
      <c r="B27" s="320"/>
      <c r="C27" s="321"/>
      <c r="D27" s="320"/>
      <c r="E27" s="339"/>
      <c r="F27" s="339"/>
      <c r="G27" s="339"/>
      <c r="H27" s="340"/>
      <c r="I27" s="338"/>
      <c r="J27" s="52"/>
    </row>
    <row r="28" spans="1:10" ht="12.75">
      <c r="A28" s="320"/>
      <c r="B28" s="320"/>
      <c r="C28" s="321"/>
      <c r="D28" s="341"/>
      <c r="E28" s="339"/>
      <c r="F28" s="339"/>
      <c r="G28" s="339"/>
      <c r="H28" s="340"/>
      <c r="I28" s="338"/>
      <c r="J28" s="52"/>
    </row>
    <row r="29" spans="1:10" ht="12.75">
      <c r="A29" s="320"/>
      <c r="B29" s="320"/>
      <c r="C29" s="321"/>
      <c r="D29" s="341"/>
      <c r="E29" s="322"/>
      <c r="F29" s="322"/>
      <c r="G29" s="322"/>
      <c r="H29" s="337"/>
      <c r="I29" s="338"/>
      <c r="J29" s="52"/>
    </row>
    <row r="32" spans="1:9" s="342" customFormat="1" ht="12.75">
      <c r="A32" s="320"/>
      <c r="B32" s="320"/>
      <c r="C32" s="321"/>
      <c r="D32" s="320"/>
      <c r="E32" s="322"/>
      <c r="F32" s="322"/>
      <c r="G32" s="322"/>
      <c r="H32" s="326"/>
      <c r="I32" s="327"/>
    </row>
  </sheetData>
  <sheetProtection password="C70E" sheet="1"/>
  <mergeCells count="13">
    <mergeCell ref="A11:I11"/>
    <mergeCell ref="B8:B9"/>
    <mergeCell ref="F8:F9"/>
    <mergeCell ref="A8:A9"/>
    <mergeCell ref="G8:G9"/>
    <mergeCell ref="I8:I9"/>
    <mergeCell ref="F26:H26"/>
    <mergeCell ref="A1:I1"/>
    <mergeCell ref="A3:J3"/>
    <mergeCell ref="A4:J4"/>
    <mergeCell ref="A13:J13"/>
    <mergeCell ref="A14:J14"/>
    <mergeCell ref="A20:J20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zemljišča s stavbo</oddHeader>
    <oddFooter>&amp;R&amp;9&amp;P od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view="pageLayout" zoomScale="125" zoomScalePageLayoutView="125" workbookViewId="0" topLeftCell="A4">
      <selection activeCell="J13" sqref="J13"/>
    </sheetView>
  </sheetViews>
  <sheetFormatPr defaultColWidth="9.140625" defaultRowHeight="12.75"/>
  <cols>
    <col min="1" max="1" width="5.140625" style="0" customWidth="1"/>
    <col min="2" max="2" width="6.00390625" style="350" customWidth="1"/>
    <col min="6" max="6" width="8.7109375" style="0" customWidth="1"/>
    <col min="7" max="7" width="19.140625" style="0" customWidth="1"/>
    <col min="8" max="8" width="15.8515625" style="0" customWidth="1"/>
    <col min="9" max="9" width="31.57421875" style="0" customWidth="1"/>
  </cols>
  <sheetData>
    <row r="1" spans="2:9" ht="30.75" customHeight="1" thickBot="1">
      <c r="B1" s="468" t="s">
        <v>318</v>
      </c>
      <c r="C1" s="469"/>
      <c r="D1" s="469"/>
      <c r="E1" s="469"/>
      <c r="F1" s="469"/>
      <c r="G1" s="469"/>
      <c r="H1" s="469"/>
      <c r="I1" s="470"/>
    </row>
    <row r="2" spans="2:9" ht="15">
      <c r="B2" s="9"/>
      <c r="C2" s="28"/>
      <c r="D2" s="28"/>
      <c r="E2" s="28"/>
      <c r="F2" s="28"/>
      <c r="G2" s="28"/>
      <c r="H2" s="28"/>
      <c r="I2" s="28"/>
    </row>
    <row r="3" spans="2:9" ht="12.75">
      <c r="B3" s="422" t="s">
        <v>12</v>
      </c>
      <c r="C3" s="422"/>
      <c r="D3" s="422"/>
      <c r="E3" s="422"/>
      <c r="F3" s="422"/>
      <c r="G3" s="422"/>
      <c r="H3" s="422"/>
      <c r="I3" s="422"/>
    </row>
    <row r="4" spans="2:9" ht="12.75">
      <c r="B4" s="471" t="s">
        <v>409</v>
      </c>
      <c r="C4" s="471"/>
      <c r="D4" s="471"/>
      <c r="E4" s="471"/>
      <c r="F4" s="471"/>
      <c r="G4" s="471"/>
      <c r="H4" s="471"/>
      <c r="I4" s="471"/>
    </row>
    <row r="5" spans="2:9" ht="12.75">
      <c r="B5" s="39"/>
      <c r="C5" s="98"/>
      <c r="D5" s="98"/>
      <c r="E5" s="98"/>
      <c r="F5" s="98"/>
      <c r="G5" s="98"/>
      <c r="H5" s="98"/>
      <c r="I5" s="98"/>
    </row>
    <row r="6" spans="2:9" ht="12.75">
      <c r="B6" s="435" t="s">
        <v>410</v>
      </c>
      <c r="C6" s="436"/>
      <c r="D6" s="436"/>
      <c r="E6" s="436"/>
      <c r="F6" s="436"/>
      <c r="G6" s="436"/>
      <c r="H6" s="436"/>
      <c r="I6" s="437"/>
    </row>
    <row r="7" spans="2:9" ht="38.25" customHeight="1">
      <c r="B7" s="15" t="s">
        <v>1</v>
      </c>
      <c r="C7" s="15" t="s">
        <v>4</v>
      </c>
      <c r="D7" s="15" t="s">
        <v>3</v>
      </c>
      <c r="E7" s="15" t="s">
        <v>0</v>
      </c>
      <c r="F7" s="16" t="s">
        <v>411</v>
      </c>
      <c r="G7" s="16" t="s">
        <v>11</v>
      </c>
      <c r="H7" s="16" t="s">
        <v>412</v>
      </c>
      <c r="I7" s="16" t="s">
        <v>413</v>
      </c>
    </row>
    <row r="8" spans="2:9" ht="12.75" customHeight="1">
      <c r="B8" s="462" t="s">
        <v>2</v>
      </c>
      <c r="C8" s="344">
        <v>1091</v>
      </c>
      <c r="D8" s="344" t="s">
        <v>98</v>
      </c>
      <c r="E8" s="344" t="s">
        <v>414</v>
      </c>
      <c r="F8" s="349">
        <v>22</v>
      </c>
      <c r="G8" s="456" t="s">
        <v>430</v>
      </c>
      <c r="H8" s="456" t="s">
        <v>419</v>
      </c>
      <c r="I8" s="459" t="s">
        <v>420</v>
      </c>
    </row>
    <row r="9" spans="2:9" ht="12.75">
      <c r="B9" s="463"/>
      <c r="C9" s="344">
        <v>1091</v>
      </c>
      <c r="D9" s="344" t="s">
        <v>98</v>
      </c>
      <c r="E9" s="344" t="s">
        <v>415</v>
      </c>
      <c r="F9" s="349">
        <v>402</v>
      </c>
      <c r="G9" s="457"/>
      <c r="H9" s="457"/>
      <c r="I9" s="460"/>
    </row>
    <row r="10" spans="2:9" ht="12.75">
      <c r="B10" s="463"/>
      <c r="C10" s="344">
        <v>1091</v>
      </c>
      <c r="D10" s="344" t="s">
        <v>98</v>
      </c>
      <c r="E10" s="344" t="s">
        <v>416</v>
      </c>
      <c r="F10" s="349">
        <v>82</v>
      </c>
      <c r="G10" s="457"/>
      <c r="H10" s="457"/>
      <c r="I10" s="460"/>
    </row>
    <row r="11" spans="2:9" ht="12.75">
      <c r="B11" s="463"/>
      <c r="C11" s="344">
        <v>1091</v>
      </c>
      <c r="D11" s="344" t="s">
        <v>98</v>
      </c>
      <c r="E11" s="344" t="s">
        <v>417</v>
      </c>
      <c r="F11" s="349">
        <v>25</v>
      </c>
      <c r="G11" s="457"/>
      <c r="H11" s="457"/>
      <c r="I11" s="460"/>
    </row>
    <row r="12" spans="2:9" ht="12.75">
      <c r="B12" s="464"/>
      <c r="C12" s="344">
        <v>1091</v>
      </c>
      <c r="D12" s="344" t="s">
        <v>98</v>
      </c>
      <c r="E12" s="344" t="s">
        <v>418</v>
      </c>
      <c r="F12" s="349">
        <v>2</v>
      </c>
      <c r="G12" s="458"/>
      <c r="H12" s="458"/>
      <c r="I12" s="461"/>
    </row>
    <row r="13" spans="2:9" ht="12.75">
      <c r="B13" s="462" t="s">
        <v>35</v>
      </c>
      <c r="C13" s="345">
        <v>1091</v>
      </c>
      <c r="D13" s="345" t="s">
        <v>98</v>
      </c>
      <c r="E13" s="345" t="s">
        <v>416</v>
      </c>
      <c r="F13" s="347">
        <v>1119</v>
      </c>
      <c r="G13" s="465" t="s">
        <v>432</v>
      </c>
      <c r="H13" s="465" t="s">
        <v>419</v>
      </c>
      <c r="I13" s="465" t="s">
        <v>422</v>
      </c>
    </row>
    <row r="14" spans="2:9" ht="12.75">
      <c r="B14" s="463"/>
      <c r="C14" s="345">
        <v>1091</v>
      </c>
      <c r="D14" s="345" t="s">
        <v>98</v>
      </c>
      <c r="E14" s="345" t="s">
        <v>421</v>
      </c>
      <c r="F14" s="347">
        <v>1947</v>
      </c>
      <c r="G14" s="466"/>
      <c r="H14" s="466"/>
      <c r="I14" s="466"/>
    </row>
    <row r="15" spans="2:9" ht="12.75">
      <c r="B15" s="464"/>
      <c r="C15" s="345">
        <v>1091</v>
      </c>
      <c r="D15" s="345" t="s">
        <v>98</v>
      </c>
      <c r="E15" s="345" t="s">
        <v>418</v>
      </c>
      <c r="F15" s="345">
        <v>579</v>
      </c>
      <c r="G15" s="467"/>
      <c r="H15" s="467"/>
      <c r="I15" s="467"/>
    </row>
    <row r="16" spans="2:9" ht="23.25" customHeight="1">
      <c r="B16" s="345" t="s">
        <v>36</v>
      </c>
      <c r="C16" s="345">
        <v>1091</v>
      </c>
      <c r="D16" s="345" t="s">
        <v>98</v>
      </c>
      <c r="E16" s="345" t="s">
        <v>423</v>
      </c>
      <c r="F16" s="347">
        <v>1780</v>
      </c>
      <c r="G16" s="351" t="s">
        <v>431</v>
      </c>
      <c r="H16" s="351" t="s">
        <v>419</v>
      </c>
      <c r="I16" s="351" t="s">
        <v>429</v>
      </c>
    </row>
    <row r="17" spans="6:7" ht="12.75">
      <c r="F17" s="371" t="s">
        <v>9</v>
      </c>
      <c r="G17" s="348">
        <v>186560</v>
      </c>
    </row>
    <row r="18" ht="13.5" thickBot="1"/>
    <row r="19" spans="1:9" ht="13.5" thickBot="1">
      <c r="A19" s="320"/>
      <c r="B19" s="320"/>
      <c r="C19" s="321"/>
      <c r="D19" s="320"/>
      <c r="E19" s="339"/>
      <c r="F19" s="446" t="s">
        <v>29</v>
      </c>
      <c r="G19" s="447"/>
      <c r="H19" s="447"/>
      <c r="I19" s="372">
        <v>186560</v>
      </c>
    </row>
  </sheetData>
  <sheetProtection password="C70E" sheet="1"/>
  <mergeCells count="13">
    <mergeCell ref="F19:H19"/>
    <mergeCell ref="B1:I1"/>
    <mergeCell ref="B3:I3"/>
    <mergeCell ref="B4:I4"/>
    <mergeCell ref="B6:I6"/>
    <mergeCell ref="B8:B12"/>
    <mergeCell ref="G8:G12"/>
    <mergeCell ref="H8:H12"/>
    <mergeCell ref="I8:I12"/>
    <mergeCell ref="B13:B15"/>
    <mergeCell ref="G13:G15"/>
    <mergeCell ref="H13:H15"/>
    <mergeCell ref="I13:I15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Stavbna pravica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7" max="7" width="22.8515625" style="0" customWidth="1"/>
    <col min="14" max="14" width="31.7109375" style="25" customWidth="1"/>
  </cols>
  <sheetData>
    <row r="2" ht="12.75">
      <c r="N2" s="19" t="s">
        <v>31</v>
      </c>
    </row>
    <row r="3" spans="2:14" ht="12.75">
      <c r="B3" s="435" t="s">
        <v>313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7"/>
      <c r="N3" s="19">
        <v>738379.03</v>
      </c>
    </row>
    <row r="4" spans="2:14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2:14" ht="25.5" customHeight="1">
      <c r="B5" s="474" t="s">
        <v>319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6"/>
      <c r="N5" s="19">
        <v>80000</v>
      </c>
    </row>
    <row r="6" spans="2:14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2:14" ht="12.75">
      <c r="B7" s="20"/>
      <c r="C7" s="20"/>
      <c r="D7" s="20"/>
      <c r="E7" s="20"/>
      <c r="F7" s="20"/>
      <c r="G7" s="20"/>
      <c r="H7" s="20"/>
      <c r="I7" s="20"/>
      <c r="J7" s="477" t="s">
        <v>32</v>
      </c>
      <c r="K7" s="478"/>
      <c r="L7" s="478"/>
      <c r="M7" s="478"/>
      <c r="N7" s="22">
        <f>SUM(N3:N6)</f>
        <v>818379.03</v>
      </c>
    </row>
    <row r="8" spans="2:14" ht="12.75">
      <c r="B8" s="20"/>
      <c r="C8" s="20"/>
      <c r="D8" s="20"/>
      <c r="E8" s="20"/>
      <c r="F8" s="20"/>
      <c r="G8" s="20"/>
      <c r="H8" s="20"/>
      <c r="I8" s="20"/>
      <c r="J8" s="114"/>
      <c r="K8" s="114"/>
      <c r="L8" s="114"/>
      <c r="M8" s="114"/>
      <c r="N8" s="21"/>
    </row>
    <row r="9" spans="2:14" ht="12.75">
      <c r="B9" s="20"/>
      <c r="C9" s="20"/>
      <c r="D9" s="20"/>
      <c r="E9" s="20"/>
      <c r="F9" s="20"/>
      <c r="G9" s="20"/>
      <c r="H9" s="20"/>
      <c r="I9" s="20"/>
      <c r="J9" s="114"/>
      <c r="K9" s="114"/>
      <c r="L9" s="114"/>
      <c r="M9" s="114"/>
      <c r="N9" s="21"/>
    </row>
    <row r="10" spans="2:14" ht="12.7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2:14" ht="24" customHeight="1">
      <c r="B11" s="474" t="s">
        <v>320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6"/>
      <c r="N11" s="19">
        <v>564857.23</v>
      </c>
    </row>
    <row r="13" spans="2:14" ht="24" customHeight="1">
      <c r="B13" s="474" t="s">
        <v>321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6"/>
      <c r="N13" s="19">
        <v>60000</v>
      </c>
    </row>
    <row r="15" spans="2:14" ht="24" customHeight="1">
      <c r="B15" s="474" t="s">
        <v>322</v>
      </c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6"/>
      <c r="N15" s="19">
        <v>138163.79</v>
      </c>
    </row>
    <row r="17" spans="2:14" ht="12.75">
      <c r="B17" s="483" t="s">
        <v>425</v>
      </c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5"/>
      <c r="N17" s="472">
        <v>186560</v>
      </c>
    </row>
    <row r="18" spans="2:14" ht="12.75">
      <c r="B18" s="486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8"/>
      <c r="N18" s="473"/>
    </row>
    <row r="21" spans="10:14" ht="12.75">
      <c r="J21" s="477" t="s">
        <v>33</v>
      </c>
      <c r="K21" s="478"/>
      <c r="L21" s="478"/>
      <c r="M21" s="478"/>
      <c r="N21" s="22">
        <f>SUM(N11:N20)</f>
        <v>949581.02</v>
      </c>
    </row>
    <row r="24" ht="13.5" thickBot="1"/>
    <row r="25" spans="8:18" ht="13.5" customHeight="1" thickBot="1">
      <c r="H25" s="23"/>
      <c r="I25" s="23"/>
      <c r="J25" s="481" t="s">
        <v>34</v>
      </c>
      <c r="K25" s="482"/>
      <c r="L25" s="482"/>
      <c r="M25" s="482"/>
      <c r="N25" s="24">
        <f>N21+N7</f>
        <v>1767960.05</v>
      </c>
      <c r="R25" s="353"/>
    </row>
    <row r="26" spans="8:14" ht="13.5" customHeight="1">
      <c r="H26" s="23"/>
      <c r="I26" s="23"/>
      <c r="J26" s="260"/>
      <c r="K26" s="260"/>
      <c r="L26" s="260"/>
      <c r="M26" s="260"/>
      <c r="N26" s="21"/>
    </row>
    <row r="27" ht="12.75">
      <c r="Q27" s="354"/>
    </row>
    <row r="29" spans="9:14" s="352" customFormat="1" ht="12.75">
      <c r="I29" s="360"/>
      <c r="J29" s="480" t="s">
        <v>383</v>
      </c>
      <c r="K29" s="480"/>
      <c r="L29" s="480"/>
      <c r="M29" s="480"/>
      <c r="N29" s="361">
        <f>N7*0.2</f>
        <v>163675.806</v>
      </c>
    </row>
    <row r="30" spans="9:14" s="352" customFormat="1" ht="12.75">
      <c r="I30" s="360"/>
      <c r="J30" s="480" t="s">
        <v>384</v>
      </c>
      <c r="K30" s="480"/>
      <c r="L30" s="480"/>
      <c r="M30" s="480"/>
      <c r="N30" s="361">
        <f>N21*0.2</f>
        <v>189916.20400000003</v>
      </c>
    </row>
    <row r="31" spans="9:14" s="352" customFormat="1" ht="12.75">
      <c r="I31" s="360"/>
      <c r="J31" s="479" t="s">
        <v>382</v>
      </c>
      <c r="K31" s="479"/>
      <c r="L31" s="479"/>
      <c r="M31" s="479"/>
      <c r="N31" s="361">
        <f>N29+N30</f>
        <v>353592.01</v>
      </c>
    </row>
  </sheetData>
  <sheetProtection password="C70E" sheet="1"/>
  <mergeCells count="13">
    <mergeCell ref="J21:M21"/>
    <mergeCell ref="B5:M5"/>
    <mergeCell ref="J31:M31"/>
    <mergeCell ref="J29:M29"/>
    <mergeCell ref="J30:M30"/>
    <mergeCell ref="J25:M25"/>
    <mergeCell ref="B17:M18"/>
    <mergeCell ref="N17:N18"/>
    <mergeCell ref="B3:M3"/>
    <mergeCell ref="B11:M11"/>
    <mergeCell ref="B13:M13"/>
    <mergeCell ref="B15:M15"/>
    <mergeCell ref="J7:M7"/>
  </mergeCells>
  <printOptions/>
  <pageMargins left="0.7" right="0.7" top="0.75" bottom="0.75" header="0.3" footer="0.3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Burič</dc:creator>
  <cp:keywords/>
  <dc:description/>
  <cp:lastModifiedBy>Polona Matevžič</cp:lastModifiedBy>
  <cp:lastPrinted>2022-03-16T12:56:44Z</cp:lastPrinted>
  <dcterms:created xsi:type="dcterms:W3CDTF">2009-08-20T12:04:03Z</dcterms:created>
  <dcterms:modified xsi:type="dcterms:W3CDTF">2022-03-16T13:34:00Z</dcterms:modified>
  <cp:category/>
  <cp:version/>
  <cp:contentType/>
  <cp:contentStatus/>
</cp:coreProperties>
</file>