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45" activeTab="0"/>
  </bookViews>
  <sheets>
    <sheet name="20-3-2016" sheetId="1" r:id="rId1"/>
  </sheets>
  <definedNames>
    <definedName name="_xlnm.Print_Area" localSheetId="0">'20-3-2016'!$A$1:$C$72</definedName>
  </definedNames>
  <calcPr fullCalcOnLoad="1"/>
</workbook>
</file>

<file path=xl/sharedStrings.xml><?xml version="1.0" encoding="utf-8"?>
<sst xmlns="http://schemas.openxmlformats.org/spreadsheetml/2006/main" count="91" uniqueCount="74">
  <si>
    <t>Priloga 1: Plan del za 2016 - občina Kostanjevica na Krki</t>
  </si>
  <si>
    <t>v EUR</t>
  </si>
  <si>
    <t>Opis investicje</t>
  </si>
  <si>
    <t>tarifni</t>
  </si>
  <si>
    <t xml:space="preserve"> 1.</t>
  </si>
  <si>
    <t>OSKRBA S PITNO VODO</t>
  </si>
  <si>
    <t xml:space="preserve"> 1.1.</t>
  </si>
  <si>
    <t>VODNI VIRI</t>
  </si>
  <si>
    <t>Izdelava dodatne vrtine v Orehovcu OR-5.</t>
  </si>
  <si>
    <t xml:space="preserve">Spremljanje kakovosti pitne vode iz zajetij Vrbje-Vrtača in izdelava hidrogeološkega poročila.  </t>
  </si>
  <si>
    <t>Priprava strokovnih podlag za zaščito vodnih virov.</t>
  </si>
  <si>
    <t>Postavitev opozorilnih tabel za označitev vodovarstvenih območij.</t>
  </si>
  <si>
    <t>Obnova zajetij Vrbje-Vrtača.   </t>
  </si>
  <si>
    <t xml:space="preserve"> 1.2.</t>
  </si>
  <si>
    <t>OMREŽJE ZA OSKRBO S PITNO VODO</t>
  </si>
  <si>
    <t>Obnova sekundarnega vodovoda in priključkov po izvedbi projekta HI (odsek Dobe-Dobrava, odsek Grajska cesta, odsek Gorjanska cesta, povezovalni cevovod Slinovce – Kostanjevica).</t>
  </si>
  <si>
    <t xml:space="preserve">Obnova VH Bajin vrh (obnova objekta z zunanjo ureditvijo, izvedbo toplotne izolacije, premazom vodne celice in zamenjavo armatur).     </t>
  </si>
  <si>
    <t>Obnova obstoječih objektov, vključno z armaturami in merilno opremo ter zapora vodnih celic (VH Male Vodenice (štirna), VH Ržišče, VH Avguštine, PČ Orehovec, VH Orehovec, ...).</t>
  </si>
  <si>
    <t>Obnova vodovoda obstoječega vodovoda na trasi VH Črneča vas - Vrbje, Vrtača.</t>
  </si>
  <si>
    <t>Obnova dotrajanih vodovodnih jaškov.</t>
  </si>
  <si>
    <t>Ureditev oskrbe s pitno vodo iz Javorovica na vodni vir na območju občine Kostanjevica na Krki.</t>
  </si>
  <si>
    <t>Vzdrževanje javnega hidrantnega omrežja in hidrantov.</t>
  </si>
  <si>
    <t>Nadgradnja obstoječega katastra.</t>
  </si>
  <si>
    <t>Nepredvidena dela, skladno s potrebami na terenu.</t>
  </si>
  <si>
    <t xml:space="preserve"> 1.3.</t>
  </si>
  <si>
    <t>UČINKOVITEJŠA OSKRBA</t>
  </si>
  <si>
    <t>Optimizacija črpališč in zamenjava črpalk.</t>
  </si>
  <si>
    <t>Dobava in nadgradnja opreme za pripravo pitne vode.</t>
  </si>
  <si>
    <t>Vgradnja merilnih mest za nadzor nad vodnimi izgubami.</t>
  </si>
  <si>
    <t>Vzpostavitev in nadgradnja daljinskega nadzora nad objekti za oskrbo s pitno vodo.</t>
  </si>
  <si>
    <t>Dobava in vgradnja merilne opreme za nadzor odvzema vode iz vodnih virov.</t>
  </si>
  <si>
    <t xml:space="preserve"> 2.</t>
  </si>
  <si>
    <t>ODVAJANJE IN ČIŠČENJE KOMUNALNIH IN PADAVINSKIH ODPADNIH VODA</t>
  </si>
  <si>
    <t xml:space="preserve"> 2.1.</t>
  </si>
  <si>
    <t>ODVAJANJE ODPADNE VODE</t>
  </si>
  <si>
    <t>Menjava pokrovov jaškov in tesnjenje v primeru ropota.</t>
  </si>
  <si>
    <t>Dvigovanje jaškov na koto terena, obnova poškodovanih jaškov.</t>
  </si>
  <si>
    <t>Izgradnja revizijskega jaška na mestu priklopa na javno kanalizacijsko omrežje na Resljevi ulici.</t>
  </si>
  <si>
    <t>Izvedba priključitve na novo kanalizacijo - industrijska cona Krška cesta.</t>
  </si>
  <si>
    <t>Zagotovitev možnosti priklopa na javno kanalizacijo.</t>
  </si>
  <si>
    <t xml:space="preserve">Obnova in dograditev kanalizacije skladno s potrebami na terenu. </t>
  </si>
  <si>
    <t>Dobava rezervnih črpalk in zamenjava črpalk v prečrpališčih odpadnih voda.</t>
  </si>
  <si>
    <t>Izgradnja fekalne kanalizacije na lokaciji Globočice pri Kostanjevici.               </t>
  </si>
  <si>
    <t>Nadgradnja daljinskega nadzora.</t>
  </si>
  <si>
    <t>Postavitev ali popravilo ograj okoli internih prečrpališč.</t>
  </si>
  <si>
    <t>Dobava in vgradnja nivojske sonde za prečrpališče odpadnih vod.</t>
  </si>
  <si>
    <t>Nepredvidena - intervencijska dela, skladno s potrebami na terenu.</t>
  </si>
  <si>
    <t xml:space="preserve"> 2.2.</t>
  </si>
  <si>
    <t>ČISTILNE NAPRAVE</t>
  </si>
  <si>
    <t>Izvedba analiz kakovosti odpadne vode in priprava posnetka dejanskega stanja na KČN Kostanjevica.</t>
  </si>
  <si>
    <t>Priprava strokovnega mnenja za učinkovitejše odstranjevanje dušikovih spojin na KČN Kostanjevica.</t>
  </si>
  <si>
    <t>Dobava in vgradnja mešala na KČN Kostanjevica.</t>
  </si>
  <si>
    <r>
      <t>Avtomatizacija doziranja FeCl</t>
    </r>
    <r>
      <rPr>
        <vertAlign val="subscript"/>
        <sz val="8"/>
        <rFont val="Verdana"/>
        <family val="2"/>
      </rPr>
      <t>3</t>
    </r>
    <r>
      <rPr>
        <sz val="8"/>
        <rFont val="Verdana"/>
        <family val="2"/>
      </rPr>
      <t>.</t>
    </r>
  </si>
  <si>
    <t>Generalni servis KČN Kostanjevica na Krki - dobava in vgradnja merilno regulacijske opreme (merilec pretok v izravnalnem bazenu, pH sonda, O2 sonda, nivojske sonde, črpalke za prečrpavanje vode iz zalogovnika za odvišno blato, merilnik temperature, …).</t>
  </si>
  <si>
    <t>Vzpostavitev internega recikla vode (vračanje vode iz aeracije v denitrifikacijo)</t>
  </si>
  <si>
    <t>Dobava in vgradnja plovnega stikala v vhodnem črpališču.</t>
  </si>
  <si>
    <t>Dobava in vgradnja puhal za vpihovanje kisika v selektor in aeracijski bazen.</t>
  </si>
  <si>
    <t>Ureditev priročnega laboratorija v prostoru 1.02 (omara, miza in umivalnik) v KČN Kostanjevica.    </t>
  </si>
  <si>
    <t>Dobava in vgradnja puhala za prezračevanje peskolova.</t>
  </si>
  <si>
    <t>Izvedbe hidravlično-procesne optimizacije na KČN Kostanjevica.</t>
  </si>
  <si>
    <t>Dobava opreme za vzpostavitev obratovanja druge linije KČN Kostanjevica na Krki.</t>
  </si>
  <si>
    <t>Dobava in vgradnja merilca pretoka na iztoku iz KČN Kostanjevica.</t>
  </si>
  <si>
    <t>Dobava in vgradja merilca suspendiranih snovi na iztoku iz KČN.</t>
  </si>
  <si>
    <t>3.</t>
  </si>
  <si>
    <t>RAVNANJE Z ODPADKI</t>
  </si>
  <si>
    <t>DEJANSKE POTREBE</t>
  </si>
  <si>
    <t>OKVIRNA RAZPOLOŽLJIVA SREDSTVA 2016</t>
  </si>
  <si>
    <t>omrežnina 2016</t>
  </si>
  <si>
    <t>Nadgradnja daljinskega nadzora za vrtini kamnolom in travnik v Orehovcu (postavitev nadzornega sistema z GPRS komunikacijo, komplet s krmilno enoto).</t>
  </si>
  <si>
    <t>Izvedba daljinskega nadzora v objektih PČ Orehovec in VH Orehovec.</t>
  </si>
  <si>
    <t>Nadgradnja avtomatike v prečrpališčih za odpadne vode.</t>
  </si>
  <si>
    <t>Ureditev zbiralnice oziroma ekološkega otoka (plato, ograja in tabla).</t>
  </si>
  <si>
    <t>Priprava pitne vode na zajetju Jama.</t>
  </si>
  <si>
    <r>
      <t xml:space="preserve">Obnova dotrajanih in poddimenzioniranih odsekov cevovodov: odsek </t>
    </r>
    <r>
      <rPr>
        <b/>
        <sz val="8"/>
        <rFont val="Verdana"/>
        <family val="2"/>
      </rPr>
      <t>Slinovce - Vovk, odsek Dolšce - Ganter</t>
    </r>
    <r>
      <rPr>
        <sz val="8"/>
        <rFont val="Verdana"/>
        <family val="2"/>
      </rPr>
      <t>, odsek Ržišče-Grič, odsek vodovoda Orehovec - vas, odsek vodovoda Avguštine, odseka vodovoda Oštrc, odsek Črneča vas.   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</si>
</sst>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8"/>
      <name val="Verdana"/>
      <family val="2"/>
    </font>
    <font>
      <vertAlign val="subscript"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1"/>
      <color indexed="8"/>
      <name val="Times New Roman"/>
      <family val="1"/>
    </font>
    <font>
      <sz val="11"/>
      <color indexed="54"/>
      <name val="Verdana"/>
      <family val="2"/>
    </font>
    <font>
      <sz val="10"/>
      <color indexed="10"/>
      <name val="Verdana"/>
      <family val="2"/>
    </font>
    <font>
      <b/>
      <sz val="16"/>
      <color indexed="17"/>
      <name val="Verdana"/>
      <family val="2"/>
    </font>
    <font>
      <b/>
      <sz val="16"/>
      <color indexed="10"/>
      <name val="Verdan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1"/>
      <color theme="1"/>
      <name val="Times New Roman"/>
      <family val="1"/>
    </font>
    <font>
      <sz val="11"/>
      <color rgb="FF44546A"/>
      <name val="Verdana"/>
      <family val="2"/>
    </font>
    <font>
      <sz val="10"/>
      <color rgb="FFFF0000"/>
      <name val="Verdana"/>
      <family val="2"/>
    </font>
    <font>
      <b/>
      <sz val="16"/>
      <color rgb="FF00B050"/>
      <name val="Verdana"/>
      <family val="2"/>
    </font>
    <font>
      <b/>
      <sz val="16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4" fillId="33" borderId="10" xfId="42" applyNumberFormat="1" applyFont="1" applyFill="1" applyBorder="1" applyAlignment="1">
      <alignment horizontal="right" vertical="center"/>
      <protection/>
    </xf>
    <xf numFmtId="3" fontId="4" fillId="33" borderId="10" xfId="42" applyNumberFormat="1" applyFont="1" applyFill="1" applyBorder="1" applyAlignment="1">
      <alignment horizontal="left" vertical="center"/>
      <protection/>
    </xf>
    <xf numFmtId="37" fontId="4" fillId="33" borderId="10" xfId="0" applyNumberFormat="1" applyFont="1" applyFill="1" applyBorder="1" applyAlignment="1">
      <alignment/>
    </xf>
    <xf numFmtId="16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37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37" fontId="4" fillId="0" borderId="10" xfId="0" applyNumberFormat="1" applyFont="1" applyFill="1" applyBorder="1" applyAlignment="1">
      <alignment horizontal="right"/>
    </xf>
    <xf numFmtId="0" fontId="6" fillId="0" borderId="10" xfId="41" applyFont="1" applyFill="1" applyBorder="1" applyAlignment="1">
      <alignment horizontal="right"/>
      <protection/>
    </xf>
    <xf numFmtId="3" fontId="6" fillId="0" borderId="10" xfId="41" applyNumberFormat="1" applyFont="1" applyFill="1" applyBorder="1" applyAlignment="1">
      <alignment horizontal="left" vertical="center" wrapText="1"/>
      <protection/>
    </xf>
    <xf numFmtId="37" fontId="6" fillId="0" borderId="10" xfId="0" applyNumberFormat="1" applyFont="1" applyFill="1" applyBorder="1" applyAlignment="1">
      <alignment horizontal="right"/>
    </xf>
    <xf numFmtId="16" fontId="6" fillId="0" borderId="10" xfId="41" applyNumberFormat="1" applyFont="1" applyFill="1" applyBorder="1" applyAlignment="1">
      <alignment horizontal="right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 wrapText="1"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3" fontId="6" fillId="0" borderId="0" xfId="41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/>
    </xf>
    <xf numFmtId="37" fontId="54" fillId="33" borderId="10" xfId="0" applyNumberFormat="1" applyFont="1" applyFill="1" applyBorder="1" applyAlignment="1">
      <alignment/>
    </xf>
    <xf numFmtId="37" fontId="5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9" fillId="0" borderId="0" xfId="0" applyFont="1" applyAlignment="1">
      <alignment/>
    </xf>
    <xf numFmtId="0" fontId="54" fillId="34" borderId="10" xfId="0" applyFont="1" applyFill="1" applyBorder="1" applyAlignment="1">
      <alignment horizontal="right" vertical="center" wrapText="1"/>
    </xf>
    <xf numFmtId="37" fontId="0" fillId="0" borderId="0" xfId="0" applyNumberFormat="1" applyAlignment="1">
      <alignment/>
    </xf>
    <xf numFmtId="3" fontId="60" fillId="0" borderId="0" xfId="0" applyNumberFormat="1" applyFont="1" applyFill="1" applyBorder="1" applyAlignment="1">
      <alignment horizontal="right"/>
    </xf>
    <xf numFmtId="37" fontId="54" fillId="0" borderId="10" xfId="0" applyNumberFormat="1" applyFont="1" applyFill="1" applyBorder="1" applyAlignment="1">
      <alignment/>
    </xf>
    <xf numFmtId="37" fontId="55" fillId="0" borderId="10" xfId="0" applyNumberFormat="1" applyFont="1" applyFill="1" applyBorder="1" applyAlignment="1">
      <alignment/>
    </xf>
    <xf numFmtId="37" fontId="55" fillId="0" borderId="0" xfId="0" applyNumberFormat="1" applyFont="1" applyFill="1" applyBorder="1" applyAlignment="1">
      <alignment/>
    </xf>
    <xf numFmtId="37" fontId="54" fillId="0" borderId="1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37" fontId="4" fillId="33" borderId="10" xfId="0" applyNumberFormat="1" applyFont="1" applyFill="1" applyBorder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3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7" fontId="46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/>
    </xf>
    <xf numFmtId="0" fontId="54" fillId="34" borderId="10" xfId="0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right" vertic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6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Normal="90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2" max="2" width="124.7109375" style="0" customWidth="1"/>
    <col min="3" max="3" width="17.28125" style="27" customWidth="1"/>
    <col min="5" max="5" width="17.28125" style="32" customWidth="1"/>
  </cols>
  <sheetData>
    <row r="1" spans="1:5" ht="30.75" customHeight="1">
      <c r="A1" s="1" t="s">
        <v>0</v>
      </c>
      <c r="B1" s="2"/>
      <c r="C1" s="45" t="s">
        <v>66</v>
      </c>
      <c r="E1" s="46" t="s">
        <v>65</v>
      </c>
    </row>
    <row r="2" spans="1:5" ht="15">
      <c r="A2" s="4"/>
      <c r="B2" s="5"/>
      <c r="C2" s="3" t="s">
        <v>1</v>
      </c>
      <c r="E2" s="40" t="s">
        <v>1</v>
      </c>
    </row>
    <row r="3" spans="1:5" ht="27" customHeight="1">
      <c r="A3" s="47"/>
      <c r="B3" s="47" t="s">
        <v>2</v>
      </c>
      <c r="C3" s="48" t="s">
        <v>67</v>
      </c>
      <c r="E3" s="38" t="s">
        <v>67</v>
      </c>
    </row>
    <row r="4" spans="1:7" ht="15">
      <c r="A4" s="6" t="s">
        <v>4</v>
      </c>
      <c r="B4" s="7" t="s">
        <v>5</v>
      </c>
      <c r="C4" s="52">
        <f>C23+C12+C5</f>
        <v>45226</v>
      </c>
      <c r="E4" s="30">
        <v>183665</v>
      </c>
      <c r="G4" s="39">
        <f>45226-C4</f>
        <v>0</v>
      </c>
    </row>
    <row r="5" spans="1:5" ht="15">
      <c r="A5" s="9" t="s">
        <v>6</v>
      </c>
      <c r="B5" s="16" t="s">
        <v>7</v>
      </c>
      <c r="C5" s="53">
        <f>SUM(C6:C11)</f>
        <v>585</v>
      </c>
      <c r="E5" s="41">
        <v>54000</v>
      </c>
    </row>
    <row r="6" spans="1:5" ht="15">
      <c r="A6" s="54"/>
      <c r="B6" s="55" t="s">
        <v>8</v>
      </c>
      <c r="C6" s="56">
        <v>0</v>
      </c>
      <c r="E6" s="42">
        <v>0</v>
      </c>
    </row>
    <row r="7" spans="1:5" ht="15">
      <c r="A7" s="54"/>
      <c r="B7" s="55" t="s">
        <v>72</v>
      </c>
      <c r="C7" s="56">
        <v>0</v>
      </c>
      <c r="E7" s="42">
        <v>60000</v>
      </c>
    </row>
    <row r="8" spans="1:5" ht="15">
      <c r="A8" s="54"/>
      <c r="B8" s="55" t="s">
        <v>9</v>
      </c>
      <c r="C8" s="56">
        <v>0</v>
      </c>
      <c r="E8" s="42">
        <v>0</v>
      </c>
    </row>
    <row r="9" spans="1:5" ht="15">
      <c r="A9" s="54"/>
      <c r="B9" s="55" t="s">
        <v>10</v>
      </c>
      <c r="C9" s="56">
        <v>0</v>
      </c>
      <c r="E9" s="42">
        <v>1850</v>
      </c>
    </row>
    <row r="10" spans="1:5" ht="15">
      <c r="A10" s="54"/>
      <c r="B10" s="55" t="s">
        <v>11</v>
      </c>
      <c r="C10" s="56">
        <v>585</v>
      </c>
      <c r="E10" s="42">
        <v>2150</v>
      </c>
    </row>
    <row r="11" spans="1:5" ht="15">
      <c r="A11" s="54"/>
      <c r="B11" s="55" t="s">
        <v>12</v>
      </c>
      <c r="C11" s="56">
        <v>0</v>
      </c>
      <c r="E11" s="42">
        <v>0</v>
      </c>
    </row>
    <row r="12" spans="1:5" ht="15">
      <c r="A12" s="15" t="s">
        <v>13</v>
      </c>
      <c r="B12" s="16" t="s">
        <v>14</v>
      </c>
      <c r="C12" s="53">
        <f>SUM(C13:C22)</f>
        <v>40969</v>
      </c>
      <c r="E12" s="41">
        <v>121215</v>
      </c>
    </row>
    <row r="13" spans="1:5" ht="27" customHeight="1">
      <c r="A13" s="54"/>
      <c r="B13" s="55" t="s">
        <v>15</v>
      </c>
      <c r="C13" s="56">
        <v>0</v>
      </c>
      <c r="E13" s="42">
        <v>65000</v>
      </c>
    </row>
    <row r="14" spans="1:5" ht="27" customHeight="1">
      <c r="A14" s="54"/>
      <c r="B14" s="55" t="s">
        <v>73</v>
      </c>
      <c r="C14" s="56">
        <f>32103+1500</f>
        <v>33603</v>
      </c>
      <c r="E14" s="42">
        <v>45000</v>
      </c>
    </row>
    <row r="15" spans="1:5" ht="15">
      <c r="A15" s="54"/>
      <c r="B15" s="55" t="s">
        <v>16</v>
      </c>
      <c r="C15" s="56">
        <v>450</v>
      </c>
      <c r="E15" s="42">
        <v>18500</v>
      </c>
    </row>
    <row r="16" spans="1:5" ht="27" customHeight="1">
      <c r="A16" s="54"/>
      <c r="B16" s="55" t="s">
        <v>17</v>
      </c>
      <c r="C16" s="56">
        <v>2066</v>
      </c>
      <c r="E16" s="42">
        <v>22850</v>
      </c>
    </row>
    <row r="17" spans="1:5" ht="15">
      <c r="A17" s="54"/>
      <c r="B17" s="55" t="s">
        <v>18</v>
      </c>
      <c r="C17" s="56">
        <v>0</v>
      </c>
      <c r="E17" s="42">
        <v>0</v>
      </c>
    </row>
    <row r="18" spans="1:5" ht="15">
      <c r="A18" s="54"/>
      <c r="B18" s="57" t="s">
        <v>19</v>
      </c>
      <c r="C18" s="56">
        <v>950</v>
      </c>
      <c r="E18" s="42">
        <v>950</v>
      </c>
    </row>
    <row r="19" spans="1:5" ht="15">
      <c r="A19" s="54"/>
      <c r="B19" s="55" t="s">
        <v>20</v>
      </c>
      <c r="C19" s="56">
        <v>850</v>
      </c>
      <c r="E19" s="42">
        <v>2450</v>
      </c>
    </row>
    <row r="20" spans="1:5" ht="15">
      <c r="A20" s="54"/>
      <c r="B20" s="55" t="s">
        <v>21</v>
      </c>
      <c r="C20" s="56">
        <v>1050</v>
      </c>
      <c r="E20" s="42">
        <v>2400</v>
      </c>
    </row>
    <row r="21" spans="1:5" ht="15">
      <c r="A21" s="54"/>
      <c r="B21" s="10" t="s">
        <v>22</v>
      </c>
      <c r="C21" s="56">
        <v>1500</v>
      </c>
      <c r="E21" s="42">
        <v>1500</v>
      </c>
    </row>
    <row r="22" spans="1:5" ht="15">
      <c r="A22" s="54"/>
      <c r="B22" s="10" t="s">
        <v>23</v>
      </c>
      <c r="C22" s="56">
        <v>500</v>
      </c>
      <c r="E22" s="42">
        <v>560</v>
      </c>
    </row>
    <row r="23" spans="1:5" ht="15">
      <c r="A23" s="15" t="s">
        <v>24</v>
      </c>
      <c r="B23" s="16" t="s">
        <v>25</v>
      </c>
      <c r="C23" s="53">
        <f>SUM(C24:C30)</f>
        <v>3672</v>
      </c>
      <c r="E23" s="41">
        <v>8450</v>
      </c>
    </row>
    <row r="24" spans="1:5" ht="15">
      <c r="A24" s="54"/>
      <c r="B24" s="10" t="s">
        <v>26</v>
      </c>
      <c r="C24" s="56">
        <v>1732</v>
      </c>
      <c r="E24" s="42">
        <v>6850</v>
      </c>
    </row>
    <row r="25" spans="1:5" ht="15">
      <c r="A25" s="54"/>
      <c r="B25" s="10" t="s">
        <v>27</v>
      </c>
      <c r="C25" s="56">
        <v>0</v>
      </c>
      <c r="E25" s="42">
        <v>3500</v>
      </c>
    </row>
    <row r="26" spans="1:5" ht="15">
      <c r="A26" s="54"/>
      <c r="B26" s="10" t="s">
        <v>28</v>
      </c>
      <c r="C26" s="56">
        <v>540</v>
      </c>
      <c r="E26" s="42">
        <v>1500</v>
      </c>
    </row>
    <row r="27" spans="1:5" ht="21">
      <c r="A27" s="54"/>
      <c r="B27" s="10" t="s">
        <v>68</v>
      </c>
      <c r="C27" s="56">
        <v>250</v>
      </c>
      <c r="E27" s="42">
        <v>6205</v>
      </c>
    </row>
    <row r="28" spans="1:5" ht="15">
      <c r="A28" s="54"/>
      <c r="B28" s="10" t="s">
        <v>69</v>
      </c>
      <c r="C28" s="56">
        <v>0</v>
      </c>
      <c r="E28" s="42">
        <v>6450</v>
      </c>
    </row>
    <row r="29" spans="1:5" ht="15">
      <c r="A29" s="54"/>
      <c r="B29" s="10" t="s">
        <v>29</v>
      </c>
      <c r="C29" s="56">
        <v>500</v>
      </c>
      <c r="E29" s="42">
        <v>1250</v>
      </c>
    </row>
    <row r="30" spans="1:5" ht="15">
      <c r="A30" s="54"/>
      <c r="B30" s="10" t="s">
        <v>30</v>
      </c>
      <c r="C30" s="56">
        <v>650</v>
      </c>
      <c r="E30" s="42">
        <v>1050</v>
      </c>
    </row>
    <row r="31" spans="1:5" ht="15">
      <c r="A31" s="12"/>
      <c r="B31" s="13"/>
      <c r="C31" s="14"/>
      <c r="E31" s="43"/>
    </row>
    <row r="32" spans="1:5" ht="15">
      <c r="A32" s="4"/>
      <c r="B32" s="5"/>
      <c r="C32" s="3" t="s">
        <v>1</v>
      </c>
      <c r="E32" s="40" t="s">
        <v>1</v>
      </c>
    </row>
    <row r="33" spans="1:5" ht="15">
      <c r="A33" s="59"/>
      <c r="B33" s="59" t="s">
        <v>2</v>
      </c>
      <c r="C33" s="60" t="s">
        <v>67</v>
      </c>
      <c r="E33" s="62" t="s">
        <v>67</v>
      </c>
    </row>
    <row r="34" spans="1:5" ht="15">
      <c r="A34" s="59"/>
      <c r="B34" s="59"/>
      <c r="C34" s="61" t="s">
        <v>3</v>
      </c>
      <c r="E34" s="63" t="s">
        <v>3</v>
      </c>
    </row>
    <row r="35" spans="1:7" ht="15">
      <c r="A35" s="6" t="s">
        <v>31</v>
      </c>
      <c r="B35" s="7" t="s">
        <v>32</v>
      </c>
      <c r="C35" s="8">
        <f>C36+C50</f>
        <v>29002</v>
      </c>
      <c r="E35" s="30">
        <v>103456</v>
      </c>
      <c r="G35" s="58">
        <f>29002</f>
        <v>29002</v>
      </c>
    </row>
    <row r="36" spans="1:7" ht="15">
      <c r="A36" s="15" t="s">
        <v>33</v>
      </c>
      <c r="B36" s="16" t="s">
        <v>34</v>
      </c>
      <c r="C36" s="17">
        <f>SUM(C37:C49)</f>
        <v>19604</v>
      </c>
      <c r="E36" s="44">
        <v>30896</v>
      </c>
      <c r="G36" s="58">
        <f>19604-C36</f>
        <v>0</v>
      </c>
    </row>
    <row r="37" spans="1:5" ht="15">
      <c r="A37" s="18"/>
      <c r="B37" s="19" t="s">
        <v>35</v>
      </c>
      <c r="C37" s="20">
        <v>1050</v>
      </c>
      <c r="E37" s="31">
        <v>1250</v>
      </c>
    </row>
    <row r="38" spans="1:5" ht="15">
      <c r="A38" s="18"/>
      <c r="B38" s="19" t="s">
        <v>36</v>
      </c>
      <c r="C38" s="20">
        <v>750</v>
      </c>
      <c r="E38" s="31">
        <v>850</v>
      </c>
    </row>
    <row r="39" spans="1:7" ht="15">
      <c r="A39" s="18"/>
      <c r="B39" s="19" t="s">
        <v>37</v>
      </c>
      <c r="C39" s="20">
        <v>1450</v>
      </c>
      <c r="E39" s="31">
        <v>785</v>
      </c>
      <c r="F39" s="11"/>
      <c r="G39">
        <f>2495+339</f>
        <v>2834</v>
      </c>
    </row>
    <row r="40" spans="1:6" ht="15">
      <c r="A40" s="18"/>
      <c r="B40" s="19" t="s">
        <v>38</v>
      </c>
      <c r="C40" s="20">
        <v>1350</v>
      </c>
      <c r="E40" s="31">
        <v>2405</v>
      </c>
      <c r="F40" s="11"/>
    </row>
    <row r="41" spans="1:6" ht="15">
      <c r="A41" s="18"/>
      <c r="B41" s="19" t="s">
        <v>39</v>
      </c>
      <c r="C41" s="20">
        <v>2500</v>
      </c>
      <c r="E41" s="31">
        <v>1350</v>
      </c>
      <c r="F41" s="11"/>
    </row>
    <row r="42" spans="1:6" ht="15">
      <c r="A42" s="18"/>
      <c r="B42" s="19" t="s">
        <v>40</v>
      </c>
      <c r="C42" s="20">
        <v>2805</v>
      </c>
      <c r="E42" s="31">
        <v>2950</v>
      </c>
      <c r="F42" s="11"/>
    </row>
    <row r="43" spans="1:6" ht="15">
      <c r="A43" s="18"/>
      <c r="B43" s="19" t="s">
        <v>41</v>
      </c>
      <c r="C43" s="20">
        <v>4500</v>
      </c>
      <c r="E43" s="31">
        <v>8500</v>
      </c>
      <c r="F43" s="11"/>
    </row>
    <row r="44" spans="1:6" ht="15">
      <c r="A44" s="21"/>
      <c r="B44" s="19" t="s">
        <v>42</v>
      </c>
      <c r="C44" s="20">
        <v>0</v>
      </c>
      <c r="E44" s="31">
        <v>0</v>
      </c>
      <c r="F44" s="11"/>
    </row>
    <row r="45" spans="1:6" ht="15">
      <c r="A45" s="21"/>
      <c r="B45" s="19" t="s">
        <v>70</v>
      </c>
      <c r="C45" s="20">
        <v>949</v>
      </c>
      <c r="E45" s="31">
        <v>2800</v>
      </c>
      <c r="F45" s="11"/>
    </row>
    <row r="46" spans="1:6" ht="15">
      <c r="A46" s="21"/>
      <c r="B46" s="19" t="s">
        <v>22</v>
      </c>
      <c r="C46" s="20">
        <v>1500</v>
      </c>
      <c r="E46" s="31">
        <v>1350</v>
      </c>
      <c r="F46" s="11"/>
    </row>
    <row r="47" spans="1:6" ht="15">
      <c r="A47" s="21"/>
      <c r="B47" s="19" t="s">
        <v>44</v>
      </c>
      <c r="C47" s="20">
        <v>1250</v>
      </c>
      <c r="E47" s="31">
        <v>3650</v>
      </c>
      <c r="F47" s="11"/>
    </row>
    <row r="48" spans="1:6" ht="15">
      <c r="A48" s="21"/>
      <c r="B48" s="19" t="s">
        <v>45</v>
      </c>
      <c r="C48" s="20">
        <v>650</v>
      </c>
      <c r="E48" s="31">
        <v>4407</v>
      </c>
      <c r="F48" s="11"/>
    </row>
    <row r="49" spans="1:6" ht="15">
      <c r="A49" s="21"/>
      <c r="B49" s="19" t="s">
        <v>46</v>
      </c>
      <c r="C49" s="20">
        <v>850</v>
      </c>
      <c r="E49" s="31">
        <v>599</v>
      </c>
      <c r="F49" s="11"/>
    </row>
    <row r="50" spans="1:7" ht="15">
      <c r="A50" s="15" t="s">
        <v>47</v>
      </c>
      <c r="B50" s="16" t="s">
        <v>48</v>
      </c>
      <c r="C50" s="17">
        <f>SUM(C51:C66)</f>
        <v>9398</v>
      </c>
      <c r="E50" s="44">
        <v>72560</v>
      </c>
      <c r="F50" s="11"/>
      <c r="G50" s="58">
        <f>9398-C50</f>
        <v>0</v>
      </c>
    </row>
    <row r="51" spans="1:6" ht="15">
      <c r="A51" s="15"/>
      <c r="B51" s="22" t="s">
        <v>49</v>
      </c>
      <c r="C51" s="20">
        <v>850</v>
      </c>
      <c r="E51" s="31">
        <v>250</v>
      </c>
      <c r="F51" s="23"/>
    </row>
    <row r="52" spans="1:6" ht="15">
      <c r="A52" s="15"/>
      <c r="B52" s="22" t="s">
        <v>50</v>
      </c>
      <c r="C52" s="20">
        <v>1050</v>
      </c>
      <c r="E52" s="31">
        <v>1265</v>
      </c>
      <c r="F52" s="11"/>
    </row>
    <row r="53" spans="1:6" ht="15">
      <c r="A53" s="15"/>
      <c r="B53" s="22" t="s">
        <v>51</v>
      </c>
      <c r="C53" s="20">
        <v>1525</v>
      </c>
      <c r="E53" s="31">
        <v>1255</v>
      </c>
      <c r="F53" s="11"/>
    </row>
    <row r="54" spans="1:6" ht="15">
      <c r="A54" s="15"/>
      <c r="B54" s="22" t="s">
        <v>52</v>
      </c>
      <c r="C54" s="20">
        <v>780</v>
      </c>
      <c r="E54" s="31">
        <v>1500</v>
      </c>
      <c r="F54" s="11"/>
    </row>
    <row r="55" spans="1:6" ht="21">
      <c r="A55" s="15"/>
      <c r="B55" s="22" t="s">
        <v>53</v>
      </c>
      <c r="C55" s="20">
        <v>4008</v>
      </c>
      <c r="E55" s="31">
        <v>20325</v>
      </c>
      <c r="F55" s="25"/>
    </row>
    <row r="56" spans="1:6" ht="15">
      <c r="A56" s="15"/>
      <c r="B56" s="22" t="s">
        <v>54</v>
      </c>
      <c r="C56" s="20">
        <v>0</v>
      </c>
      <c r="E56" s="31">
        <v>8450</v>
      </c>
      <c r="F56" s="25"/>
    </row>
    <row r="57" spans="1:6" ht="15">
      <c r="A57" s="15"/>
      <c r="B57" s="22" t="s">
        <v>55</v>
      </c>
      <c r="C57" s="20">
        <v>0</v>
      </c>
      <c r="E57" s="31">
        <v>850</v>
      </c>
      <c r="F57" s="25"/>
    </row>
    <row r="58" spans="1:6" ht="15">
      <c r="A58" s="18"/>
      <c r="B58" s="22" t="s">
        <v>56</v>
      </c>
      <c r="C58" s="20">
        <v>0</v>
      </c>
      <c r="E58" s="31">
        <v>12500</v>
      </c>
      <c r="F58" s="25"/>
    </row>
    <row r="59" spans="1:6" ht="15">
      <c r="A59" s="18"/>
      <c r="B59" s="22" t="s">
        <v>57</v>
      </c>
      <c r="C59" s="20">
        <v>0</v>
      </c>
      <c r="E59" s="31">
        <v>0</v>
      </c>
      <c r="F59" s="11"/>
    </row>
    <row r="60" spans="1:6" ht="15">
      <c r="A60" s="18"/>
      <c r="B60" s="22" t="s">
        <v>58</v>
      </c>
      <c r="C60" s="20">
        <v>0</v>
      </c>
      <c r="E60" s="31">
        <v>750</v>
      </c>
      <c r="F60" s="11"/>
    </row>
    <row r="61" spans="1:6" ht="15">
      <c r="A61" s="18"/>
      <c r="B61" s="22" t="s">
        <v>59</v>
      </c>
      <c r="C61" s="20">
        <v>935</v>
      </c>
      <c r="E61" s="31">
        <v>15865</v>
      </c>
      <c r="F61" s="24"/>
    </row>
    <row r="62" spans="1:6" ht="15">
      <c r="A62" s="18"/>
      <c r="B62" s="22" t="s">
        <v>60</v>
      </c>
      <c r="C62" s="20">
        <v>0</v>
      </c>
      <c r="E62" s="31">
        <v>0</v>
      </c>
      <c r="F62" s="11"/>
    </row>
    <row r="63" spans="1:6" ht="15">
      <c r="A63" s="18"/>
      <c r="B63" s="19" t="s">
        <v>43</v>
      </c>
      <c r="C63" s="20">
        <v>0</v>
      </c>
      <c r="E63" s="31">
        <v>3450</v>
      </c>
      <c r="F63" s="25"/>
    </row>
    <row r="64" spans="1:6" ht="15">
      <c r="A64" s="26"/>
      <c r="B64" s="22" t="s">
        <v>61</v>
      </c>
      <c r="C64" s="20">
        <v>0</v>
      </c>
      <c r="E64" s="31">
        <v>5600</v>
      </c>
      <c r="F64" s="25"/>
    </row>
    <row r="65" spans="1:6" ht="15">
      <c r="A65" s="26"/>
      <c r="B65" s="22" t="s">
        <v>62</v>
      </c>
      <c r="C65" s="20">
        <v>0</v>
      </c>
      <c r="E65" s="31"/>
      <c r="F65" s="25"/>
    </row>
    <row r="66" spans="1:6" ht="15">
      <c r="A66" s="26"/>
      <c r="B66" s="22" t="s">
        <v>46</v>
      </c>
      <c r="C66" s="20">
        <v>250</v>
      </c>
      <c r="E66" s="31">
        <v>500</v>
      </c>
      <c r="F66" s="11"/>
    </row>
    <row r="67" ht="15">
      <c r="F67" s="11"/>
    </row>
    <row r="68" spans="1:6" ht="15">
      <c r="A68" s="4"/>
      <c r="B68" s="28"/>
      <c r="C68" s="3" t="s">
        <v>1</v>
      </c>
      <c r="E68" s="40" t="s">
        <v>1</v>
      </c>
      <c r="F68" s="11"/>
    </row>
    <row r="69" spans="1:6" ht="15">
      <c r="A69" s="59"/>
      <c r="B69" s="59" t="s">
        <v>2</v>
      </c>
      <c r="C69" s="60" t="s">
        <v>67</v>
      </c>
      <c r="D69" s="29"/>
      <c r="E69" s="62" t="s">
        <v>67</v>
      </c>
      <c r="F69" s="11"/>
    </row>
    <row r="70" spans="1:6" ht="15">
      <c r="A70" s="59"/>
      <c r="B70" s="59"/>
      <c r="C70" s="61" t="s">
        <v>3</v>
      </c>
      <c r="D70" s="29"/>
      <c r="E70" s="63" t="s">
        <v>3</v>
      </c>
      <c r="F70" s="11"/>
    </row>
    <row r="71" spans="1:6" ht="15">
      <c r="A71" s="6" t="s">
        <v>63</v>
      </c>
      <c r="B71" s="7" t="s">
        <v>64</v>
      </c>
      <c r="C71" s="8">
        <f>C72+C77</f>
        <v>1890</v>
      </c>
      <c r="D71" s="29"/>
      <c r="E71" s="30">
        <v>1890</v>
      </c>
      <c r="F71" s="11"/>
    </row>
    <row r="72" spans="1:6" ht="15">
      <c r="A72" s="18"/>
      <c r="B72" s="49" t="s">
        <v>71</v>
      </c>
      <c r="C72" s="20">
        <v>1890</v>
      </c>
      <c r="D72" s="29"/>
      <c r="E72" s="31">
        <v>1890</v>
      </c>
      <c r="F72" s="11"/>
    </row>
    <row r="73" spans="1:6" ht="15">
      <c r="A73" s="50"/>
      <c r="B73" s="50"/>
      <c r="C73" s="51"/>
      <c r="D73" s="29"/>
      <c r="F73" s="11"/>
    </row>
    <row r="74" spans="1:6" ht="15">
      <c r="A74" s="29"/>
      <c r="B74" s="29"/>
      <c r="C74" s="32"/>
      <c r="D74" s="29"/>
      <c r="F74" s="11"/>
    </row>
    <row r="75" spans="1:4" ht="15">
      <c r="A75" s="29"/>
      <c r="B75" s="29"/>
      <c r="C75" s="32"/>
      <c r="D75" s="29"/>
    </row>
    <row r="77" ht="15">
      <c r="B77" s="33"/>
    </row>
    <row r="78" ht="15">
      <c r="B78" s="34"/>
    </row>
    <row r="79" ht="15">
      <c r="B79" s="35"/>
    </row>
    <row r="80" ht="15">
      <c r="B80" s="36"/>
    </row>
    <row r="81" ht="15">
      <c r="B81" s="36"/>
    </row>
    <row r="82" ht="15">
      <c r="B82" s="37"/>
    </row>
  </sheetData>
  <sheetProtection/>
  <mergeCells count="8">
    <mergeCell ref="B33:B34"/>
    <mergeCell ref="C33:C34"/>
    <mergeCell ref="A69:A70"/>
    <mergeCell ref="B69:B70"/>
    <mergeCell ref="C69:C70"/>
    <mergeCell ref="E33:E34"/>
    <mergeCell ref="E69:E70"/>
    <mergeCell ref="A33:A34"/>
  </mergeCells>
  <printOptions/>
  <pageMargins left="0.7" right="0.7" top="0.75" bottom="0.75" header="0.3" footer="0.3"/>
  <pageSetup horizontalDpi="600" verticalDpi="600" orientation="portrait" paperSize="9" scale="57" r:id="rId1"/>
  <colBreaks count="2" manualBreakCount="2">
    <brk id="3" max="65535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Špela Arh Marinčič</dc:creator>
  <cp:keywords/>
  <dc:description/>
  <cp:lastModifiedBy>Marjana  Krhin</cp:lastModifiedBy>
  <dcterms:created xsi:type="dcterms:W3CDTF">2015-11-06T15:51:39Z</dcterms:created>
  <dcterms:modified xsi:type="dcterms:W3CDTF">2016-04-07T07:33:31Z</dcterms:modified>
  <cp:category/>
  <cp:version/>
  <cp:contentType/>
  <cp:contentStatus/>
</cp:coreProperties>
</file>