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0" windowWidth="11895" windowHeight="1374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del'!$7:$7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</workbook>
</file>

<file path=xl/calcChain.xml><?xml version="1.0" encoding="utf-8"?>
<calcChain xmlns="http://schemas.openxmlformats.org/spreadsheetml/2006/main">
  <c r="G248" i="5" l="1"/>
  <c r="G247" i="5"/>
  <c r="G318" i="5"/>
  <c r="F13" i="5"/>
  <c r="F12" i="5" s="1"/>
  <c r="F17" i="5"/>
  <c r="F22" i="5"/>
  <c r="F25" i="5"/>
  <c r="F31" i="5"/>
  <c r="F33" i="5"/>
  <c r="F41" i="5"/>
  <c r="F40" i="5" s="1"/>
  <c r="F43" i="5"/>
  <c r="F50" i="5"/>
  <c r="F49" i="5" s="1"/>
  <c r="F54" i="5"/>
  <c r="F53" i="5" s="1"/>
  <c r="F62" i="5"/>
  <c r="F61" i="5" s="1"/>
  <c r="F81" i="5"/>
  <c r="F83" i="5"/>
  <c r="F86" i="5"/>
  <c r="F92" i="5"/>
  <c r="F102" i="5"/>
  <c r="F101" i="5" s="1"/>
  <c r="F105" i="5"/>
  <c r="F113" i="5"/>
  <c r="F119" i="5"/>
  <c r="F127" i="5"/>
  <c r="F133" i="5"/>
  <c r="F136" i="5"/>
  <c r="F138" i="5"/>
  <c r="F140" i="5"/>
  <c r="F145" i="5"/>
  <c r="F159" i="5"/>
  <c r="F163" i="5"/>
  <c r="F177" i="5"/>
  <c r="F181" i="5"/>
  <c r="F184" i="5"/>
  <c r="F198" i="5"/>
  <c r="F200" i="5"/>
  <c r="F202" i="5"/>
  <c r="F217" i="5"/>
  <c r="F219" i="5"/>
  <c r="F223" i="5"/>
  <c r="F225" i="5"/>
  <c r="F227" i="5"/>
  <c r="F232" i="5"/>
  <c r="F231" i="5" s="1"/>
  <c r="F236" i="5"/>
  <c r="F235" i="5" s="1"/>
  <c r="F253" i="5"/>
  <c r="F266" i="5"/>
  <c r="F268" i="5"/>
  <c r="F270" i="5"/>
  <c r="F286" i="5"/>
  <c r="F289" i="5"/>
  <c r="F297" i="5"/>
  <c r="F296" i="5" s="1"/>
  <c r="F295" i="5" s="1"/>
  <c r="F302" i="5"/>
  <c r="F304" i="5"/>
  <c r="F309" i="5"/>
  <c r="F313" i="5"/>
  <c r="F322" i="5"/>
  <c r="F321" i="5" s="1"/>
  <c r="F320" i="5" s="1"/>
  <c r="F324" i="5"/>
  <c r="F326" i="5"/>
  <c r="F329" i="5"/>
  <c r="F330" i="5"/>
  <c r="F334" i="5"/>
  <c r="F341" i="5"/>
  <c r="F345" i="5"/>
  <c r="F349" i="5"/>
  <c r="F348" i="5" s="1"/>
  <c r="F347" i="5" s="1"/>
  <c r="F354" i="5"/>
  <c r="F356" i="5"/>
  <c r="G357" i="5"/>
  <c r="E356" i="5"/>
  <c r="E354" i="5"/>
  <c r="E349" i="5"/>
  <c r="E348" i="5" s="1"/>
  <c r="E347" i="5" s="1"/>
  <c r="E341" i="5"/>
  <c r="E334" i="5"/>
  <c r="E330" i="5"/>
  <c r="E329" i="5" s="1"/>
  <c r="E326" i="5"/>
  <c r="E324" i="5"/>
  <c r="E322" i="5"/>
  <c r="E313" i="5"/>
  <c r="E309" i="5"/>
  <c r="E304" i="5"/>
  <c r="E302" i="5"/>
  <c r="E297" i="5"/>
  <c r="E289" i="5"/>
  <c r="E286" i="5"/>
  <c r="E270" i="5"/>
  <c r="E268" i="5"/>
  <c r="E266" i="5"/>
  <c r="E254" i="5"/>
  <c r="E253" i="5" s="1"/>
  <c r="E235" i="5"/>
  <c r="E236" i="5"/>
  <c r="E232" i="5"/>
  <c r="E231" i="5" s="1"/>
  <c r="E227" i="5"/>
  <c r="E225" i="5"/>
  <c r="E223" i="5"/>
  <c r="E219" i="5"/>
  <c r="E217" i="5"/>
  <c r="E202" i="5"/>
  <c r="E200" i="5"/>
  <c r="E198" i="5"/>
  <c r="E184" i="5"/>
  <c r="E181" i="5"/>
  <c r="E177" i="5"/>
  <c r="E163" i="5"/>
  <c r="E159" i="5"/>
  <c r="E145" i="5"/>
  <c r="E140" i="5"/>
  <c r="E138" i="5"/>
  <c r="E136" i="5"/>
  <c r="E133" i="5"/>
  <c r="E127" i="5"/>
  <c r="E121" i="5"/>
  <c r="E119" i="5"/>
  <c r="E113" i="5"/>
  <c r="E105" i="5"/>
  <c r="E102" i="5"/>
  <c r="E101" i="5"/>
  <c r="E92" i="5"/>
  <c r="E86" i="5"/>
  <c r="E83" i="5"/>
  <c r="E81" i="5"/>
  <c r="E62" i="5"/>
  <c r="E61" i="5" s="1"/>
  <c r="E54" i="5"/>
  <c r="E53" i="5" s="1"/>
  <c r="E50" i="5"/>
  <c r="E49" i="5" s="1"/>
  <c r="E43" i="5"/>
  <c r="E41" i="5"/>
  <c r="E40" i="5" s="1"/>
  <c r="E33" i="5"/>
  <c r="E31" i="5"/>
  <c r="E30" i="5" s="1"/>
  <c r="E25" i="5"/>
  <c r="E22" i="5"/>
  <c r="E17" i="5"/>
  <c r="E16" i="5" s="1"/>
  <c r="E13" i="5"/>
  <c r="E12" i="5"/>
  <c r="D356" i="5"/>
  <c r="D354" i="5"/>
  <c r="D349" i="5"/>
  <c r="D348" i="5" s="1"/>
  <c r="D330" i="5"/>
  <c r="D329" i="5"/>
  <c r="D326" i="5"/>
  <c r="D324" i="5"/>
  <c r="D322" i="5"/>
  <c r="D321" i="5" s="1"/>
  <c r="D313" i="5"/>
  <c r="D309" i="5"/>
  <c r="D304" i="5"/>
  <c r="D302" i="5"/>
  <c r="D297" i="5"/>
  <c r="D289" i="5"/>
  <c r="D286" i="5"/>
  <c r="D270" i="5"/>
  <c r="D268" i="5"/>
  <c r="D266" i="5"/>
  <c r="D254" i="5"/>
  <c r="D253" i="5" s="1"/>
  <c r="D238" i="5"/>
  <c r="D236" i="5"/>
  <c r="D232" i="5"/>
  <c r="D231" i="5" s="1"/>
  <c r="D227" i="5"/>
  <c r="D225" i="5"/>
  <c r="D223" i="5"/>
  <c r="D219" i="5"/>
  <c r="D217" i="5"/>
  <c r="D216" i="5" s="1"/>
  <c r="D202" i="5"/>
  <c r="D200" i="5"/>
  <c r="D198" i="5"/>
  <c r="D184" i="5"/>
  <c r="D181" i="5"/>
  <c r="D177" i="5"/>
  <c r="D163" i="5"/>
  <c r="D159" i="5"/>
  <c r="D145" i="5"/>
  <c r="D140" i="5"/>
  <c r="D138" i="5"/>
  <c r="D136" i="5"/>
  <c r="D133" i="5"/>
  <c r="D127" i="5"/>
  <c r="D121" i="5"/>
  <c r="D119" i="5"/>
  <c r="D113" i="5"/>
  <c r="D102" i="5"/>
  <c r="D101" i="5" s="1"/>
  <c r="D92" i="5"/>
  <c r="D83" i="5"/>
  <c r="D81" i="5"/>
  <c r="D62" i="5"/>
  <c r="D61" i="5" s="1"/>
  <c r="D54" i="5"/>
  <c r="D53" i="5" s="1"/>
  <c r="D50" i="5"/>
  <c r="D49" i="5" s="1"/>
  <c r="D43" i="5"/>
  <c r="D41" i="5"/>
  <c r="D33" i="5"/>
  <c r="D31" i="5"/>
  <c r="D25" i="5"/>
  <c r="D22" i="5"/>
  <c r="D17" i="5"/>
  <c r="D13" i="5"/>
  <c r="D12" i="5" s="1"/>
  <c r="F30" i="5" l="1"/>
  <c r="F216" i="5"/>
  <c r="E321" i="5"/>
  <c r="F144" i="5"/>
  <c r="F222" i="5"/>
  <c r="F265" i="5"/>
  <c r="F80" i="5"/>
  <c r="F75" i="5" s="1"/>
  <c r="F112" i="5"/>
  <c r="F16" i="5"/>
  <c r="F11" i="5" s="1"/>
  <c r="F10" i="5" s="1"/>
  <c r="E80" i="5"/>
  <c r="E75" i="5" s="1"/>
  <c r="F130" i="5"/>
  <c r="F353" i="5"/>
  <c r="F352" i="5" s="1"/>
  <c r="F91" i="5"/>
  <c r="F230" i="5"/>
  <c r="F359" i="5"/>
  <c r="F39" i="5"/>
  <c r="E320" i="5"/>
  <c r="E11" i="5"/>
  <c r="E222" i="5"/>
  <c r="E296" i="5"/>
  <c r="E295" i="5" s="1"/>
  <c r="E265" i="5"/>
  <c r="E230" i="5" s="1"/>
  <c r="E345" i="5"/>
  <c r="E112" i="5"/>
  <c r="E216" i="5"/>
  <c r="E353" i="5"/>
  <c r="E352" i="5" s="1"/>
  <c r="E359" i="5" s="1"/>
  <c r="E39" i="5"/>
  <c r="E10" i="5" s="1"/>
  <c r="D353" i="5"/>
  <c r="D352" i="5" s="1"/>
  <c r="E91" i="5"/>
  <c r="E130" i="5"/>
  <c r="E144" i="5"/>
  <c r="D40" i="5"/>
  <c r="D39" i="5" s="1"/>
  <c r="D30" i="5"/>
  <c r="D80" i="5"/>
  <c r="D75" i="5" s="1"/>
  <c r="D112" i="5"/>
  <c r="D222" i="5"/>
  <c r="D130" i="5"/>
  <c r="D235" i="5"/>
  <c r="D144" i="5"/>
  <c r="D296" i="5"/>
  <c r="D295" i="5" s="1"/>
  <c r="D265" i="5"/>
  <c r="D16" i="5"/>
  <c r="D320" i="5"/>
  <c r="D105" i="5"/>
  <c r="D91" i="5"/>
  <c r="D334" i="5"/>
  <c r="D86" i="5"/>
  <c r="D341" i="5"/>
  <c r="D347" i="5"/>
  <c r="F111" i="5" l="1"/>
  <c r="F110" i="5" s="1"/>
  <c r="G359" i="5"/>
  <c r="G356" i="5"/>
  <c r="E111" i="5"/>
  <c r="E110" i="5" s="1"/>
  <c r="E9" i="5"/>
  <c r="D111" i="5"/>
  <c r="D11" i="5"/>
  <c r="D10" i="5" s="1"/>
  <c r="D9" i="5" s="1"/>
  <c r="D230" i="5"/>
  <c r="D345" i="5"/>
  <c r="D359" i="5"/>
  <c r="E332" i="5" l="1"/>
  <c r="E358" i="5" s="1"/>
  <c r="E360" i="5" s="1"/>
  <c r="G355" i="5"/>
  <c r="D110" i="5"/>
  <c r="D332" i="5" s="1"/>
  <c r="D358" i="5" s="1"/>
  <c r="D360" i="5" s="1"/>
  <c r="G354" i="5" l="1"/>
  <c r="G353" i="5" l="1"/>
  <c r="G352" i="5" l="1"/>
  <c r="G350" i="5" l="1"/>
  <c r="G349" i="5" l="1"/>
  <c r="G348" i="5" l="1"/>
  <c r="G347" i="5" l="1"/>
  <c r="G331" i="5" l="1"/>
  <c r="G330" i="5" l="1"/>
  <c r="G329" i="5" l="1"/>
  <c r="G327" i="5" l="1"/>
  <c r="G326" i="5" l="1"/>
  <c r="G323" i="5" l="1"/>
  <c r="G322" i="5" l="1"/>
  <c r="G321" i="5" l="1"/>
  <c r="G320" i="5" l="1"/>
  <c r="G317" i="5" l="1"/>
  <c r="G316" i="5" l="1"/>
  <c r="G315" i="5" l="1"/>
  <c r="G314" i="5" l="1"/>
  <c r="G313" i="5" l="1"/>
  <c r="G311" i="5" l="1"/>
  <c r="G310" i="5" l="1"/>
  <c r="G309" i="5" l="1"/>
  <c r="G308" i="5" l="1"/>
  <c r="G306" i="5" l="1"/>
  <c r="G305" i="5" l="1"/>
  <c r="G304" i="5" l="1"/>
  <c r="G303" i="5" l="1"/>
  <c r="G302" i="5" l="1"/>
  <c r="G301" i="5" l="1"/>
  <c r="G300" i="5" l="1"/>
  <c r="G299" i="5" l="1"/>
  <c r="G298" i="5" l="1"/>
  <c r="G297" i="5" l="1"/>
  <c r="G296" i="5" l="1"/>
  <c r="G295" i="5" l="1"/>
  <c r="G291" i="5" l="1"/>
  <c r="G290" i="5" l="1"/>
  <c r="G289" i="5" l="1"/>
  <c r="G288" i="5" l="1"/>
  <c r="G287" i="5" l="1"/>
  <c r="G286" i="5" l="1"/>
  <c r="G285" i="5" l="1"/>
  <c r="G284" i="5" l="1"/>
  <c r="G283" i="5" l="1"/>
  <c r="G282" i="5" l="1"/>
  <c r="G281" i="5" l="1"/>
  <c r="G280" i="5" l="1"/>
  <c r="G279" i="5" l="1"/>
  <c r="G278" i="5" l="1"/>
  <c r="G277" i="5" l="1"/>
  <c r="G276" i="5" l="1"/>
  <c r="G275" i="5" l="1"/>
  <c r="G274" i="5" l="1"/>
  <c r="G273" i="5" l="1"/>
  <c r="G272" i="5" l="1"/>
  <c r="G271" i="5" l="1"/>
  <c r="G270" i="5" l="1"/>
  <c r="G269" i="5" l="1"/>
  <c r="G268" i="5" l="1"/>
  <c r="G267" i="5" l="1"/>
  <c r="G266" i="5" l="1"/>
  <c r="G265" i="5" l="1"/>
  <c r="G262" i="5" l="1"/>
  <c r="G261" i="5" l="1"/>
  <c r="G260" i="5" l="1"/>
  <c r="G259" i="5" l="1"/>
  <c r="G258" i="5" l="1"/>
  <c r="G257" i="5" l="1"/>
  <c r="G256" i="5" l="1"/>
  <c r="G255" i="5" l="1"/>
  <c r="G254" i="5" l="1"/>
  <c r="G253" i="5" l="1"/>
  <c r="G251" i="5" l="1"/>
  <c r="G250" i="5" l="1"/>
  <c r="G249" i="5" l="1"/>
  <c r="G246" i="5" l="1"/>
  <c r="G245" i="5" l="1"/>
  <c r="G243" i="5" l="1"/>
  <c r="G242" i="5" l="1"/>
  <c r="G241" i="5" l="1"/>
  <c r="G240" i="5" l="1"/>
  <c r="G239" i="5" l="1"/>
  <c r="G238" i="5" l="1"/>
  <c r="G235" i="5" l="1"/>
  <c r="G233" i="5" l="1"/>
  <c r="G232" i="5" l="1"/>
  <c r="G231" i="5" l="1"/>
  <c r="G230" i="5" l="1"/>
  <c r="G228" i="5" l="1"/>
  <c r="G227" i="5" l="1"/>
  <c r="G226" i="5" l="1"/>
  <c r="G225" i="5" l="1"/>
  <c r="G224" i="5" l="1"/>
  <c r="G223" i="5" l="1"/>
  <c r="G222" i="5" l="1"/>
  <c r="G220" i="5" l="1"/>
  <c r="G219" i="5" l="1"/>
  <c r="G218" i="5" l="1"/>
  <c r="G217" i="5" l="1"/>
  <c r="G216" i="5" l="1"/>
  <c r="G214" i="5" l="1"/>
  <c r="G213" i="5" l="1"/>
  <c r="G212" i="5" l="1"/>
  <c r="G211" i="5" l="1"/>
  <c r="G210" i="5" l="1"/>
  <c r="G209" i="5" l="1"/>
  <c r="G208" i="5" l="1"/>
  <c r="G207" i="5" l="1"/>
  <c r="G206" i="5" l="1"/>
  <c r="G205" i="5" l="1"/>
  <c r="G204" i="5" l="1"/>
  <c r="G203" i="5" l="1"/>
  <c r="G202" i="5" l="1"/>
  <c r="G201" i="5" l="1"/>
  <c r="G200" i="5" l="1"/>
  <c r="G199" i="5" l="1"/>
  <c r="G198" i="5" l="1"/>
  <c r="G197" i="5" l="1"/>
  <c r="G196" i="5" l="1"/>
  <c r="G195" i="5" l="1"/>
  <c r="G194" i="5" l="1"/>
  <c r="G193" i="5" l="1"/>
  <c r="G192" i="5" l="1"/>
  <c r="G191" i="5" l="1"/>
  <c r="G190" i="5" l="1"/>
  <c r="G189" i="5" l="1"/>
  <c r="G188" i="5" l="1"/>
  <c r="G187" i="5" l="1"/>
  <c r="G186" i="5" l="1"/>
  <c r="G185" i="5" l="1"/>
  <c r="G184" i="5" l="1"/>
  <c r="G183" i="5" l="1"/>
  <c r="G182" i="5" l="1"/>
  <c r="G181" i="5" l="1"/>
  <c r="G180" i="5" l="1"/>
  <c r="G179" i="5" l="1"/>
  <c r="G178" i="5" l="1"/>
  <c r="G177" i="5" l="1"/>
  <c r="G176" i="5" l="1"/>
  <c r="G175" i="5" l="1"/>
  <c r="G174" i="5" l="1"/>
  <c r="G173" i="5" l="1"/>
  <c r="G172" i="5" l="1"/>
  <c r="G171" i="5" l="1"/>
  <c r="G170" i="5" l="1"/>
  <c r="G169" i="5" l="1"/>
  <c r="G168" i="5" l="1"/>
  <c r="G167" i="5" l="1"/>
  <c r="G166" i="5" l="1"/>
  <c r="G165" i="5" l="1"/>
  <c r="G164" i="5" l="1"/>
  <c r="G163" i="5" l="1"/>
  <c r="G162" i="5" l="1"/>
  <c r="G161" i="5" l="1"/>
  <c r="G160" i="5" l="1"/>
  <c r="G159" i="5" l="1"/>
  <c r="G158" i="5" l="1"/>
  <c r="G157" i="5" l="1"/>
  <c r="G156" i="5" l="1"/>
  <c r="G155" i="5" l="1"/>
  <c r="G154" i="5" l="1"/>
  <c r="G153" i="5" l="1"/>
  <c r="G152" i="5" l="1"/>
  <c r="G151" i="5" l="1"/>
  <c r="G150" i="5" l="1"/>
  <c r="G149" i="5" l="1"/>
  <c r="G148" i="5" l="1"/>
  <c r="G147" i="5" l="1"/>
  <c r="G146" i="5" l="1"/>
  <c r="G145" i="5" l="1"/>
  <c r="G144" i="5" l="1"/>
  <c r="G142" i="5" l="1"/>
  <c r="G141" i="5" l="1"/>
  <c r="G140" i="5" l="1"/>
  <c r="G139" i="5" l="1"/>
  <c r="G138" i="5" l="1"/>
  <c r="G137" i="5" l="1"/>
  <c r="G136" i="5" l="1"/>
  <c r="G135" i="5" l="1"/>
  <c r="G134" i="5" l="1"/>
  <c r="G133" i="5" l="1"/>
  <c r="G132" i="5" l="1"/>
  <c r="G131" i="5" l="1"/>
  <c r="G130" i="5" l="1"/>
  <c r="G128" i="5" l="1"/>
  <c r="G127" i="5" l="1"/>
  <c r="G125" i="5" l="1"/>
  <c r="G124" i="5" l="1"/>
  <c r="G123" i="5" l="1"/>
  <c r="G122" i="5" l="1"/>
  <c r="G121" i="5" l="1"/>
  <c r="G120" i="5" l="1"/>
  <c r="G119" i="5" l="1"/>
  <c r="G118" i="5" l="1"/>
  <c r="G117" i="5" l="1"/>
  <c r="G116" i="5" l="1"/>
  <c r="G115" i="5" l="1"/>
  <c r="G114" i="5" l="1"/>
  <c r="G113" i="5" l="1"/>
  <c r="G112" i="5" l="1"/>
  <c r="G111" i="5" l="1"/>
  <c r="G110" i="5" l="1"/>
  <c r="G98" i="5" l="1"/>
  <c r="G95" i="5" l="1"/>
  <c r="G94" i="5" l="1"/>
  <c r="G93" i="5" l="1"/>
  <c r="G92" i="5" l="1"/>
  <c r="G91" i="5" l="1"/>
  <c r="G84" i="5" l="1"/>
  <c r="G83" i="5" l="1"/>
  <c r="G82" i="5" l="1"/>
  <c r="G81" i="5" l="1"/>
  <c r="G80" i="5" l="1"/>
  <c r="G75" i="5" l="1"/>
  <c r="G73" i="5" l="1"/>
  <c r="G72" i="5" l="1"/>
  <c r="G71" i="5" l="1"/>
  <c r="G70" i="5" l="1"/>
  <c r="G69" i="5" l="1"/>
  <c r="G68" i="5" l="1"/>
  <c r="G67" i="5" l="1"/>
  <c r="G66" i="5" l="1"/>
  <c r="G65" i="5" l="1"/>
  <c r="G64" i="5" l="1"/>
  <c r="G63" i="5" l="1"/>
  <c r="G62" i="5" l="1"/>
  <c r="G61" i="5" l="1"/>
  <c r="G57" i="5" l="1"/>
  <c r="G56" i="5" l="1"/>
  <c r="G55" i="5" l="1"/>
  <c r="G54" i="5" l="1"/>
  <c r="G53" i="5" l="1"/>
  <c r="G51" i="5" l="1"/>
  <c r="G50" i="5" l="1"/>
  <c r="G49" i="5" l="1"/>
  <c r="G47" i="5" l="1"/>
  <c r="G46" i="5" l="1"/>
  <c r="G45" i="5" l="1"/>
  <c r="G44" i="5" l="1"/>
  <c r="G43" i="5" l="1"/>
  <c r="G42" i="5" l="1"/>
  <c r="G41" i="5" l="1"/>
  <c r="G40" i="5" l="1"/>
  <c r="G39" i="5" l="1"/>
  <c r="G35" i="5" l="1"/>
  <c r="G34" i="5" l="1"/>
  <c r="G33" i="5" l="1"/>
  <c r="G32" i="5" l="1"/>
  <c r="G31" i="5" l="1"/>
  <c r="G30" i="5" l="1"/>
  <c r="G28" i="5" l="1"/>
  <c r="G27" i="5" l="1"/>
  <c r="G26" i="5" l="1"/>
  <c r="G25" i="5" l="1"/>
  <c r="G24" i="5" l="1"/>
  <c r="G23" i="5" l="1"/>
  <c r="G22" i="5" l="1"/>
  <c r="G21" i="5" l="1"/>
  <c r="G20" i="5" l="1"/>
  <c r="G19" i="5" l="1"/>
  <c r="G18" i="5" l="1"/>
  <c r="G17" i="5" l="1"/>
  <c r="G16" i="5" l="1"/>
  <c r="G14" i="5" l="1"/>
  <c r="G13" i="5" l="1"/>
  <c r="G12" i="5" l="1"/>
  <c r="G11" i="5" l="1"/>
  <c r="G10" i="5" l="1"/>
  <c r="F9" i="5"/>
  <c r="G9" i="5" l="1"/>
  <c r="F332" i="5"/>
  <c r="F358" i="5" l="1"/>
  <c r="G332" i="5"/>
  <c r="F360" i="5" l="1"/>
  <c r="G360" i="5" s="1"/>
  <c r="G358" i="5"/>
</calcChain>
</file>

<file path=xl/sharedStrings.xml><?xml version="1.0" encoding="utf-8"?>
<sst xmlns="http://schemas.openxmlformats.org/spreadsheetml/2006/main" count="355" uniqueCount="338">
  <si>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</si>
  <si>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</si>
  <si>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</si>
  <si>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</si>
  <si>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</si>
  <si>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</si>
  <si>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</si>
  <si>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</si>
  <si>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</si>
  <si>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</si>
  <si>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</si>
  <si>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</si>
  <si>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</si>
  <si>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</si>
  <si>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</si>
  <si>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</si>
  <si>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</si>
  <si>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</si>
  <si>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</si>
  <si>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</si>
  <si>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</si>
  <si>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</si>
  <si>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</si>
  <si>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</si>
  <si>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</si>
  <si>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</si>
  <si>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</si>
  <si>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</si>
  <si>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</si>
  <si>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</si>
  <si>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</si>
  <si>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</si>
  <si>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</si>
  <si>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</si>
  <si>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</si>
  <si>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</si>
  <si>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</si>
  <si>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</si>
  <si>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</si>
  <si>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</si>
  <si>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</si>
  <si>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</si>
  <si>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</si>
  <si>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</si>
  <si>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</si>
  <si>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</si>
  <si>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</si>
  <si>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</si>
  <si>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</si>
  <si>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</si>
  <si>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</si>
  <si>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</si>
  <si>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</si>
  <si>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</si>
  <si>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</si>
  <si>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</si>
  <si>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</si>
  <si>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</si>
  <si>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</si>
  <si>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</si>
  <si>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</si>
  <si>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</si>
  <si>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</si>
  <si>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</si>
  <si>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</si>
  <si>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</si>
  <si>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</si>
  <si>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</si>
  <si>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</si>
  <si>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</si>
  <si>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</si>
  <si>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</si>
  <si>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</si>
  <si>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</si>
  <si>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</si>
  <si>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</si>
  <si>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</si>
  <si>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</si>
  <si>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</si>
  <si>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</si>
  <si>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</si>
  <si>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</si>
  <si>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Plače in dodatki</t>
  </si>
  <si>
    <t>Osnovne plače-občinska uprava</t>
  </si>
  <si>
    <t>Plača in regres za javne delavce občine</t>
  </si>
  <si>
    <t>Dodatek za delovno dobo in dodatek za stalnost župana</t>
  </si>
  <si>
    <t>Dodatek za delovno delo za občinsko upravo</t>
  </si>
  <si>
    <t>Regres za letni dopust</t>
  </si>
  <si>
    <t>Povračila in nadomestila</t>
  </si>
  <si>
    <t>Povračilo stroškov prehrane med delom</t>
  </si>
  <si>
    <t>Malica za župana</t>
  </si>
  <si>
    <t>Drugi izdatki zaposlenim</t>
  </si>
  <si>
    <t>Jubilejne nagrade</t>
  </si>
  <si>
    <t>Prispevek za pokojninsko in invalidsko zavarovanje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</si>
  <si>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</si>
  <si>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</si>
  <si>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</si>
  <si>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</si>
  <si>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Prispevek za starševsko varstvo</t>
  </si>
  <si>
    <t>Premije kolektivnega dodatnega in pokojninskega zavarovanja, na podlagi ZKDPZJU</t>
  </si>
  <si>
    <t>Premije kolektivnega dodatnega pokojninskega zavarovanja, na podlagi ZKDPZJU</t>
  </si>
  <si>
    <t>Pisarniški in splošni material in storitve</t>
  </si>
  <si>
    <t>Pisarniški material in storitve</t>
  </si>
  <si>
    <t>Čistilni material in storitve</t>
  </si>
  <si>
    <t>Storitve varovanja zgradb in prostorov</t>
  </si>
  <si>
    <t>Tiskanje občinskega glasila in lektoriranje</t>
  </si>
  <si>
    <t>Časopisi, revije, knjige in strokovna literatura</t>
  </si>
  <si>
    <t>Stroški prevajalskih storitev</t>
  </si>
  <si>
    <t>Stroški oglaševalskih storitev in stroški objav</t>
  </si>
  <si>
    <t>Računovodske, revizorske in svetovalne storitve</t>
  </si>
  <si>
    <t>Izdatki za reprezentanco</t>
  </si>
  <si>
    <t>Miklavževanje in dan žena</t>
  </si>
  <si>
    <t>Posebni material in storitve</t>
  </si>
  <si>
    <t>Geodetske storitve, parcelacije, cenitve in druge podobne storitve</t>
  </si>
  <si>
    <t>Drugi posebni materiali in storitve-org. občinskega praznika</t>
  </si>
  <si>
    <t>Stroški upravljanja stanovanj v lasti občine</t>
  </si>
  <si>
    <t>Energija, voda, komunalne storitve in komunikacije</t>
  </si>
  <si>
    <t>Električna energija za občino, KD, ŠD, RC in stari vrtec</t>
  </si>
  <si>
    <t>Električna energija za ČN</t>
  </si>
  <si>
    <t>Plačilo stroškov javne razsvetljave v občini Črenšovci</t>
  </si>
  <si>
    <t>Poraba kuriv in stroški ogrevanja</t>
  </si>
  <si>
    <t>Meritve odpadne vode na ČN Bistrica in ČN Črenšovci</t>
  </si>
  <si>
    <t>Meritve pitne vode - vaški vodovodi</t>
  </si>
  <si>
    <t>Odvoz smeti</t>
  </si>
  <si>
    <t>Telefon, faks, elektronska pošta in RTV naročnina</t>
  </si>
  <si>
    <t>Poštnina in kurirske storitve</t>
  </si>
  <si>
    <t>Prevozni stroški in storitve</t>
  </si>
  <si>
    <t>Goriva in maziva za prevozna sredstva</t>
  </si>
  <si>
    <t>Vzdrževanje in popravila vozil</t>
  </si>
  <si>
    <t>Pristojbine za registracijo vozil</t>
  </si>
  <si>
    <t>Izdatki za službena potovanja</t>
  </si>
  <si>
    <t>Tekoče vzdrževanje</t>
  </si>
  <si>
    <t>Tekoče vzdrževanje poslovnih objektov</t>
  </si>
  <si>
    <t>Tekoče vzdrževanje stanovanjskih objektov</t>
  </si>
  <si>
    <t>Tekoče vzdrževanje drugih objektov - JR</t>
  </si>
  <si>
    <t>Tekoče vzdrževanje cest in zimska služba</t>
  </si>
  <si>
    <t>Tekoče vzdrževanje vaških vodovodov in ČN</t>
  </si>
  <si>
    <t>Tekoče vzdrževanje kinodvoran, VD, GD in ostalih objektov</t>
  </si>
  <si>
    <t>Ureditev križišča LC Trnje - Odranci</t>
  </si>
  <si>
    <t>Tekoče vzdrževanje komunikacijske opreme</t>
  </si>
  <si>
    <t>Tekoče vzdrževanje druge opreme</t>
  </si>
  <si>
    <t>Zavarovalne premije za opremo</t>
  </si>
  <si>
    <t>Tekoče vzdrževanje licenčne programske opreme</t>
  </si>
  <si>
    <t>Tekoče vzdrževanje operativnega informacijskega okolja</t>
  </si>
  <si>
    <t>Drugi izdatki za tekoče vzdrževanje objektov in okolice</t>
  </si>
  <si>
    <t>Poslovne najemnine in zakupnine</t>
  </si>
  <si>
    <t>Kazni in odškodnine</t>
  </si>
  <si>
    <t>Drugi operativni odhodki</t>
  </si>
  <si>
    <t>Stroški konferenc, seminarjev in simpozijev</t>
  </si>
  <si>
    <t>Plačila po podjemnih pogodbah</t>
  </si>
  <si>
    <t>Sejnine za Nadzorni odbor občine Črenšovci</t>
  </si>
  <si>
    <t>Sodni stroški, storitve odvetnikov, sodnih izvedencev, tolmačev, notarjev in drugih</t>
  </si>
  <si>
    <t>Članarine v domačih neprofitnih institucijah</t>
  </si>
  <si>
    <t>Plačila bančnih storitev</t>
  </si>
  <si>
    <t>Stroški, povezani z zadolževanjem</t>
  </si>
  <si>
    <t>Sredstva za civilno zaščito in Štab CZ</t>
  </si>
  <si>
    <t>Stroški za vodenje in izdajanje faktur za Stavbar Lendava</t>
  </si>
  <si>
    <t>Plačila obresti od kreditov - poslovnim bankam</t>
  </si>
  <si>
    <t>Plačila obresti od kratkoročnih kreditov - poslovnim bankam</t>
  </si>
  <si>
    <t>Plačila obresti od kreditov - drugim domačim kreditodajalcem</t>
  </si>
  <si>
    <t>Plačila obresti od dolgoročnih kreditov - javnim skladom</t>
  </si>
  <si>
    <t>Splošna proračunska rezervacija</t>
  </si>
  <si>
    <t>Proračunska rezerva</t>
  </si>
  <si>
    <t>Sredstva za posebne namene</t>
  </si>
  <si>
    <t>Sredstva proračunskih skladov</t>
  </si>
  <si>
    <t>Subvencije privatnim podjetjem in zasebnikom</t>
  </si>
  <si>
    <t>Druge subvencije privatnim podjetjem in zasebnikom</t>
  </si>
  <si>
    <t>Transferi za zagotavljanje socialne varnosti</t>
  </si>
  <si>
    <t>Drugi transferi za zagotavljanje socialne varnosti</t>
  </si>
  <si>
    <t>Drugi transferi posameznikom</t>
  </si>
  <si>
    <t>Regresiranje prevozov v šolo</t>
  </si>
  <si>
    <t>Oskrbnina za domove starejših, zavetišče in VDC</t>
  </si>
  <si>
    <t>Subvencioniranje stanarin</t>
  </si>
  <si>
    <t>Plačilo razlike med ceno programov v vrtcih in plačili staršev</t>
  </si>
  <si>
    <t>Izplačila družinskemu pomočniku</t>
  </si>
  <si>
    <t>Drugi transferi posameznikom in gospodinjstvom</t>
  </si>
  <si>
    <t>Denarna pomoč za novorojenčke</t>
  </si>
  <si>
    <t>Dotacija društvu Varnega zavetja Ljutomer</t>
  </si>
  <si>
    <t>Drugi soc. transferi - Materinski dom Murska Sobota</t>
  </si>
  <si>
    <t>Tekoči transferi nepridobitnim organizacijam in ustanovam</t>
  </si>
  <si>
    <t>Tekoči transferi občinam</t>
  </si>
  <si>
    <t>Sredstva, prenesena drugim občinam</t>
  </si>
  <si>
    <t>Tekoči transferi v sklade socialnega zavarovanja</t>
  </si>
  <si>
    <t>Prispevek v ZZZS za zdravstveno zavarovanje oseb, ki ga plačujejo občine</t>
  </si>
  <si>
    <t>Tekoči transferi v javne zavode</t>
  </si>
  <si>
    <t>Refundacija stroškov za JD za ostale uporabnike</t>
  </si>
  <si>
    <t>Pomoč družini na domu</t>
  </si>
  <si>
    <t>Redna dejavnost CSD Lendava</t>
  </si>
  <si>
    <t>Sofinanciranje plače za Koštric na OŠ Črenšovci</t>
  </si>
  <si>
    <t>Refundacija stroškov za JD OŠ Črenšovci in Bistrica</t>
  </si>
  <si>
    <t>Tuji jezik za OŠ</t>
  </si>
  <si>
    <t>LAS pri dobrih ljudeh - sofinanciranje dejavnosti</t>
  </si>
  <si>
    <t>Dotacija za Knjižnico Lendava</t>
  </si>
  <si>
    <t>Nujna medicinska pomoč ZD Lendava</t>
  </si>
  <si>
    <t>Tekoča plačila drugim izvajalcem javnih služb, ki niso posredni proračunski uporabniki</t>
  </si>
  <si>
    <t>Mala hiša Tešanovci - sofinanciranje oskrbe</t>
  </si>
  <si>
    <t>Dotacija GZ Črenšovci in PGD na območju občine</t>
  </si>
  <si>
    <t>Tekoči transferi v javne agencije</t>
  </si>
  <si>
    <t>Dotacija Obrtna zbornica Lendava</t>
  </si>
  <si>
    <t>Dotacija RC Murska Sobota</t>
  </si>
  <si>
    <t>Nakup opreme</t>
  </si>
  <si>
    <t>Nakup pisarniškega pohištva</t>
  </si>
  <si>
    <t>Nakup strojne računalniške in snemalne opreme</t>
  </si>
  <si>
    <t>Nakup drugega pohištva za PGD Trnje in PGD Žižki</t>
  </si>
  <si>
    <t>Nakup opreme za vzdrževanje parkov in vrtov</t>
  </si>
  <si>
    <t>Nakup drugih osnovnih sredstev</t>
  </si>
  <si>
    <t>Novogradnje, rekonstrukcije in adaptacije</t>
  </si>
  <si>
    <t>Izgradnja pločnika Gornja Bistrica</t>
  </si>
  <si>
    <t>Izgradnja pločnika v Trnju</t>
  </si>
  <si>
    <t>Montaža varčevalnih naprav na JR in gradnja JR</t>
  </si>
  <si>
    <t>Investicijsko vzdrževanje in obnove</t>
  </si>
  <si>
    <t>Rekonstrukcija VG dvorane na SB - kolesarnica DB in orodjar. Črenšovci</t>
  </si>
  <si>
    <t>Sanacija obeležja NOB pri gramoznici</t>
  </si>
  <si>
    <t>Nakup zemljišč in naravnih bogastev</t>
  </si>
  <si>
    <t>Nakup zemljišč</t>
  </si>
  <si>
    <t>Študije o izvedljivosti projektov, projektna dokumentacija, nadzor in investicijski inženiring</t>
  </si>
  <si>
    <t>Načrti in druga projektna dokumentacija</t>
  </si>
  <si>
    <t>Investicijski transferi nepridobitnim organizacijam in ustanovam</t>
  </si>
  <si>
    <t>Investicijski transferi javnim podjetjem in družbam, ki so v lasti države ali občin</t>
  </si>
  <si>
    <t>Ustanovitveni vložek JP Cero Puconci in izgradnja objekta CERO</t>
  </si>
  <si>
    <t>Investicijski transferi drugim izvajalcem javnih služb, ki niso posredni proračunski uporabniki</t>
  </si>
  <si>
    <t>Investicijski transferi javnim zavodom</t>
  </si>
  <si>
    <t>Najeti krediti pri drugih domačih kreditodajalcih</t>
  </si>
  <si>
    <t>Najeti krediti pri državnem proračunu - dolgoročni krediti</t>
  </si>
  <si>
    <t>Odplačila kreditov poslovnim bankam</t>
  </si>
  <si>
    <t>Odplačila kreditov poslovnim bankam - dolgoročni krediti</t>
  </si>
  <si>
    <t>Odplačila kreditov drugim domačim kreditodajalcem</t>
  </si>
  <si>
    <t>Odplačila kreditov javnim skladom - dolgoročni krediti</t>
  </si>
  <si>
    <t>Dohodnina</t>
  </si>
  <si>
    <t>Dohodnina - občinski vir</t>
  </si>
  <si>
    <t>Davki na nepremičnine</t>
  </si>
  <si>
    <t>Davek od premoženja od stavb - od fizičnih oseb</t>
  </si>
  <si>
    <t>Nadomestilo za uporabo stavbnega zemljišča - od pravnih oseb</t>
  </si>
  <si>
    <t>Nadomestilo za uporabo stavbnega zemljišča - od fizičnih oseb</t>
  </si>
  <si>
    <t>Zamudne obresti iz naslova nadomestila za uporabo stavbnega zemljišča</t>
  </si>
  <si>
    <t>Davki na dediščine in darila</t>
  </si>
  <si>
    <t>Davek na dediščine in darila</t>
  </si>
  <si>
    <t>Zamudne obresti davkov občanov</t>
  </si>
  <si>
    <t>Davki na promet nepremičnin in na finančno premoženje</t>
  </si>
  <si>
    <t>Davek na promet nepremičnin - od pravnih oseb</t>
  </si>
  <si>
    <t>Davek na promet nepremičnin - od fizičnih oseb</t>
  </si>
  <si>
    <t>Zamudne obresti od davka na promet nepremičnin</t>
  </si>
  <si>
    <t>Davki na posebne storitve</t>
  </si>
  <si>
    <t>Davek na dobitke od iger na srečo</t>
  </si>
  <si>
    <t>Drugi davki na uporabo blaga in storitev</t>
  </si>
  <si>
    <t>Okoljska dajatev za onesnaževanje okolja zaradi odvajanja odpadnih voda</t>
  </si>
  <si>
    <t>Pristojbina za vzdrževanje gozdnih cest</t>
  </si>
  <si>
    <t>Prihodki od obresti</t>
  </si>
  <si>
    <t>Prihodki od obresti od sredstev na vpogled</t>
  </si>
  <si>
    <t>Prihodki od premoženja</t>
  </si>
  <si>
    <t>Prihodki od najemnin za poslovne prostore</t>
  </si>
  <si>
    <t>Prihodki od najemnin za stanovanja</t>
  </si>
  <si>
    <t>Prihodki od drugih najemnin</t>
  </si>
  <si>
    <t>Prihodki od zakupnin</t>
  </si>
  <si>
    <t>Upravne takse in pristojbine</t>
  </si>
  <si>
    <t>Upravne takse (tar. št. 1-10 in tar. št. 80 in 82 iz ZUT)</t>
  </si>
  <si>
    <t>Globe in druge denarne kazni</t>
  </si>
  <si>
    <t>Globe za prekrške</t>
  </si>
  <si>
    <t>Nadomestilo za degradacijo in uzurpacijo prostora</t>
  </si>
  <si>
    <t>Povprečnine oziroma sodne takse ter drugi stroški na podlagi zakona o prekrških</t>
  </si>
  <si>
    <t>Drugi nedavčni prihodki</t>
  </si>
  <si>
    <t>Vodarina</t>
  </si>
  <si>
    <t>Prihodki od kanalščine</t>
  </si>
  <si>
    <t>Drugi izredni prihodki</t>
  </si>
  <si>
    <t>Prispevki za kanalizacijo in vodni prispevek za vodovod</t>
  </si>
  <si>
    <t>Prispevki za grobna mesta</t>
  </si>
  <si>
    <t>Prihodki od Zavarovalnice Triglav - povračila škode</t>
  </si>
  <si>
    <t>Omrežnina - vodovod</t>
  </si>
  <si>
    <t>Omrežnina - odvajanje</t>
  </si>
  <si>
    <t>Omrežnina - čiščenje</t>
  </si>
  <si>
    <t>Storitev čiščenje</t>
  </si>
  <si>
    <t>Storitev - odvajanje</t>
  </si>
  <si>
    <t>Prihodki od prodaje kmetijskih zemljišč in gozdov</t>
  </si>
  <si>
    <t>Prihodki od prodaje kmetijskih zemljišč</t>
  </si>
  <si>
    <t>Prihodki od prodaje stavbnih zemljišč</t>
  </si>
  <si>
    <t>Prejeta sredstva iz državnega proračuna</t>
  </si>
  <si>
    <t>Prejeta sredstva iz državnega proračuna za investicije</t>
  </si>
  <si>
    <t>Druga prejeta sredstva iz državnega proračuna za tekočo porabo</t>
  </si>
  <si>
    <t>Prejeta sredstva iz državnega proračuna iz sredstev proračuna Evropske unije iz kohezijskega sklada</t>
  </si>
  <si>
    <t>Mlinarski dnevi, Jena Mena in  Teden duhovnosti 2017</t>
  </si>
  <si>
    <t>Dotacija ARO, skavti, ETNO, Black wings, BD, TD, DU, DV in ČD</t>
  </si>
  <si>
    <t xml:space="preserve">Financiranje političnih strank </t>
  </si>
  <si>
    <t xml:space="preserve">Dodatni program OŠ Črenšovci </t>
  </si>
  <si>
    <t xml:space="preserve">Obdaritev otrok v vrtcu in šoli </t>
  </si>
  <si>
    <t xml:space="preserve">Dodatni program OŠ Bistrica </t>
  </si>
  <si>
    <t xml:space="preserve">Materialni stroški za OŠ Črenšovci </t>
  </si>
  <si>
    <t xml:space="preserve">Materialni stroški za OŠ Bistrica </t>
  </si>
  <si>
    <t>Sofinanciranje nabave gasilske opreme -PGD Črenšovci</t>
  </si>
  <si>
    <t>Izgradnja kanalizacijskega sistema v občini - sekundarni vodi in ostala sanac. dela</t>
  </si>
  <si>
    <t>Glasbena šola Lendava, M. Sobota, Beltinci in dodatni program za DOŠ II. Lendava</t>
  </si>
  <si>
    <t>Dotacija za kulturna društva v občini</t>
  </si>
  <si>
    <t>Dotacije špotnim društvom v občini Črenšovci</t>
  </si>
  <si>
    <t>Odpravnina za delavko v vrtcu Črenšovci</t>
  </si>
  <si>
    <t xml:space="preserve">Povračilo prehrane za javna dela </t>
  </si>
  <si>
    <t xml:space="preserve">Plača za župana občine Črenšovci </t>
  </si>
  <si>
    <t>Sofinanciranje dela plače za zaposleno v Društvu gluhih MS</t>
  </si>
  <si>
    <t>Prihodki od prodaje stavbnih zemljišč - Obrtna cona Črenšovci</t>
  </si>
  <si>
    <t xml:space="preserve">Premija kolektivnega dodatnega PZ za župana </t>
  </si>
  <si>
    <t xml:space="preserve">Prispevki za PIZ </t>
  </si>
  <si>
    <t>Potni stroški - prevoz na delo za zaposlene</t>
  </si>
  <si>
    <t>Povračilo stroškov prevoza na delo in iz dela - JD</t>
  </si>
  <si>
    <t>Šifra PU: 75140</t>
  </si>
  <si>
    <t>Proračunski uporabnik: OBČINA ČRENŠOVCI, Ulica Prekmurske čete 20, 9232 Črenšovci</t>
  </si>
  <si>
    <t>Veljavni proračun - rebalans: 2016/2 
v EUR</t>
  </si>
  <si>
    <t>Veljavni proračun-rebalans: 2016/3 
v EUR</t>
  </si>
  <si>
    <t>Plan proračuna: 2017/1 
v EUR</t>
  </si>
  <si>
    <t>Indeks F:E*100_x000D_
v %</t>
  </si>
  <si>
    <t>Dotacija vojnim veteranom vojne za SLO in borcem NOB</t>
  </si>
  <si>
    <t>Financiranje delovanja JSKD in ZKD Lendava</t>
  </si>
  <si>
    <t>Dotacija za KTD Črenšovci za otroški gledališki abonma</t>
  </si>
  <si>
    <t>S K U P A J    O D H O D K I   P R O R A Č U N A  (40+41+42+43)</t>
  </si>
  <si>
    <t>S K U P A J    P R I H O D K I   P R O R A Č U N A  (70+71+72+73+74+78)</t>
  </si>
  <si>
    <t>Odškodnina za stojna mesta za JR - za Elektro Maribor d.d.</t>
  </si>
  <si>
    <t>Sejnine članom OS in odborov</t>
  </si>
  <si>
    <t>Plačila storitev FU Republike Slovenije</t>
  </si>
  <si>
    <t>Stroški sponzorstev, pokroviteljstev, donacij po odredbi KVIAZ</t>
  </si>
  <si>
    <t xml:space="preserve">Založniške in tiskarske storitve ter stroški objav </t>
  </si>
  <si>
    <t>Drugi splošni material in storitve ter material za JD</t>
  </si>
  <si>
    <t>Električna energija za mrliške veže, vaške in gasilske domove</t>
  </si>
  <si>
    <t>Kilometrina in ostala povračila za službene poti za župana</t>
  </si>
  <si>
    <t>Kilometrina in ostala povračila za službene poti za občinsko upravo</t>
  </si>
  <si>
    <t>Najemnine in zakupnine za poslovne objekte - knjižnica Bistrica</t>
  </si>
  <si>
    <t>Dotacija Karitas Črenšovci</t>
  </si>
  <si>
    <t>Dotacija RK Lendava</t>
  </si>
  <si>
    <t>Sofinanciranje občinskih investicij po 21. členu ZFO - 1</t>
  </si>
  <si>
    <t>Sofinanciranje javnih del s strani ZZ RS</t>
  </si>
  <si>
    <t>Rezervacija sredstev 2016-2017</t>
  </si>
  <si>
    <t xml:space="preserve">Nakup drugih osnovnih sredstev </t>
  </si>
  <si>
    <t>Prejeta sredstva iz naslova tekočih obveznosti državnega proračuna-finančna izravnava</t>
  </si>
  <si>
    <t>Denarne nagrade in priznanja - stimulacije študentom</t>
  </si>
  <si>
    <t xml:space="preserve">Voda in komunalne storitve </t>
  </si>
  <si>
    <t>EE- kanalizacija odvajanje odpadnih voda</t>
  </si>
  <si>
    <t>EE za vodovod - vodohran in merilni jašek</t>
  </si>
  <si>
    <t>Sredstva EU KS - energetska sanacija Kleklovega doma in vrtca</t>
  </si>
  <si>
    <t>Sof. MI RS - energetska sanacija Kleklovega doma in vrtca Bistrica</t>
  </si>
  <si>
    <t>Projektna dokumentacija - projekti občine - Obnova Kleklovega doma in</t>
  </si>
  <si>
    <t>Energetska sanacija objektov: Kleklov dom in vrtec Bistrica</t>
  </si>
  <si>
    <t>PRORAČUN OBČINE ČRENŠOVCI ZA LETO 2017 / SPLOŠNI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</si>
</sst>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3" tint="-0.249977111117893"/>
      <name val="Arial CE"/>
      <charset val="238"/>
    </font>
    <font>
      <b/>
      <sz val="9"/>
      <color theme="3" tint="-0.249977111117893"/>
      <name val="Arial CE"/>
      <family val="2"/>
      <charset val="238"/>
    </font>
    <font>
      <b/>
      <sz val="10"/>
      <color theme="3" tint="-0.249977111117893"/>
      <name val="Arial CE"/>
      <charset val="238"/>
    </font>
    <font>
      <sz val="8"/>
      <name val="Arial CE"/>
      <charset val="238"/>
    </font>
    <font>
      <sz val="9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9"/>
      <color rgb="FFFF0000"/>
      <name val="Arial CE"/>
      <charset val="238"/>
    </font>
    <font>
      <b/>
      <sz val="9"/>
      <color theme="4" tint="-0.249977111117893"/>
      <name val="Arial CE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8"/>
      <color theme="3" tint="-0.249977111117893"/>
      <name val="Arial CE"/>
      <charset val="238"/>
    </font>
    <font>
      <b/>
      <sz val="8"/>
      <color theme="4" tint="-0.249977111117893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4" fillId="2" borderId="3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/>
    </xf>
    <xf numFmtId="0" fontId="4" fillId="0" borderId="0" xfId="0" applyFont="1" applyFill="1"/>
    <xf numFmtId="49" fontId="6" fillId="0" borderId="0" xfId="0" applyNumberFormat="1" applyFont="1" applyBorder="1" applyAlignment="1">
      <alignment vertical="center" wrapText="1"/>
    </xf>
    <xf numFmtId="0" fontId="1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Fill="1"/>
    <xf numFmtId="0" fontId="3" fillId="2" borderId="14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49" fontId="12" fillId="0" borderId="12" xfId="1" applyNumberFormat="1" applyFont="1" applyBorder="1" applyAlignment="1">
      <alignment horizontal="right"/>
    </xf>
    <xf numFmtId="49" fontId="12" fillId="0" borderId="13" xfId="1" applyNumberFormat="1" applyFont="1" applyBorder="1"/>
    <xf numFmtId="49" fontId="12" fillId="0" borderId="2" xfId="1" applyNumberFormat="1" applyFont="1" applyBorder="1" applyAlignment="1">
      <alignment horizontal="right"/>
    </xf>
    <xf numFmtId="49" fontId="12" fillId="0" borderId="2" xfId="1" applyNumberFormat="1" applyFont="1" applyBorder="1"/>
    <xf numFmtId="0" fontId="11" fillId="4" borderId="1" xfId="0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quotePrefix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43" fontId="16" fillId="0" borderId="0" xfId="2" applyFont="1" applyAlignment="1">
      <alignment horizontal="center"/>
    </xf>
    <xf numFmtId="0" fontId="16" fillId="0" borderId="0" xfId="0" applyFont="1"/>
    <xf numFmtId="43" fontId="16" fillId="0" borderId="0" xfId="2" applyFont="1" applyBorder="1" applyAlignment="1">
      <alignment horizontal="center" wrapText="1"/>
    </xf>
    <xf numFmtId="3" fontId="16" fillId="0" borderId="0" xfId="0" applyNumberFormat="1" applyFont="1" applyBorder="1" applyAlignment="1">
      <alignment horizontal="center" wrapText="1"/>
    </xf>
    <xf numFmtId="43" fontId="16" fillId="3" borderId="7" xfId="2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43" fontId="21" fillId="2" borderId="4" xfId="2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Continuous" vertical="center"/>
    </xf>
    <xf numFmtId="43" fontId="22" fillId="0" borderId="8" xfId="2" applyFont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Continuous" vertical="center" wrapText="1"/>
    </xf>
    <xf numFmtId="43" fontId="21" fillId="0" borderId="8" xfId="2" applyFont="1" applyBorder="1" applyAlignment="1">
      <alignment horizontal="center" vertical="center"/>
    </xf>
    <xf numFmtId="43" fontId="23" fillId="4" borderId="8" xfId="2" applyFont="1" applyFill="1" applyBorder="1" applyAlignment="1">
      <alignment horizontal="center" vertical="center"/>
    </xf>
    <xf numFmtId="43" fontId="23" fillId="0" borderId="8" xfId="2" applyFont="1" applyBorder="1" applyAlignment="1">
      <alignment horizontal="center" vertical="center"/>
    </xf>
    <xf numFmtId="43" fontId="21" fillId="5" borderId="8" xfId="2" applyFont="1" applyFill="1" applyBorder="1" applyAlignment="1">
      <alignment horizontal="center" vertical="center"/>
    </xf>
    <xf numFmtId="43" fontId="24" fillId="4" borderId="8" xfId="2" applyFont="1" applyFill="1" applyBorder="1" applyAlignment="1">
      <alignment horizontal="center" vertical="center"/>
    </xf>
    <xf numFmtId="43" fontId="21" fillId="4" borderId="8" xfId="2" applyFont="1" applyFill="1" applyBorder="1" applyAlignment="1">
      <alignment horizontal="center" vertical="center"/>
    </xf>
    <xf numFmtId="43" fontId="23" fillId="0" borderId="8" xfId="2" applyFont="1" applyBorder="1" applyAlignment="1" applyProtection="1">
      <alignment horizontal="center" vertical="center"/>
      <protection locked="0"/>
    </xf>
    <xf numFmtId="43" fontId="21" fillId="0" borderId="8" xfId="2" applyFont="1" applyBorder="1" applyAlignment="1" applyProtection="1">
      <alignment horizontal="center" vertical="center"/>
      <protection locked="0"/>
    </xf>
    <xf numFmtId="43" fontId="24" fillId="0" borderId="8" xfId="2" applyFont="1" applyBorder="1" applyAlignment="1">
      <alignment horizontal="center" vertical="center"/>
    </xf>
    <xf numFmtId="43" fontId="23" fillId="0" borderId="8" xfId="2" applyFont="1" applyFill="1" applyBorder="1" applyAlignment="1">
      <alignment horizontal="center" vertical="center"/>
    </xf>
    <xf numFmtId="43" fontId="21" fillId="0" borderId="8" xfId="2" applyFont="1" applyFill="1" applyBorder="1" applyAlignment="1">
      <alignment horizontal="center" vertical="center"/>
    </xf>
    <xf numFmtId="43" fontId="16" fillId="2" borderId="8" xfId="2" applyFont="1" applyFill="1" applyBorder="1" applyAlignment="1">
      <alignment horizontal="center" vertical="center"/>
    </xf>
    <xf numFmtId="43" fontId="21" fillId="0" borderId="11" xfId="2" applyFont="1" applyBorder="1" applyAlignment="1" applyProtection="1">
      <alignment horizontal="center" vertical="center"/>
      <protection locked="0"/>
    </xf>
    <xf numFmtId="43" fontId="16" fillId="0" borderId="0" xfId="2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6" fillId="0" borderId="0" xfId="2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43" fontId="16" fillId="0" borderId="0" xfId="2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43" fontId="21" fillId="5" borderId="8" xfId="2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</cellXfs>
  <cellStyles count="3">
    <cellStyle name="Navadno" xfId="0" builtinId="0"/>
    <cellStyle name="Navadno_Proračun spl. del" xfId="1"/>
    <cellStyle name="Vejic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</xdr:rowOff>
    </xdr:from>
    <xdr:to>
      <xdr:col>1</xdr:col>
      <xdr:colOff>88900</xdr:colOff>
      <xdr:row>2</xdr:row>
      <xdr:rowOff>406401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4001"/>
          <a:ext cx="571500" cy="66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78"/>
  <sheetViews>
    <sheetView tabSelected="1" zoomScale="75" zoomScaleNormal="120" workbookViewId="0">
      <selection activeCell="F11" sqref="F11"/>
    </sheetView>
  </sheetViews>
  <sheetFormatPr defaultRowHeight="12.75" outlineLevelRow="2" x14ac:dyDescent="0.2"/>
  <cols>
    <col min="1" max="1" width="11.85546875" customWidth="1"/>
    <col min="2" max="2" width="4.28515625" customWidth="1"/>
    <col min="3" max="3" width="63" customWidth="1"/>
    <col min="4" max="4" width="15.5703125" style="65" customWidth="1"/>
    <col min="5" max="5" width="13.7109375" style="65" customWidth="1"/>
    <col min="6" max="6" width="12.85546875" style="65" customWidth="1"/>
    <col min="7" max="7" width="7.85546875" style="66" customWidth="1"/>
    <col min="8" max="16384" width="9.140625" style="1"/>
  </cols>
  <sheetData>
    <row r="1" spans="1:7" ht="19.5" customHeight="1" x14ac:dyDescent="0.2">
      <c r="B1" s="98"/>
      <c r="C1" s="98"/>
    </row>
    <row r="2" spans="1:7" ht="19.5" customHeight="1" x14ac:dyDescent="0.2">
      <c r="B2" s="98"/>
      <c r="C2" s="98"/>
    </row>
    <row r="3" spans="1:7" ht="33" customHeight="1" x14ac:dyDescent="0.2">
      <c r="A3" s="1"/>
      <c r="B3" s="1"/>
      <c r="C3" s="54" t="s">
        <v>302</v>
      </c>
    </row>
    <row r="4" spans="1:7" ht="19.5" customHeight="1" x14ac:dyDescent="0.2">
      <c r="A4" s="1"/>
      <c r="B4" s="1"/>
      <c r="C4" s="54" t="s">
        <v>301</v>
      </c>
      <c r="D4" s="67"/>
      <c r="E4" s="67"/>
      <c r="F4" s="67"/>
      <c r="G4" s="68"/>
    </row>
    <row r="5" spans="1:7" ht="31.5" customHeight="1" x14ac:dyDescent="0.2">
      <c r="A5" s="1"/>
      <c r="B5" s="1"/>
      <c r="C5" s="53" t="s">
        <v>337</v>
      </c>
      <c r="D5" s="67"/>
      <c r="E5" s="67"/>
      <c r="F5" s="67"/>
      <c r="G5" s="68"/>
    </row>
    <row r="6" spans="1:7" ht="19.5" customHeight="1" thickBot="1" x14ac:dyDescent="0.25">
      <c r="A6" s="1"/>
      <c r="B6" s="1"/>
      <c r="C6" s="7"/>
      <c r="D6" s="67"/>
      <c r="E6" s="67"/>
      <c r="F6" s="67"/>
      <c r="G6" s="68"/>
    </row>
    <row r="7" spans="1:7" s="8" customFormat="1" ht="51" customHeight="1" thickBot="1" x14ac:dyDescent="0.25">
      <c r="A7" s="3" t="s">
        <v>14</v>
      </c>
      <c r="B7" s="4"/>
      <c r="C7" s="5" t="s">
        <v>4</v>
      </c>
      <c r="D7" s="69" t="s">
        <v>303</v>
      </c>
      <c r="E7" s="69" t="s">
        <v>304</v>
      </c>
      <c r="F7" s="69" t="s">
        <v>305</v>
      </c>
      <c r="G7" s="70" t="s">
        <v>306</v>
      </c>
    </row>
    <row r="8" spans="1:7" s="6" customFormat="1" ht="20.25" customHeight="1" x14ac:dyDescent="0.25">
      <c r="A8" s="18" t="s">
        <v>64</v>
      </c>
      <c r="B8" s="2"/>
      <c r="C8" s="2"/>
      <c r="D8" s="71"/>
      <c r="E8" s="71"/>
      <c r="F8" s="71"/>
      <c r="G8" s="72"/>
    </row>
    <row r="9" spans="1:7" ht="25.5" customHeight="1" x14ac:dyDescent="0.2">
      <c r="A9" s="55" t="s">
        <v>15</v>
      </c>
      <c r="B9" s="56" t="s">
        <v>0</v>
      </c>
      <c r="C9" s="60" t="s">
        <v>311</v>
      </c>
      <c r="D9" s="73">
        <f>+D10+D75+D86+D91+D105</f>
        <v>2742027</v>
      </c>
      <c r="E9" s="73">
        <f>+E10+E75+E86+E91+E105</f>
        <v>2883381</v>
      </c>
      <c r="F9" s="73">
        <f>+F10+F75+F86+F91+F105</f>
        <v>2920540.45</v>
      </c>
      <c r="G9" s="74">
        <f>F9/E9*100</f>
        <v>101.28874574674663</v>
      </c>
    </row>
    <row r="10" spans="1:7" x14ac:dyDescent="0.2">
      <c r="A10" s="19"/>
      <c r="B10" s="22" t="s">
        <v>16</v>
      </c>
      <c r="C10" s="23" t="s">
        <v>65</v>
      </c>
      <c r="D10" s="75">
        <f>+D11+D39</f>
        <v>2484102</v>
      </c>
      <c r="E10" s="75">
        <f>+E11+E39</f>
        <v>2626685</v>
      </c>
      <c r="F10" s="75">
        <f>+F11+F39</f>
        <v>2546065</v>
      </c>
      <c r="G10" s="74">
        <f t="shared" ref="G10:G73" si="0">F10/E10*100</f>
        <v>96.930732082453744</v>
      </c>
    </row>
    <row r="11" spans="1:7" x14ac:dyDescent="0.2">
      <c r="A11" s="49">
        <v>70</v>
      </c>
      <c r="B11" s="50"/>
      <c r="C11" s="50" t="s">
        <v>62</v>
      </c>
      <c r="D11" s="76">
        <f>D12+D16+D30+D37</f>
        <v>2207760</v>
      </c>
      <c r="E11" s="76">
        <f>E12+E16+E30+E37</f>
        <v>2230700</v>
      </c>
      <c r="F11" s="76">
        <f>F12+F16+F30+F37</f>
        <v>2267913</v>
      </c>
      <c r="G11" s="74">
        <f t="shared" si="0"/>
        <v>101.66822073788498</v>
      </c>
    </row>
    <row r="12" spans="1:7" ht="15.75" customHeight="1" x14ac:dyDescent="0.2">
      <c r="A12" s="47">
        <v>700</v>
      </c>
      <c r="B12" s="48"/>
      <c r="C12" s="48" t="s">
        <v>5</v>
      </c>
      <c r="D12" s="77">
        <f t="shared" ref="D12:F13" si="1">+D13</f>
        <v>2067140</v>
      </c>
      <c r="E12" s="77">
        <f t="shared" si="1"/>
        <v>2067140</v>
      </c>
      <c r="F12" s="77">
        <f t="shared" si="1"/>
        <v>2120953</v>
      </c>
      <c r="G12" s="74">
        <f t="shared" si="0"/>
        <v>102.60325860851225</v>
      </c>
    </row>
    <row r="13" spans="1:7" ht="15.75" customHeight="1" outlineLevel="1" x14ac:dyDescent="0.2">
      <c r="A13" s="26">
        <v>7000</v>
      </c>
      <c r="B13" s="23"/>
      <c r="C13" s="23" t="s">
        <v>228</v>
      </c>
      <c r="D13" s="75">
        <f t="shared" si="1"/>
        <v>2067140</v>
      </c>
      <c r="E13" s="75">
        <f t="shared" si="1"/>
        <v>2067140</v>
      </c>
      <c r="F13" s="75">
        <f t="shared" si="1"/>
        <v>2120953</v>
      </c>
      <c r="G13" s="74">
        <f t="shared" si="0"/>
        <v>102.60325860851225</v>
      </c>
    </row>
    <row r="14" spans="1:7" ht="15.75" customHeight="1" outlineLevel="2" x14ac:dyDescent="0.2">
      <c r="A14" s="26">
        <v>700020</v>
      </c>
      <c r="B14" s="23"/>
      <c r="C14" s="23" t="s">
        <v>229</v>
      </c>
      <c r="D14" s="75">
        <v>2067140</v>
      </c>
      <c r="E14" s="75">
        <v>2067140</v>
      </c>
      <c r="F14" s="75">
        <v>2120953</v>
      </c>
      <c r="G14" s="74">
        <f t="shared" si="0"/>
        <v>102.60325860851225</v>
      </c>
    </row>
    <row r="15" spans="1:7" ht="15.75" customHeight="1" outlineLevel="2" x14ac:dyDescent="0.2">
      <c r="A15" s="26"/>
      <c r="B15" s="23"/>
      <c r="C15" s="23"/>
      <c r="D15" s="75"/>
      <c r="E15" s="75"/>
      <c r="F15" s="75"/>
      <c r="G15" s="74"/>
    </row>
    <row r="16" spans="1:7" x14ac:dyDescent="0.2">
      <c r="A16" s="47">
        <v>703</v>
      </c>
      <c r="B16" s="48"/>
      <c r="C16" s="48" t="s">
        <v>6</v>
      </c>
      <c r="D16" s="77">
        <f>+D17+D22+D25</f>
        <v>129120</v>
      </c>
      <c r="E16" s="77">
        <f>+E17+E22+E25</f>
        <v>151960</v>
      </c>
      <c r="F16" s="77">
        <f>+F17+F22+F25</f>
        <v>135960</v>
      </c>
      <c r="G16" s="74">
        <f t="shared" si="0"/>
        <v>89.470913398262695</v>
      </c>
    </row>
    <row r="17" spans="1:7" outlineLevel="1" x14ac:dyDescent="0.2">
      <c r="A17" s="26">
        <v>7030</v>
      </c>
      <c r="B17" s="23"/>
      <c r="C17" s="23" t="s">
        <v>230</v>
      </c>
      <c r="D17" s="75">
        <f>+D18+D19+D20+D21</f>
        <v>97800</v>
      </c>
      <c r="E17" s="75">
        <f>+E18+E19+E20+E21</f>
        <v>92850</v>
      </c>
      <c r="F17" s="75">
        <f>+F18+F19+F20+F21</f>
        <v>92850</v>
      </c>
      <c r="G17" s="74">
        <f t="shared" si="0"/>
        <v>100</v>
      </c>
    </row>
    <row r="18" spans="1:7" outlineLevel="2" x14ac:dyDescent="0.2">
      <c r="A18" s="26">
        <v>703000</v>
      </c>
      <c r="B18" s="23"/>
      <c r="C18" s="23" t="s">
        <v>231</v>
      </c>
      <c r="D18" s="75">
        <v>300</v>
      </c>
      <c r="E18" s="75">
        <v>50</v>
      </c>
      <c r="F18" s="75">
        <v>50</v>
      </c>
      <c r="G18" s="74">
        <f t="shared" si="0"/>
        <v>100</v>
      </c>
    </row>
    <row r="19" spans="1:7" outlineLevel="2" x14ac:dyDescent="0.2">
      <c r="A19" s="26">
        <v>703003</v>
      </c>
      <c r="B19" s="23"/>
      <c r="C19" s="23" t="s">
        <v>232</v>
      </c>
      <c r="D19" s="75">
        <v>12000</v>
      </c>
      <c r="E19" s="75">
        <v>7000</v>
      </c>
      <c r="F19" s="75">
        <v>4000</v>
      </c>
      <c r="G19" s="74">
        <f t="shared" si="0"/>
        <v>57.142857142857139</v>
      </c>
    </row>
    <row r="20" spans="1:7" outlineLevel="2" x14ac:dyDescent="0.2">
      <c r="A20" s="26">
        <v>703004</v>
      </c>
      <c r="B20" s="23"/>
      <c r="C20" s="23" t="s">
        <v>233</v>
      </c>
      <c r="D20" s="75">
        <v>85000</v>
      </c>
      <c r="E20" s="75">
        <v>85000</v>
      </c>
      <c r="F20" s="75">
        <v>88000</v>
      </c>
      <c r="G20" s="74">
        <f t="shared" si="0"/>
        <v>103.5294117647059</v>
      </c>
    </row>
    <row r="21" spans="1:7" outlineLevel="2" x14ac:dyDescent="0.2">
      <c r="A21" s="26">
        <v>703005</v>
      </c>
      <c r="B21" s="23"/>
      <c r="C21" s="23" t="s">
        <v>234</v>
      </c>
      <c r="D21" s="75">
        <v>500</v>
      </c>
      <c r="E21" s="75">
        <v>800</v>
      </c>
      <c r="F21" s="75">
        <v>800</v>
      </c>
      <c r="G21" s="74">
        <f t="shared" si="0"/>
        <v>100</v>
      </c>
    </row>
    <row r="22" spans="1:7" outlineLevel="1" x14ac:dyDescent="0.2">
      <c r="A22" s="26">
        <v>7032</v>
      </c>
      <c r="B22" s="23"/>
      <c r="C22" s="23" t="s">
        <v>235</v>
      </c>
      <c r="D22" s="75">
        <f>+D23+D24</f>
        <v>20100</v>
      </c>
      <c r="E22" s="75">
        <f>+E23+E24</f>
        <v>35300</v>
      </c>
      <c r="F22" s="75">
        <f>+F23+F24</f>
        <v>25300</v>
      </c>
      <c r="G22" s="74">
        <f t="shared" si="0"/>
        <v>71.671388101982998</v>
      </c>
    </row>
    <row r="23" spans="1:7" outlineLevel="2" x14ac:dyDescent="0.2">
      <c r="A23" s="26">
        <v>703200</v>
      </c>
      <c r="B23" s="23"/>
      <c r="C23" s="23" t="s">
        <v>236</v>
      </c>
      <c r="D23" s="75">
        <v>20000</v>
      </c>
      <c r="E23" s="75">
        <v>35000</v>
      </c>
      <c r="F23" s="75">
        <v>25000</v>
      </c>
      <c r="G23" s="74">
        <f t="shared" si="0"/>
        <v>71.428571428571431</v>
      </c>
    </row>
    <row r="24" spans="1:7" outlineLevel="2" x14ac:dyDescent="0.2">
      <c r="A24" s="26">
        <v>703201</v>
      </c>
      <c r="B24" s="23"/>
      <c r="C24" s="23" t="s">
        <v>237</v>
      </c>
      <c r="D24" s="75">
        <v>100</v>
      </c>
      <c r="E24" s="75">
        <v>300</v>
      </c>
      <c r="F24" s="75">
        <v>300</v>
      </c>
      <c r="G24" s="74">
        <f t="shared" si="0"/>
        <v>100</v>
      </c>
    </row>
    <row r="25" spans="1:7" outlineLevel="1" x14ac:dyDescent="0.2">
      <c r="A25" s="26">
        <v>7033</v>
      </c>
      <c r="B25" s="23"/>
      <c r="C25" s="23" t="s">
        <v>238</v>
      </c>
      <c r="D25" s="75">
        <f>+D26+D27+D28</f>
        <v>11220</v>
      </c>
      <c r="E25" s="75">
        <f>+E26+E27+E28</f>
        <v>23810</v>
      </c>
      <c r="F25" s="75">
        <f>+F26+F27+F28</f>
        <v>17810</v>
      </c>
      <c r="G25" s="74">
        <f t="shared" si="0"/>
        <v>74.800503989920202</v>
      </c>
    </row>
    <row r="26" spans="1:7" outlineLevel="2" x14ac:dyDescent="0.2">
      <c r="A26" s="26">
        <v>703300</v>
      </c>
      <c r="B26" s="23"/>
      <c r="C26" s="23" t="s">
        <v>239</v>
      </c>
      <c r="D26" s="75">
        <v>3200</v>
      </c>
      <c r="E26" s="75">
        <v>2800</v>
      </c>
      <c r="F26" s="75">
        <v>2800</v>
      </c>
      <c r="G26" s="74">
        <f t="shared" si="0"/>
        <v>100</v>
      </c>
    </row>
    <row r="27" spans="1:7" outlineLevel="2" x14ac:dyDescent="0.2">
      <c r="A27" s="26">
        <v>703301</v>
      </c>
      <c r="B27" s="23"/>
      <c r="C27" s="23" t="s">
        <v>240</v>
      </c>
      <c r="D27" s="75">
        <v>8000</v>
      </c>
      <c r="E27" s="75">
        <v>21000</v>
      </c>
      <c r="F27" s="75">
        <v>15000</v>
      </c>
      <c r="G27" s="74">
        <f t="shared" si="0"/>
        <v>71.428571428571431</v>
      </c>
    </row>
    <row r="28" spans="1:7" outlineLevel="2" x14ac:dyDescent="0.2">
      <c r="A28" s="26">
        <v>703303</v>
      </c>
      <c r="B28" s="23"/>
      <c r="C28" s="23" t="s">
        <v>241</v>
      </c>
      <c r="D28" s="75">
        <v>20</v>
      </c>
      <c r="E28" s="75">
        <v>10</v>
      </c>
      <c r="F28" s="75">
        <v>10</v>
      </c>
      <c r="G28" s="74">
        <f t="shared" si="0"/>
        <v>100</v>
      </c>
    </row>
    <row r="29" spans="1:7" outlineLevel="2" x14ac:dyDescent="0.2">
      <c r="A29" s="26"/>
      <c r="B29" s="23"/>
      <c r="C29" s="23"/>
      <c r="D29" s="75"/>
      <c r="E29" s="75"/>
      <c r="F29" s="75"/>
      <c r="G29" s="74"/>
    </row>
    <row r="30" spans="1:7" x14ac:dyDescent="0.2">
      <c r="A30" s="26">
        <v>704</v>
      </c>
      <c r="B30" s="23"/>
      <c r="C30" s="23" t="s">
        <v>7</v>
      </c>
      <c r="D30" s="75">
        <f>+D31+D33</f>
        <v>11500</v>
      </c>
      <c r="E30" s="75">
        <f>+E31+E33</f>
        <v>11600</v>
      </c>
      <c r="F30" s="75">
        <f>+F31+F33</f>
        <v>11000</v>
      </c>
      <c r="G30" s="74">
        <f t="shared" si="0"/>
        <v>94.827586206896555</v>
      </c>
    </row>
    <row r="31" spans="1:7" outlineLevel="1" x14ac:dyDescent="0.2">
      <c r="A31" s="26">
        <v>7044</v>
      </c>
      <c r="B31" s="23"/>
      <c r="C31" s="23" t="s">
        <v>242</v>
      </c>
      <c r="D31" s="75">
        <f>+D32</f>
        <v>400</v>
      </c>
      <c r="E31" s="75">
        <f>+E32</f>
        <v>2700</v>
      </c>
      <c r="F31" s="75">
        <f>+F32</f>
        <v>2700</v>
      </c>
      <c r="G31" s="74">
        <f t="shared" si="0"/>
        <v>100</v>
      </c>
    </row>
    <row r="32" spans="1:7" outlineLevel="2" x14ac:dyDescent="0.2">
      <c r="A32" s="26">
        <v>704403</v>
      </c>
      <c r="B32" s="23"/>
      <c r="C32" s="23" t="s">
        <v>243</v>
      </c>
      <c r="D32" s="75">
        <v>400</v>
      </c>
      <c r="E32" s="75">
        <v>2700</v>
      </c>
      <c r="F32" s="75">
        <v>2700</v>
      </c>
      <c r="G32" s="74">
        <f t="shared" si="0"/>
        <v>100</v>
      </c>
    </row>
    <row r="33" spans="1:7" outlineLevel="1" x14ac:dyDescent="0.2">
      <c r="A33" s="26">
        <v>7047</v>
      </c>
      <c r="B33" s="23"/>
      <c r="C33" s="23" t="s">
        <v>244</v>
      </c>
      <c r="D33" s="75">
        <f>+D34+D35</f>
        <v>11100</v>
      </c>
      <c r="E33" s="75">
        <f>+E34+E35</f>
        <v>8900</v>
      </c>
      <c r="F33" s="75">
        <f>+F34+F35</f>
        <v>8300</v>
      </c>
      <c r="G33" s="74">
        <f t="shared" si="0"/>
        <v>93.258426966292134</v>
      </c>
    </row>
    <row r="34" spans="1:7" outlineLevel="2" x14ac:dyDescent="0.2">
      <c r="A34" s="26">
        <v>704700</v>
      </c>
      <c r="B34" s="23"/>
      <c r="C34" s="23" t="s">
        <v>245</v>
      </c>
      <c r="D34" s="75">
        <v>9000</v>
      </c>
      <c r="E34" s="75">
        <v>6800</v>
      </c>
      <c r="F34" s="75">
        <v>6800</v>
      </c>
      <c r="G34" s="74">
        <f t="shared" si="0"/>
        <v>100</v>
      </c>
    </row>
    <row r="35" spans="1:7" outlineLevel="2" x14ac:dyDescent="0.2">
      <c r="A35" s="26">
        <v>704708</v>
      </c>
      <c r="B35" s="23"/>
      <c r="C35" s="23" t="s">
        <v>246</v>
      </c>
      <c r="D35" s="75">
        <v>2100</v>
      </c>
      <c r="E35" s="75">
        <v>2100</v>
      </c>
      <c r="F35" s="75">
        <v>1500</v>
      </c>
      <c r="G35" s="74">
        <f t="shared" si="0"/>
        <v>71.428571428571431</v>
      </c>
    </row>
    <row r="36" spans="1:7" outlineLevel="2" x14ac:dyDescent="0.2">
      <c r="A36" s="26"/>
      <c r="B36" s="23"/>
      <c r="C36" s="23"/>
      <c r="D36" s="75"/>
      <c r="E36" s="75"/>
      <c r="F36" s="75"/>
      <c r="G36" s="74"/>
    </row>
    <row r="37" spans="1:7" x14ac:dyDescent="0.2">
      <c r="A37" s="26">
        <v>706</v>
      </c>
      <c r="B37" s="23"/>
      <c r="C37" s="23" t="s">
        <v>17</v>
      </c>
      <c r="D37" s="75">
        <v>0</v>
      </c>
      <c r="E37" s="75">
        <v>0</v>
      </c>
      <c r="F37" s="75">
        <v>0</v>
      </c>
      <c r="G37" s="74"/>
    </row>
    <row r="38" spans="1:7" x14ac:dyDescent="0.2">
      <c r="A38" s="26"/>
      <c r="B38" s="23"/>
      <c r="C38" s="23"/>
      <c r="D38" s="75"/>
      <c r="E38" s="75"/>
      <c r="F38" s="75"/>
      <c r="G38" s="74"/>
    </row>
    <row r="39" spans="1:7" x14ac:dyDescent="0.2">
      <c r="A39" s="49">
        <v>71</v>
      </c>
      <c r="B39" s="50"/>
      <c r="C39" s="50" t="s">
        <v>66</v>
      </c>
      <c r="D39" s="76">
        <f>+D40+D49+D53+D59+D61</f>
        <v>276342</v>
      </c>
      <c r="E39" s="76">
        <f>+E40+E49+E53+E59+E61</f>
        <v>395985</v>
      </c>
      <c r="F39" s="76">
        <f>+F40+F49+F53+F59+F61</f>
        <v>278152</v>
      </c>
      <c r="G39" s="74">
        <f t="shared" si="0"/>
        <v>70.243064762554141</v>
      </c>
    </row>
    <row r="40" spans="1:7" x14ac:dyDescent="0.2">
      <c r="A40" s="26">
        <v>710</v>
      </c>
      <c r="B40" s="23"/>
      <c r="C40" s="23" t="s">
        <v>18</v>
      </c>
      <c r="D40" s="75">
        <f>+D41+D43</f>
        <v>54002</v>
      </c>
      <c r="E40" s="75">
        <f>+E41+E43</f>
        <v>90135</v>
      </c>
      <c r="F40" s="75">
        <f>+F41+F43</f>
        <v>80002</v>
      </c>
      <c r="G40" s="74">
        <f t="shared" si="0"/>
        <v>88.75797414988628</v>
      </c>
    </row>
    <row r="41" spans="1:7" outlineLevel="1" x14ac:dyDescent="0.2">
      <c r="A41" s="26">
        <v>7102</v>
      </c>
      <c r="B41" s="23"/>
      <c r="C41" s="23" t="s">
        <v>247</v>
      </c>
      <c r="D41" s="75">
        <f>+D42</f>
        <v>2</v>
      </c>
      <c r="E41" s="75">
        <f>+E42</f>
        <v>2</v>
      </c>
      <c r="F41" s="75">
        <f>+F42</f>
        <v>2</v>
      </c>
      <c r="G41" s="74">
        <f t="shared" si="0"/>
        <v>100</v>
      </c>
    </row>
    <row r="42" spans="1:7" outlineLevel="2" x14ac:dyDescent="0.2">
      <c r="A42" s="26">
        <v>710200</v>
      </c>
      <c r="B42" s="23"/>
      <c r="C42" s="23" t="s">
        <v>248</v>
      </c>
      <c r="D42" s="75">
        <v>2</v>
      </c>
      <c r="E42" s="75">
        <v>2</v>
      </c>
      <c r="F42" s="75">
        <v>2</v>
      </c>
      <c r="G42" s="74">
        <f t="shared" si="0"/>
        <v>100</v>
      </c>
    </row>
    <row r="43" spans="1:7" outlineLevel="1" x14ac:dyDescent="0.2">
      <c r="A43" s="26">
        <v>7103</v>
      </c>
      <c r="B43" s="23"/>
      <c r="C43" s="23" t="s">
        <v>249</v>
      </c>
      <c r="D43" s="75">
        <f>+D44+D45+D46+D47</f>
        <v>54000</v>
      </c>
      <c r="E43" s="75">
        <f>+E44+E45+E46+E47</f>
        <v>90133</v>
      </c>
      <c r="F43" s="75">
        <f>+F44+F45+F46+F47</f>
        <v>80000</v>
      </c>
      <c r="G43" s="74">
        <f t="shared" si="0"/>
        <v>88.757724695727418</v>
      </c>
    </row>
    <row r="44" spans="1:7" outlineLevel="2" x14ac:dyDescent="0.2">
      <c r="A44" s="26">
        <v>710301</v>
      </c>
      <c r="B44" s="23"/>
      <c r="C44" s="23" t="s">
        <v>250</v>
      </c>
      <c r="D44" s="75">
        <v>4000</v>
      </c>
      <c r="E44" s="75">
        <v>6000</v>
      </c>
      <c r="F44" s="75">
        <v>4000</v>
      </c>
      <c r="G44" s="74">
        <f t="shared" si="0"/>
        <v>66.666666666666657</v>
      </c>
    </row>
    <row r="45" spans="1:7" outlineLevel="2" x14ac:dyDescent="0.2">
      <c r="A45" s="26">
        <v>710302</v>
      </c>
      <c r="B45" s="23"/>
      <c r="C45" s="23" t="s">
        <v>251</v>
      </c>
      <c r="D45" s="75">
        <v>34000</v>
      </c>
      <c r="E45" s="75">
        <v>39000</v>
      </c>
      <c r="F45" s="75">
        <v>34000</v>
      </c>
      <c r="G45" s="74">
        <f t="shared" si="0"/>
        <v>87.179487179487182</v>
      </c>
    </row>
    <row r="46" spans="1:7" outlineLevel="2" x14ac:dyDescent="0.2">
      <c r="A46" s="26">
        <v>710304</v>
      </c>
      <c r="B46" s="23"/>
      <c r="C46" s="23" t="s">
        <v>252</v>
      </c>
      <c r="D46" s="75">
        <v>16000</v>
      </c>
      <c r="E46" s="75">
        <v>40000</v>
      </c>
      <c r="F46" s="75">
        <v>37000</v>
      </c>
      <c r="G46" s="74">
        <f t="shared" si="0"/>
        <v>92.5</v>
      </c>
    </row>
    <row r="47" spans="1:7" outlineLevel="2" x14ac:dyDescent="0.2">
      <c r="A47" s="26">
        <v>710305</v>
      </c>
      <c r="B47" s="23"/>
      <c r="C47" s="23" t="s">
        <v>253</v>
      </c>
      <c r="D47" s="75">
        <v>0</v>
      </c>
      <c r="E47" s="75">
        <v>5133</v>
      </c>
      <c r="F47" s="75">
        <v>5000</v>
      </c>
      <c r="G47" s="74">
        <f t="shared" si="0"/>
        <v>97.408922657315415</v>
      </c>
    </row>
    <row r="48" spans="1:7" outlineLevel="2" x14ac:dyDescent="0.2">
      <c r="A48" s="26"/>
      <c r="B48" s="23"/>
      <c r="C48" s="23"/>
      <c r="D48" s="75"/>
      <c r="E48" s="75"/>
      <c r="F48" s="75"/>
      <c r="G48" s="74"/>
    </row>
    <row r="49" spans="1:7" x14ac:dyDescent="0.2">
      <c r="A49" s="26">
        <v>711</v>
      </c>
      <c r="B49" s="23"/>
      <c r="C49" s="23" t="s">
        <v>8</v>
      </c>
      <c r="D49" s="75">
        <f t="shared" ref="D49:F50" si="2">+D50</f>
        <v>2500</v>
      </c>
      <c r="E49" s="75">
        <f t="shared" si="2"/>
        <v>2500</v>
      </c>
      <c r="F49" s="75">
        <f t="shared" si="2"/>
        <v>2500</v>
      </c>
      <c r="G49" s="74">
        <f t="shared" si="0"/>
        <v>100</v>
      </c>
    </row>
    <row r="50" spans="1:7" outlineLevel="1" x14ac:dyDescent="0.2">
      <c r="A50" s="26">
        <v>7111</v>
      </c>
      <c r="B50" s="23"/>
      <c r="C50" s="23" t="s">
        <v>254</v>
      </c>
      <c r="D50" s="75">
        <f t="shared" si="2"/>
        <v>2500</v>
      </c>
      <c r="E50" s="75">
        <f t="shared" si="2"/>
        <v>2500</v>
      </c>
      <c r="F50" s="75">
        <f t="shared" si="2"/>
        <v>2500</v>
      </c>
      <c r="G50" s="74">
        <f t="shared" si="0"/>
        <v>100</v>
      </c>
    </row>
    <row r="51" spans="1:7" outlineLevel="2" x14ac:dyDescent="0.2">
      <c r="A51" s="26">
        <v>711100</v>
      </c>
      <c r="B51" s="23"/>
      <c r="C51" s="23" t="s">
        <v>255</v>
      </c>
      <c r="D51" s="75">
        <v>2500</v>
      </c>
      <c r="E51" s="75">
        <v>2500</v>
      </c>
      <c r="F51" s="75">
        <v>2500</v>
      </c>
      <c r="G51" s="74">
        <f t="shared" si="0"/>
        <v>100</v>
      </c>
    </row>
    <row r="52" spans="1:7" outlineLevel="2" x14ac:dyDescent="0.2">
      <c r="A52" s="26"/>
      <c r="B52" s="23"/>
      <c r="C52" s="23"/>
      <c r="D52" s="75"/>
      <c r="E52" s="75"/>
      <c r="F52" s="75"/>
      <c r="G52" s="74"/>
    </row>
    <row r="53" spans="1:7" x14ac:dyDescent="0.2">
      <c r="A53" s="26">
        <v>712</v>
      </c>
      <c r="B53" s="23"/>
      <c r="C53" s="23" t="s">
        <v>56</v>
      </c>
      <c r="D53" s="75">
        <f>+D54</f>
        <v>2060</v>
      </c>
      <c r="E53" s="75">
        <f>+E54</f>
        <v>950</v>
      </c>
      <c r="F53" s="75">
        <f>+F54</f>
        <v>950</v>
      </c>
      <c r="G53" s="74">
        <f t="shared" si="0"/>
        <v>100</v>
      </c>
    </row>
    <row r="54" spans="1:7" outlineLevel="1" x14ac:dyDescent="0.2">
      <c r="A54" s="26">
        <v>7120</v>
      </c>
      <c r="B54" s="23"/>
      <c r="C54" s="23" t="s">
        <v>256</v>
      </c>
      <c r="D54" s="75">
        <f>+D55+D56+D57</f>
        <v>2060</v>
      </c>
      <c r="E54" s="75">
        <f>+E55+E56+E57</f>
        <v>950</v>
      </c>
      <c r="F54" s="75">
        <f>+F55+F56+F57</f>
        <v>950</v>
      </c>
      <c r="G54" s="74">
        <f t="shared" si="0"/>
        <v>100</v>
      </c>
    </row>
    <row r="55" spans="1:7" outlineLevel="2" x14ac:dyDescent="0.2">
      <c r="A55" s="26">
        <v>712001</v>
      </c>
      <c r="B55" s="23"/>
      <c r="C55" s="23" t="s">
        <v>257</v>
      </c>
      <c r="D55" s="75">
        <v>60</v>
      </c>
      <c r="E55" s="75">
        <v>400</v>
      </c>
      <c r="F55" s="75">
        <v>400</v>
      </c>
      <c r="G55" s="74">
        <f t="shared" si="0"/>
        <v>100</v>
      </c>
    </row>
    <row r="56" spans="1:7" outlineLevel="2" x14ac:dyDescent="0.2">
      <c r="A56" s="26">
        <v>712007</v>
      </c>
      <c r="B56" s="23"/>
      <c r="C56" s="23" t="s">
        <v>258</v>
      </c>
      <c r="D56" s="75">
        <v>2000</v>
      </c>
      <c r="E56" s="75">
        <v>500</v>
      </c>
      <c r="F56" s="75">
        <v>500</v>
      </c>
      <c r="G56" s="74">
        <f t="shared" si="0"/>
        <v>100</v>
      </c>
    </row>
    <row r="57" spans="1:7" outlineLevel="2" x14ac:dyDescent="0.2">
      <c r="A57" s="26">
        <v>712008</v>
      </c>
      <c r="B57" s="23"/>
      <c r="C57" s="23" t="s">
        <v>259</v>
      </c>
      <c r="D57" s="75">
        <v>0</v>
      </c>
      <c r="E57" s="75">
        <v>50</v>
      </c>
      <c r="F57" s="75">
        <v>50</v>
      </c>
      <c r="G57" s="74">
        <f t="shared" si="0"/>
        <v>100</v>
      </c>
    </row>
    <row r="58" spans="1:7" outlineLevel="2" x14ac:dyDescent="0.2">
      <c r="A58" s="26"/>
      <c r="B58" s="23"/>
      <c r="C58" s="23"/>
      <c r="D58" s="75"/>
      <c r="E58" s="75"/>
      <c r="F58" s="75"/>
      <c r="G58" s="74"/>
    </row>
    <row r="59" spans="1:7" x14ac:dyDescent="0.2">
      <c r="A59" s="26">
        <v>713</v>
      </c>
      <c r="B59" s="23"/>
      <c r="C59" s="23" t="s">
        <v>9</v>
      </c>
      <c r="D59" s="75">
        <v>0</v>
      </c>
      <c r="E59" s="75">
        <v>0</v>
      </c>
      <c r="F59" s="75">
        <v>0</v>
      </c>
      <c r="G59" s="74"/>
    </row>
    <row r="60" spans="1:7" x14ac:dyDescent="0.2">
      <c r="A60" s="26"/>
      <c r="B60" s="23"/>
      <c r="C60" s="23"/>
      <c r="D60" s="75"/>
      <c r="E60" s="75"/>
      <c r="F60" s="75"/>
      <c r="G60" s="74"/>
    </row>
    <row r="61" spans="1:7" x14ac:dyDescent="0.2">
      <c r="A61" s="26">
        <v>714</v>
      </c>
      <c r="B61" s="23"/>
      <c r="C61" s="23" t="s">
        <v>10</v>
      </c>
      <c r="D61" s="75">
        <f>+D62</f>
        <v>217780</v>
      </c>
      <c r="E61" s="75">
        <f>+E62</f>
        <v>302400</v>
      </c>
      <c r="F61" s="75">
        <f>+F62</f>
        <v>194700</v>
      </c>
      <c r="G61" s="74">
        <f t="shared" si="0"/>
        <v>64.384920634920633</v>
      </c>
    </row>
    <row r="62" spans="1:7" outlineLevel="1" x14ac:dyDescent="0.2">
      <c r="A62" s="26">
        <v>7141</v>
      </c>
      <c r="B62" s="23"/>
      <c r="C62" s="23" t="s">
        <v>260</v>
      </c>
      <c r="D62" s="75">
        <f>+D63+D64+D65+D66+D67+D68+D69+D70+D71+D72+D73</f>
        <v>217780</v>
      </c>
      <c r="E62" s="75">
        <f>+E63+E64+E65+E66+E67+E68+E69+E70+E71+E72+E73</f>
        <v>302400</v>
      </c>
      <c r="F62" s="75">
        <f>+F63+F64+F65+F66+F67+F68+F69+F70+F71+F72+F73</f>
        <v>194700</v>
      </c>
      <c r="G62" s="74">
        <f t="shared" si="0"/>
        <v>64.384920634920633</v>
      </c>
    </row>
    <row r="63" spans="1:7" outlineLevel="2" x14ac:dyDescent="0.2">
      <c r="A63" s="26">
        <v>714199</v>
      </c>
      <c r="B63" s="23"/>
      <c r="C63" s="23" t="s">
        <v>261</v>
      </c>
      <c r="D63" s="75">
        <v>10000</v>
      </c>
      <c r="E63" s="75">
        <v>51000</v>
      </c>
      <c r="F63" s="75">
        <v>8000</v>
      </c>
      <c r="G63" s="74">
        <f t="shared" si="0"/>
        <v>15.686274509803921</v>
      </c>
    </row>
    <row r="64" spans="1:7" outlineLevel="2" x14ac:dyDescent="0.2">
      <c r="A64" s="26">
        <v>7141990</v>
      </c>
      <c r="B64" s="23"/>
      <c r="C64" s="23" t="s">
        <v>262</v>
      </c>
      <c r="D64" s="75">
        <v>0</v>
      </c>
      <c r="E64" s="75">
        <v>500</v>
      </c>
      <c r="F64" s="75">
        <v>200</v>
      </c>
      <c r="G64" s="74">
        <f t="shared" si="0"/>
        <v>40</v>
      </c>
    </row>
    <row r="65" spans="1:7" outlineLevel="2" x14ac:dyDescent="0.2">
      <c r="A65" s="26">
        <v>7141991</v>
      </c>
      <c r="B65" s="23"/>
      <c r="C65" s="23" t="s">
        <v>263</v>
      </c>
      <c r="D65" s="75">
        <v>15000</v>
      </c>
      <c r="E65" s="75">
        <v>23900</v>
      </c>
      <c r="F65" s="75">
        <v>12000</v>
      </c>
      <c r="G65" s="74">
        <f t="shared" si="0"/>
        <v>50.2092050209205</v>
      </c>
    </row>
    <row r="66" spans="1:7" outlineLevel="2" x14ac:dyDescent="0.2">
      <c r="A66" s="26">
        <v>7141992</v>
      </c>
      <c r="B66" s="23"/>
      <c r="C66" s="23" t="s">
        <v>264</v>
      </c>
      <c r="D66" s="75">
        <v>60000</v>
      </c>
      <c r="E66" s="75">
        <v>82000</v>
      </c>
      <c r="F66" s="75">
        <v>40000</v>
      </c>
      <c r="G66" s="74">
        <f t="shared" si="0"/>
        <v>48.780487804878049</v>
      </c>
    </row>
    <row r="67" spans="1:7" outlineLevel="2" x14ac:dyDescent="0.2">
      <c r="A67" s="26">
        <v>7141993</v>
      </c>
      <c r="B67" s="23"/>
      <c r="C67" s="23" t="s">
        <v>265</v>
      </c>
      <c r="D67" s="75">
        <v>14000</v>
      </c>
      <c r="E67" s="75">
        <v>14000</v>
      </c>
      <c r="F67" s="75">
        <v>12000</v>
      </c>
      <c r="G67" s="74">
        <f t="shared" si="0"/>
        <v>85.714285714285708</v>
      </c>
    </row>
    <row r="68" spans="1:7" outlineLevel="2" x14ac:dyDescent="0.2">
      <c r="A68" s="26">
        <v>7141996</v>
      </c>
      <c r="B68" s="23"/>
      <c r="C68" s="23" t="s">
        <v>266</v>
      </c>
      <c r="D68" s="75">
        <v>10000</v>
      </c>
      <c r="E68" s="75">
        <v>18000</v>
      </c>
      <c r="F68" s="75">
        <v>14000</v>
      </c>
      <c r="G68" s="74">
        <f t="shared" si="0"/>
        <v>77.777777777777786</v>
      </c>
    </row>
    <row r="69" spans="1:7" outlineLevel="2" x14ac:dyDescent="0.2">
      <c r="A69" s="26">
        <v>7141997</v>
      </c>
      <c r="B69" s="23"/>
      <c r="C69" s="23" t="s">
        <v>267</v>
      </c>
      <c r="D69" s="75">
        <v>20000</v>
      </c>
      <c r="E69" s="75">
        <v>16000</v>
      </c>
      <c r="F69" s="75">
        <v>18000</v>
      </c>
      <c r="G69" s="74">
        <f t="shared" si="0"/>
        <v>112.5</v>
      </c>
    </row>
    <row r="70" spans="1:7" outlineLevel="2" x14ac:dyDescent="0.2">
      <c r="A70" s="26">
        <v>7141998</v>
      </c>
      <c r="B70" s="23"/>
      <c r="C70" s="23" t="s">
        <v>268</v>
      </c>
      <c r="D70" s="75">
        <v>21000</v>
      </c>
      <c r="E70" s="75">
        <v>24000</v>
      </c>
      <c r="F70" s="75">
        <v>23000</v>
      </c>
      <c r="G70" s="74">
        <f t="shared" si="0"/>
        <v>95.833333333333343</v>
      </c>
    </row>
    <row r="71" spans="1:7" outlineLevel="2" x14ac:dyDescent="0.2">
      <c r="A71" s="26">
        <v>71419991</v>
      </c>
      <c r="B71" s="23"/>
      <c r="C71" s="23" t="s">
        <v>269</v>
      </c>
      <c r="D71" s="75">
        <v>26000</v>
      </c>
      <c r="E71" s="75">
        <v>27000</v>
      </c>
      <c r="F71" s="75">
        <v>26000</v>
      </c>
      <c r="G71" s="74">
        <f t="shared" si="0"/>
        <v>96.296296296296291</v>
      </c>
    </row>
    <row r="72" spans="1:7" outlineLevel="2" x14ac:dyDescent="0.2">
      <c r="A72" s="26">
        <v>71419992</v>
      </c>
      <c r="B72" s="23"/>
      <c r="C72" s="23" t="s">
        <v>270</v>
      </c>
      <c r="D72" s="75">
        <v>27000</v>
      </c>
      <c r="E72" s="75">
        <v>31000</v>
      </c>
      <c r="F72" s="75">
        <v>27000</v>
      </c>
      <c r="G72" s="74">
        <f t="shared" si="0"/>
        <v>87.096774193548384</v>
      </c>
    </row>
    <row r="73" spans="1:7" outlineLevel="2" x14ac:dyDescent="0.2">
      <c r="A73" s="26">
        <v>71419993</v>
      </c>
      <c r="B73" s="23"/>
      <c r="C73" s="23" t="s">
        <v>271</v>
      </c>
      <c r="D73" s="75">
        <v>14780</v>
      </c>
      <c r="E73" s="75">
        <v>15000</v>
      </c>
      <c r="F73" s="75">
        <v>14500</v>
      </c>
      <c r="G73" s="74">
        <f t="shared" si="0"/>
        <v>96.666666666666671</v>
      </c>
    </row>
    <row r="74" spans="1:7" outlineLevel="2" x14ac:dyDescent="0.2">
      <c r="A74" s="26"/>
      <c r="B74" s="23"/>
      <c r="C74" s="23"/>
      <c r="D74" s="75"/>
      <c r="E74" s="75"/>
      <c r="F74" s="75"/>
      <c r="G74" s="74"/>
    </row>
    <row r="75" spans="1:7" x14ac:dyDescent="0.2">
      <c r="A75" s="49">
        <v>72</v>
      </c>
      <c r="B75" s="50" t="s">
        <v>19</v>
      </c>
      <c r="C75" s="50" t="s">
        <v>68</v>
      </c>
      <c r="D75" s="76">
        <f>+D76+D78+D80</f>
        <v>53000</v>
      </c>
      <c r="E75" s="76">
        <f>+E76+E78+E80</f>
        <v>54200</v>
      </c>
      <c r="F75" s="76">
        <f>+F76+F78+F80</f>
        <v>85800</v>
      </c>
      <c r="G75" s="74">
        <f t="shared" ref="G75:G140" si="3">F75/E75*100</f>
        <v>158.30258302583027</v>
      </c>
    </row>
    <row r="76" spans="1:7" x14ac:dyDescent="0.2">
      <c r="A76" s="26">
        <v>720</v>
      </c>
      <c r="B76" s="23"/>
      <c r="C76" s="23" t="s">
        <v>11</v>
      </c>
      <c r="D76" s="75">
        <v>0</v>
      </c>
      <c r="E76" s="75">
        <v>0</v>
      </c>
      <c r="F76" s="75">
        <v>0</v>
      </c>
      <c r="G76" s="74"/>
    </row>
    <row r="77" spans="1:7" x14ac:dyDescent="0.2">
      <c r="A77" s="26"/>
      <c r="B77" s="23"/>
      <c r="C77" s="23"/>
      <c r="D77" s="75"/>
      <c r="E77" s="75"/>
      <c r="F77" s="75"/>
      <c r="G77" s="74"/>
    </row>
    <row r="78" spans="1:7" x14ac:dyDescent="0.2">
      <c r="A78" s="26">
        <v>721</v>
      </c>
      <c r="B78" s="23"/>
      <c r="C78" s="23" t="s">
        <v>20</v>
      </c>
      <c r="D78" s="75">
        <v>0</v>
      </c>
      <c r="E78" s="75">
        <v>0</v>
      </c>
      <c r="F78" s="75">
        <v>0</v>
      </c>
      <c r="G78" s="74"/>
    </row>
    <row r="79" spans="1:7" x14ac:dyDescent="0.2">
      <c r="A79" s="26"/>
      <c r="B79" s="23"/>
      <c r="C79" s="23"/>
      <c r="D79" s="75"/>
      <c r="E79" s="75"/>
      <c r="F79" s="75"/>
      <c r="G79" s="74"/>
    </row>
    <row r="80" spans="1:7" ht="15.75" customHeight="1" x14ac:dyDescent="0.2">
      <c r="A80" s="26">
        <v>722</v>
      </c>
      <c r="B80" s="23"/>
      <c r="C80" s="21" t="s">
        <v>59</v>
      </c>
      <c r="D80" s="75">
        <f>+D81+D83</f>
        <v>53000</v>
      </c>
      <c r="E80" s="75">
        <f>+E81+E83</f>
        <v>54200</v>
      </c>
      <c r="F80" s="75">
        <f>+F81+F83</f>
        <v>85800</v>
      </c>
      <c r="G80" s="74">
        <f t="shared" si="3"/>
        <v>158.30258302583027</v>
      </c>
    </row>
    <row r="81" spans="1:7" outlineLevel="1" x14ac:dyDescent="0.2">
      <c r="A81" s="26">
        <v>7220</v>
      </c>
      <c r="B81" s="23"/>
      <c r="C81" s="21" t="s">
        <v>272</v>
      </c>
      <c r="D81" s="75">
        <f>+D82</f>
        <v>40000</v>
      </c>
      <c r="E81" s="75">
        <f>+E82</f>
        <v>28500</v>
      </c>
      <c r="F81" s="75">
        <f>+F82</f>
        <v>10000</v>
      </c>
      <c r="G81" s="74">
        <f t="shared" si="3"/>
        <v>35.087719298245609</v>
      </c>
    </row>
    <row r="82" spans="1:7" ht="16.5" customHeight="1" outlineLevel="2" x14ac:dyDescent="0.2">
      <c r="A82" s="26">
        <v>722000</v>
      </c>
      <c r="B82" s="23"/>
      <c r="C82" s="21" t="s">
        <v>273</v>
      </c>
      <c r="D82" s="75">
        <v>40000</v>
      </c>
      <c r="E82" s="75">
        <v>28500</v>
      </c>
      <c r="F82" s="75">
        <v>10000</v>
      </c>
      <c r="G82" s="74">
        <f t="shared" si="3"/>
        <v>35.087719298245609</v>
      </c>
    </row>
    <row r="83" spans="1:7" ht="16.5" customHeight="1" outlineLevel="1" x14ac:dyDescent="0.2">
      <c r="A83" s="26">
        <v>7221</v>
      </c>
      <c r="B83" s="23"/>
      <c r="C83" s="21" t="s">
        <v>274</v>
      </c>
      <c r="D83" s="75">
        <f>+D84</f>
        <v>13000</v>
      </c>
      <c r="E83" s="75">
        <f>+E84</f>
        <v>25700</v>
      </c>
      <c r="F83" s="75">
        <f>+F84</f>
        <v>75800</v>
      </c>
      <c r="G83" s="74">
        <f t="shared" si="3"/>
        <v>294.94163424124514</v>
      </c>
    </row>
    <row r="84" spans="1:7" ht="12.75" customHeight="1" outlineLevel="2" x14ac:dyDescent="0.2">
      <c r="A84" s="26">
        <v>722100</v>
      </c>
      <c r="B84" s="23"/>
      <c r="C84" s="21" t="s">
        <v>296</v>
      </c>
      <c r="D84" s="75">
        <v>13000</v>
      </c>
      <c r="E84" s="75">
        <v>25700</v>
      </c>
      <c r="F84" s="75">
        <v>75800</v>
      </c>
      <c r="G84" s="74">
        <f t="shared" si="3"/>
        <v>294.94163424124514</v>
      </c>
    </row>
    <row r="85" spans="1:7" ht="16.5" customHeight="1" outlineLevel="2" x14ac:dyDescent="0.2">
      <c r="A85" s="26"/>
      <c r="B85" s="23"/>
      <c r="C85" s="21"/>
      <c r="D85" s="75"/>
      <c r="E85" s="75"/>
      <c r="F85" s="75"/>
      <c r="G85" s="74"/>
    </row>
    <row r="86" spans="1:7" x14ac:dyDescent="0.2">
      <c r="A86" s="49">
        <v>73</v>
      </c>
      <c r="B86" s="50" t="s">
        <v>16</v>
      </c>
      <c r="C86" s="50" t="s">
        <v>69</v>
      </c>
      <c r="D86" s="76">
        <f>+D87+D89</f>
        <v>0</v>
      </c>
      <c r="E86" s="76">
        <f>+E87+E89</f>
        <v>0</v>
      </c>
      <c r="F86" s="76">
        <f>+F87+F89</f>
        <v>0</v>
      </c>
      <c r="G86" s="74"/>
    </row>
    <row r="87" spans="1:7" x14ac:dyDescent="0.2">
      <c r="A87" s="26">
        <v>730</v>
      </c>
      <c r="B87" s="23"/>
      <c r="C87" s="23" t="s">
        <v>21</v>
      </c>
      <c r="D87" s="75">
        <v>0</v>
      </c>
      <c r="E87" s="75">
        <v>0</v>
      </c>
      <c r="F87" s="75">
        <v>0</v>
      </c>
      <c r="G87" s="74"/>
    </row>
    <row r="88" spans="1:7" x14ac:dyDescent="0.2">
      <c r="A88" s="26"/>
      <c r="B88" s="23"/>
      <c r="C88" s="23"/>
      <c r="D88" s="75"/>
      <c r="E88" s="75"/>
      <c r="F88" s="75"/>
      <c r="G88" s="74"/>
    </row>
    <row r="89" spans="1:7" x14ac:dyDescent="0.2">
      <c r="A89" s="26">
        <v>731</v>
      </c>
      <c r="B89" s="23"/>
      <c r="C89" s="23" t="s">
        <v>12</v>
      </c>
      <c r="D89" s="75">
        <v>0</v>
      </c>
      <c r="E89" s="75">
        <v>0</v>
      </c>
      <c r="F89" s="75">
        <v>0</v>
      </c>
      <c r="G89" s="74"/>
    </row>
    <row r="90" spans="1:7" x14ac:dyDescent="0.2">
      <c r="A90" s="26"/>
      <c r="B90" s="23"/>
      <c r="C90" s="23"/>
      <c r="D90" s="75"/>
      <c r="E90" s="75"/>
      <c r="F90" s="75"/>
      <c r="G90" s="74"/>
    </row>
    <row r="91" spans="1:7" x14ac:dyDescent="0.2">
      <c r="A91" s="49">
        <v>74</v>
      </c>
      <c r="B91" s="50" t="s">
        <v>16</v>
      </c>
      <c r="C91" s="50" t="s">
        <v>70</v>
      </c>
      <c r="D91" s="76">
        <f>+D92+D101</f>
        <v>204925</v>
      </c>
      <c r="E91" s="76">
        <f>+E92+E101</f>
        <v>202496</v>
      </c>
      <c r="F91" s="76">
        <f>+F92+F101</f>
        <v>288675.45</v>
      </c>
      <c r="G91" s="74">
        <f t="shared" si="3"/>
        <v>142.55859375</v>
      </c>
    </row>
    <row r="92" spans="1:7" ht="16.5" customHeight="1" x14ac:dyDescent="0.2">
      <c r="A92" s="26">
        <v>740</v>
      </c>
      <c r="B92" s="23"/>
      <c r="C92" s="21" t="s">
        <v>13</v>
      </c>
      <c r="D92" s="75">
        <f>+D93</f>
        <v>204925</v>
      </c>
      <c r="E92" s="75">
        <f>+E93</f>
        <v>202496</v>
      </c>
      <c r="F92" s="75">
        <f>+F93</f>
        <v>182848</v>
      </c>
      <c r="G92" s="74">
        <f t="shared" si="3"/>
        <v>90.297092288242737</v>
      </c>
    </row>
    <row r="93" spans="1:7" outlineLevel="1" x14ac:dyDescent="0.2">
      <c r="A93" s="26">
        <v>7400</v>
      </c>
      <c r="B93" s="23"/>
      <c r="C93" s="21" t="s">
        <v>275</v>
      </c>
      <c r="D93" s="75">
        <v>204925</v>
      </c>
      <c r="E93" s="75">
        <v>202496</v>
      </c>
      <c r="F93" s="75">
        <v>182848</v>
      </c>
      <c r="G93" s="74">
        <f t="shared" si="3"/>
        <v>90.297092288242737</v>
      </c>
    </row>
    <row r="94" spans="1:7" ht="24" customHeight="1" outlineLevel="2" x14ac:dyDescent="0.2">
      <c r="A94" s="26">
        <v>740000</v>
      </c>
      <c r="B94" s="23"/>
      <c r="C94" s="21" t="s">
        <v>328</v>
      </c>
      <c r="D94" s="75">
        <v>62792</v>
      </c>
      <c r="E94" s="75">
        <v>62792</v>
      </c>
      <c r="F94" s="75">
        <v>21337</v>
      </c>
      <c r="G94" s="74">
        <f t="shared" si="3"/>
        <v>33.980443368581987</v>
      </c>
    </row>
    <row r="95" spans="1:7" outlineLevel="2" x14ac:dyDescent="0.2">
      <c r="A95" s="26">
        <v>740001</v>
      </c>
      <c r="B95" s="23"/>
      <c r="C95" s="21" t="s">
        <v>276</v>
      </c>
      <c r="D95" s="75">
        <v>8000</v>
      </c>
      <c r="E95" s="75">
        <v>6500</v>
      </c>
      <c r="F95" s="75">
        <v>6500</v>
      </c>
      <c r="G95" s="74">
        <f t="shared" si="3"/>
        <v>100</v>
      </c>
    </row>
    <row r="96" spans="1:7" outlineLevel="2" x14ac:dyDescent="0.2">
      <c r="A96" s="27">
        <v>740001</v>
      </c>
      <c r="B96" s="28"/>
      <c r="C96" s="29" t="s">
        <v>324</v>
      </c>
      <c r="D96" s="78">
        <v>43133</v>
      </c>
      <c r="E96" s="78">
        <v>43133</v>
      </c>
      <c r="F96" s="78">
        <v>43133</v>
      </c>
      <c r="G96" s="74"/>
    </row>
    <row r="97" spans="1:7" outlineLevel="2" x14ac:dyDescent="0.2">
      <c r="A97" s="27">
        <v>740001</v>
      </c>
      <c r="B97" s="28"/>
      <c r="C97" s="29" t="s">
        <v>334</v>
      </c>
      <c r="D97" s="78"/>
      <c r="E97" s="78"/>
      <c r="F97" s="78">
        <v>18675</v>
      </c>
      <c r="G97" s="74"/>
    </row>
    <row r="98" spans="1:7" ht="13.5" customHeight="1" outlineLevel="2" x14ac:dyDescent="0.2">
      <c r="A98" s="26">
        <v>740004</v>
      </c>
      <c r="B98" s="23"/>
      <c r="C98" s="21" t="s">
        <v>277</v>
      </c>
      <c r="D98" s="75">
        <v>6000</v>
      </c>
      <c r="E98" s="75">
        <v>5071</v>
      </c>
      <c r="F98" s="75">
        <v>8203</v>
      </c>
      <c r="G98" s="74">
        <f t="shared" si="3"/>
        <v>161.76296588444094</v>
      </c>
    </row>
    <row r="99" spans="1:7" ht="13.5" customHeight="1" outlineLevel="2" x14ac:dyDescent="0.2">
      <c r="A99" s="26">
        <v>740004</v>
      </c>
      <c r="B99" s="23"/>
      <c r="C99" s="21" t="s">
        <v>325</v>
      </c>
      <c r="D99" s="75">
        <v>85000</v>
      </c>
      <c r="E99" s="75">
        <v>85000</v>
      </c>
      <c r="F99" s="75">
        <v>85000</v>
      </c>
      <c r="G99" s="74">
        <v>100</v>
      </c>
    </row>
    <row r="100" spans="1:7" ht="15.75" customHeight="1" outlineLevel="2" x14ac:dyDescent="0.2">
      <c r="A100" s="26"/>
      <c r="B100" s="23"/>
      <c r="C100" s="21"/>
      <c r="D100" s="75"/>
      <c r="E100" s="75"/>
      <c r="F100" s="75"/>
      <c r="G100" s="74"/>
    </row>
    <row r="101" spans="1:7" ht="24" x14ac:dyDescent="0.2">
      <c r="A101" s="26">
        <v>741</v>
      </c>
      <c r="B101" s="23"/>
      <c r="C101" s="21" t="s">
        <v>53</v>
      </c>
      <c r="D101" s="75">
        <f t="shared" ref="D101:F102" si="4">+D102</f>
        <v>0</v>
      </c>
      <c r="E101" s="75">
        <f t="shared" si="4"/>
        <v>0</v>
      </c>
      <c r="F101" s="75">
        <f t="shared" si="4"/>
        <v>105827.45</v>
      </c>
      <c r="G101" s="74"/>
    </row>
    <row r="102" spans="1:7" ht="24" outlineLevel="1" x14ac:dyDescent="0.2">
      <c r="A102" s="26">
        <v>7413</v>
      </c>
      <c r="B102" s="23"/>
      <c r="C102" s="21" t="s">
        <v>278</v>
      </c>
      <c r="D102" s="75">
        <f t="shared" si="4"/>
        <v>0</v>
      </c>
      <c r="E102" s="75">
        <f t="shared" si="4"/>
        <v>0</v>
      </c>
      <c r="F102" s="75">
        <f t="shared" si="4"/>
        <v>105827.45</v>
      </c>
      <c r="G102" s="74"/>
    </row>
    <row r="103" spans="1:7" outlineLevel="2" x14ac:dyDescent="0.2">
      <c r="A103" s="27">
        <v>7413002</v>
      </c>
      <c r="B103" s="28"/>
      <c r="C103" s="29" t="s">
        <v>333</v>
      </c>
      <c r="D103" s="78">
        <v>0</v>
      </c>
      <c r="E103" s="78">
        <v>0</v>
      </c>
      <c r="F103" s="78">
        <v>105827.45</v>
      </c>
      <c r="G103" s="74"/>
    </row>
    <row r="104" spans="1:7" ht="21" customHeight="1" outlineLevel="2" x14ac:dyDescent="0.2">
      <c r="A104" s="26"/>
      <c r="B104" s="23"/>
      <c r="C104" s="21"/>
      <c r="D104" s="75"/>
      <c r="E104" s="75"/>
      <c r="F104" s="75"/>
      <c r="G104" s="74"/>
    </row>
    <row r="105" spans="1:7" ht="15.75" customHeight="1" x14ac:dyDescent="0.2">
      <c r="A105" s="61">
        <v>78</v>
      </c>
      <c r="B105" s="62" t="s">
        <v>16</v>
      </c>
      <c r="C105" s="62" t="s">
        <v>67</v>
      </c>
      <c r="D105" s="79">
        <f>+D106+D108</f>
        <v>0</v>
      </c>
      <c r="E105" s="79">
        <f>+E106+E108</f>
        <v>0</v>
      </c>
      <c r="F105" s="79">
        <f>+F106+F108</f>
        <v>0</v>
      </c>
      <c r="G105" s="74"/>
    </row>
    <row r="106" spans="1:7" x14ac:dyDescent="0.2">
      <c r="A106" s="26">
        <v>786</v>
      </c>
      <c r="B106" s="23"/>
      <c r="C106" s="21" t="s">
        <v>50</v>
      </c>
      <c r="D106" s="75">
        <v>0</v>
      </c>
      <c r="E106" s="75">
        <v>0</v>
      </c>
      <c r="F106" s="75">
        <v>0</v>
      </c>
      <c r="G106" s="74"/>
    </row>
    <row r="107" spans="1:7" ht="15.75" customHeight="1" x14ac:dyDescent="0.2">
      <c r="A107" s="26"/>
      <c r="B107" s="23"/>
      <c r="C107" s="21"/>
      <c r="D107" s="75"/>
      <c r="E107" s="75"/>
      <c r="F107" s="75"/>
      <c r="G107" s="74"/>
    </row>
    <row r="108" spans="1:7" x14ac:dyDescent="0.2">
      <c r="A108" s="26">
        <v>787</v>
      </c>
      <c r="B108" s="23"/>
      <c r="C108" s="21" t="s">
        <v>55</v>
      </c>
      <c r="D108" s="75">
        <v>0</v>
      </c>
      <c r="E108" s="75">
        <v>0</v>
      </c>
      <c r="F108" s="75">
        <v>0</v>
      </c>
      <c r="G108" s="74"/>
    </row>
    <row r="109" spans="1:7" ht="15.75" customHeight="1" x14ac:dyDescent="0.2">
      <c r="A109" s="26"/>
      <c r="B109" s="23"/>
      <c r="C109" s="21"/>
      <c r="D109" s="75"/>
      <c r="E109" s="75"/>
      <c r="F109" s="75"/>
      <c r="G109" s="74"/>
    </row>
    <row r="110" spans="1:7" x14ac:dyDescent="0.2">
      <c r="A110" s="57" t="s">
        <v>15</v>
      </c>
      <c r="B110" s="58" t="s">
        <v>1</v>
      </c>
      <c r="C110" s="59" t="s">
        <v>310</v>
      </c>
      <c r="D110" s="73">
        <f>D111+D230+D295+D320</f>
        <v>2854868.3200000003</v>
      </c>
      <c r="E110" s="73">
        <f>E111+E230+E295+E320</f>
        <v>2996222.3200000003</v>
      </c>
      <c r="F110" s="73">
        <f>F111+F230+F295+F320</f>
        <v>3192338.19</v>
      </c>
      <c r="G110" s="74">
        <f t="shared" si="3"/>
        <v>106.54543785656065</v>
      </c>
    </row>
    <row r="111" spans="1:7" x14ac:dyDescent="0.2">
      <c r="A111" s="24">
        <v>40</v>
      </c>
      <c r="B111" s="25" t="s">
        <v>19</v>
      </c>
      <c r="C111" s="25" t="s">
        <v>22</v>
      </c>
      <c r="D111" s="80">
        <f>+D112+D130+D144+D216+D222</f>
        <v>1034146</v>
      </c>
      <c r="E111" s="80">
        <f>+E112+E130+E144+E216+E222</f>
        <v>1175339.32</v>
      </c>
      <c r="F111" s="80">
        <f>+F112+F130+F144+F216+F222</f>
        <v>1057629</v>
      </c>
      <c r="G111" s="74">
        <f t="shared" si="3"/>
        <v>89.984992589203941</v>
      </c>
    </row>
    <row r="112" spans="1:7" x14ac:dyDescent="0.2">
      <c r="A112" s="47">
        <v>400</v>
      </c>
      <c r="B112" s="48"/>
      <c r="C112" s="48" t="s">
        <v>23</v>
      </c>
      <c r="D112" s="81">
        <f>+D113+D119+D121+D127</f>
        <v>253320</v>
      </c>
      <c r="E112" s="81">
        <f>+E113+E119+E121+E127</f>
        <v>257053.32</v>
      </c>
      <c r="F112" s="81">
        <f>+F113+F119+F121+F127</f>
        <v>260130</v>
      </c>
      <c r="G112" s="74">
        <f t="shared" si="3"/>
        <v>101.19690342844045</v>
      </c>
    </row>
    <row r="113" spans="1:7" outlineLevel="1" x14ac:dyDescent="0.2">
      <c r="A113" s="26">
        <v>4000</v>
      </c>
      <c r="B113" s="23"/>
      <c r="C113" s="23" t="s">
        <v>82</v>
      </c>
      <c r="D113" s="82">
        <f>+D114+D115+D116+D117+D118</f>
        <v>222700</v>
      </c>
      <c r="E113" s="82">
        <f>+E114+E115+E116+E117+E118</f>
        <v>225500</v>
      </c>
      <c r="F113" s="82">
        <f>+F114+F115+F116+F117+F118</f>
        <v>229000</v>
      </c>
      <c r="G113" s="74">
        <f t="shared" si="3"/>
        <v>101.55210643015522</v>
      </c>
    </row>
    <row r="114" spans="1:7" outlineLevel="2" x14ac:dyDescent="0.2">
      <c r="A114" s="26">
        <v>400000</v>
      </c>
      <c r="B114" s="23"/>
      <c r="C114" s="23" t="s">
        <v>83</v>
      </c>
      <c r="D114" s="82">
        <v>101900</v>
      </c>
      <c r="E114" s="82">
        <v>101500</v>
      </c>
      <c r="F114" s="82">
        <v>104000</v>
      </c>
      <c r="G114" s="74">
        <f t="shared" si="3"/>
        <v>102.46305418719213</v>
      </c>
    </row>
    <row r="115" spans="1:7" outlineLevel="2" x14ac:dyDescent="0.2">
      <c r="A115" s="26">
        <v>4000000</v>
      </c>
      <c r="B115" s="23"/>
      <c r="C115" s="23" t="s">
        <v>294</v>
      </c>
      <c r="D115" s="82">
        <v>32400</v>
      </c>
      <c r="E115" s="82">
        <v>34500</v>
      </c>
      <c r="F115" s="82">
        <v>35500</v>
      </c>
      <c r="G115" s="74">
        <f t="shared" si="3"/>
        <v>102.89855072463767</v>
      </c>
    </row>
    <row r="116" spans="1:7" outlineLevel="2" x14ac:dyDescent="0.2">
      <c r="A116" s="26">
        <v>4000001</v>
      </c>
      <c r="B116" s="23"/>
      <c r="C116" s="23" t="s">
        <v>84</v>
      </c>
      <c r="D116" s="82">
        <v>77000</v>
      </c>
      <c r="E116" s="82">
        <v>79000</v>
      </c>
      <c r="F116" s="82">
        <v>79000</v>
      </c>
      <c r="G116" s="74">
        <f t="shared" si="3"/>
        <v>100</v>
      </c>
    </row>
    <row r="117" spans="1:7" outlineLevel="2" x14ac:dyDescent="0.2">
      <c r="A117" s="26">
        <v>400001</v>
      </c>
      <c r="B117" s="23"/>
      <c r="C117" s="23" t="s">
        <v>85</v>
      </c>
      <c r="D117" s="82">
        <v>5300</v>
      </c>
      <c r="E117" s="82">
        <v>3500</v>
      </c>
      <c r="F117" s="82">
        <v>3500</v>
      </c>
      <c r="G117" s="74">
        <f t="shared" si="3"/>
        <v>100</v>
      </c>
    </row>
    <row r="118" spans="1:7" outlineLevel="2" x14ac:dyDescent="0.2">
      <c r="A118" s="26">
        <v>4000010</v>
      </c>
      <c r="B118" s="23"/>
      <c r="C118" s="23" t="s">
        <v>86</v>
      </c>
      <c r="D118" s="82">
        <v>6100</v>
      </c>
      <c r="E118" s="82">
        <v>7000</v>
      </c>
      <c r="F118" s="82">
        <v>7000</v>
      </c>
      <c r="G118" s="74">
        <f t="shared" si="3"/>
        <v>100</v>
      </c>
    </row>
    <row r="119" spans="1:7" outlineLevel="1" x14ac:dyDescent="0.2">
      <c r="A119" s="26">
        <v>4001</v>
      </c>
      <c r="B119" s="23"/>
      <c r="C119" s="23" t="s">
        <v>87</v>
      </c>
      <c r="D119" s="82">
        <f>+D120</f>
        <v>11910</v>
      </c>
      <c r="E119" s="82">
        <f>+E120</f>
        <v>12410.19</v>
      </c>
      <c r="F119" s="82">
        <f>+F120</f>
        <v>12420</v>
      </c>
      <c r="G119" s="74">
        <f t="shared" si="3"/>
        <v>100.07904794366564</v>
      </c>
    </row>
    <row r="120" spans="1:7" outlineLevel="2" x14ac:dyDescent="0.2">
      <c r="A120" s="26">
        <v>400100</v>
      </c>
      <c r="B120" s="23"/>
      <c r="C120" s="23" t="s">
        <v>87</v>
      </c>
      <c r="D120" s="82">
        <v>11910</v>
      </c>
      <c r="E120" s="82">
        <v>12410.19</v>
      </c>
      <c r="F120" s="82">
        <v>12420</v>
      </c>
      <c r="G120" s="74">
        <f t="shared" si="3"/>
        <v>100.07904794366564</v>
      </c>
    </row>
    <row r="121" spans="1:7" outlineLevel="1" x14ac:dyDescent="0.2">
      <c r="A121" s="26">
        <v>4002</v>
      </c>
      <c r="B121" s="23"/>
      <c r="C121" s="23" t="s">
        <v>88</v>
      </c>
      <c r="D121" s="82">
        <f>+D122+D123+D124+D125</f>
        <v>18710</v>
      </c>
      <c r="E121" s="82">
        <f>+E122+E123+E124+E125</f>
        <v>18710</v>
      </c>
      <c r="F121" s="82">
        <v>18710</v>
      </c>
      <c r="G121" s="74">
        <f t="shared" si="3"/>
        <v>100</v>
      </c>
    </row>
    <row r="122" spans="1:7" outlineLevel="2" x14ac:dyDescent="0.2">
      <c r="A122" s="26">
        <v>400202</v>
      </c>
      <c r="B122" s="23"/>
      <c r="C122" s="23" t="s">
        <v>89</v>
      </c>
      <c r="D122" s="82">
        <v>5060</v>
      </c>
      <c r="E122" s="82">
        <v>5060</v>
      </c>
      <c r="F122" s="82">
        <v>5060</v>
      </c>
      <c r="G122" s="74">
        <f t="shared" si="3"/>
        <v>100</v>
      </c>
    </row>
    <row r="123" spans="1:7" outlineLevel="2" x14ac:dyDescent="0.2">
      <c r="A123" s="26">
        <v>4002020</v>
      </c>
      <c r="B123" s="23"/>
      <c r="C123" s="23" t="s">
        <v>90</v>
      </c>
      <c r="D123" s="82">
        <v>910</v>
      </c>
      <c r="E123" s="82">
        <v>910</v>
      </c>
      <c r="F123" s="82">
        <v>910</v>
      </c>
      <c r="G123" s="74">
        <f t="shared" si="3"/>
        <v>100</v>
      </c>
    </row>
    <row r="124" spans="1:7" outlineLevel="2" x14ac:dyDescent="0.2">
      <c r="A124" s="26">
        <v>4002021</v>
      </c>
      <c r="B124" s="23"/>
      <c r="C124" s="23" t="s">
        <v>293</v>
      </c>
      <c r="D124" s="82">
        <v>6200</v>
      </c>
      <c r="E124" s="82">
        <v>6200</v>
      </c>
      <c r="F124" s="82">
        <v>6200</v>
      </c>
      <c r="G124" s="74">
        <f t="shared" si="3"/>
        <v>100</v>
      </c>
    </row>
    <row r="125" spans="1:7" outlineLevel="2" x14ac:dyDescent="0.2">
      <c r="A125" s="26">
        <v>400203</v>
      </c>
      <c r="B125" s="23"/>
      <c r="C125" s="23" t="s">
        <v>300</v>
      </c>
      <c r="D125" s="82">
        <v>6540</v>
      </c>
      <c r="E125" s="82">
        <v>6540</v>
      </c>
      <c r="F125" s="82">
        <v>4600</v>
      </c>
      <c r="G125" s="74">
        <f t="shared" si="3"/>
        <v>70.336391437308862</v>
      </c>
    </row>
    <row r="126" spans="1:7" outlineLevel="2" x14ac:dyDescent="0.2">
      <c r="A126" s="26">
        <v>400203</v>
      </c>
      <c r="B126" s="23"/>
      <c r="C126" s="23" t="s">
        <v>299</v>
      </c>
      <c r="D126" s="82"/>
      <c r="E126" s="82"/>
      <c r="F126" s="82">
        <v>1940</v>
      </c>
      <c r="G126" s="74"/>
    </row>
    <row r="127" spans="1:7" outlineLevel="1" x14ac:dyDescent="0.2">
      <c r="A127" s="26">
        <v>4009</v>
      </c>
      <c r="B127" s="23"/>
      <c r="C127" s="23" t="s">
        <v>91</v>
      </c>
      <c r="D127" s="82">
        <f>+D128</f>
        <v>0</v>
      </c>
      <c r="E127" s="82">
        <f>+E128</f>
        <v>433.13</v>
      </c>
      <c r="F127" s="82">
        <f>+F128</f>
        <v>0</v>
      </c>
      <c r="G127" s="74">
        <f t="shared" si="3"/>
        <v>0</v>
      </c>
    </row>
    <row r="128" spans="1:7" outlineLevel="2" x14ac:dyDescent="0.2">
      <c r="A128" s="26">
        <v>400900</v>
      </c>
      <c r="B128" s="23"/>
      <c r="C128" s="23" t="s">
        <v>92</v>
      </c>
      <c r="D128" s="82">
        <v>0</v>
      </c>
      <c r="E128" s="82">
        <v>433.13</v>
      </c>
      <c r="F128" s="82">
        <v>0</v>
      </c>
      <c r="G128" s="74">
        <f t="shared" si="3"/>
        <v>0</v>
      </c>
    </row>
    <row r="129" spans="1:7" outlineLevel="2" x14ac:dyDescent="0.2">
      <c r="A129" s="26"/>
      <c r="B129" s="23"/>
      <c r="C129" s="23"/>
      <c r="D129" s="82"/>
      <c r="E129" s="82"/>
      <c r="F129" s="82"/>
      <c r="G129" s="74"/>
    </row>
    <row r="130" spans="1:7" x14ac:dyDescent="0.2">
      <c r="A130" s="47">
        <v>401</v>
      </c>
      <c r="B130" s="48"/>
      <c r="C130" s="48" t="s">
        <v>24</v>
      </c>
      <c r="D130" s="81">
        <f>+D131+D133+D136+D138+D140</f>
        <v>41865</v>
      </c>
      <c r="E130" s="81">
        <f>+E131+E133+E136+E138+E140</f>
        <v>41785</v>
      </c>
      <c r="F130" s="81">
        <f>+F131+F133+F136+F138+F140</f>
        <v>42648</v>
      </c>
      <c r="G130" s="74">
        <f t="shared" si="3"/>
        <v>102.06533445016154</v>
      </c>
    </row>
    <row r="131" spans="1:7" outlineLevel="1" x14ac:dyDescent="0.2">
      <c r="A131" s="26">
        <v>4010</v>
      </c>
      <c r="B131" s="23"/>
      <c r="C131" s="23" t="s">
        <v>93</v>
      </c>
      <c r="D131" s="82">
        <v>22500</v>
      </c>
      <c r="E131" s="82">
        <v>23700</v>
      </c>
      <c r="F131" s="82">
        <v>24200</v>
      </c>
      <c r="G131" s="74">
        <f t="shared" si="3"/>
        <v>102.10970464135021</v>
      </c>
    </row>
    <row r="132" spans="1:7" outlineLevel="2" x14ac:dyDescent="0.2">
      <c r="A132" s="26">
        <v>401001</v>
      </c>
      <c r="B132" s="23"/>
      <c r="C132" s="23" t="s">
        <v>298</v>
      </c>
      <c r="D132" s="82">
        <v>22500</v>
      </c>
      <c r="E132" s="82">
        <v>23700</v>
      </c>
      <c r="F132" s="82">
        <v>24200</v>
      </c>
      <c r="G132" s="74">
        <f t="shared" si="3"/>
        <v>102.10970464135021</v>
      </c>
    </row>
    <row r="133" spans="1:7" outlineLevel="1" x14ac:dyDescent="0.2">
      <c r="A133" s="26">
        <v>4011</v>
      </c>
      <c r="B133" s="23"/>
      <c r="C133" s="23" t="s">
        <v>94</v>
      </c>
      <c r="D133" s="82">
        <f>+D134+D135</f>
        <v>18458</v>
      </c>
      <c r="E133" s="82">
        <f>+E134+E135</f>
        <v>17265</v>
      </c>
      <c r="F133" s="82">
        <f>+F134+F135</f>
        <v>17620</v>
      </c>
      <c r="G133" s="74">
        <f t="shared" si="3"/>
        <v>102.05618302924992</v>
      </c>
    </row>
    <row r="134" spans="1:7" outlineLevel="2" x14ac:dyDescent="0.2">
      <c r="A134" s="26">
        <v>401100</v>
      </c>
      <c r="B134" s="23"/>
      <c r="C134" s="23" t="s">
        <v>95</v>
      </c>
      <c r="D134" s="82">
        <v>17228</v>
      </c>
      <c r="E134" s="82">
        <v>15965</v>
      </c>
      <c r="F134" s="82">
        <v>16300</v>
      </c>
      <c r="G134" s="74">
        <f t="shared" si="3"/>
        <v>102.09834011901033</v>
      </c>
    </row>
    <row r="135" spans="1:7" outlineLevel="2" x14ac:dyDescent="0.2">
      <c r="A135" s="26">
        <v>401101</v>
      </c>
      <c r="B135" s="23"/>
      <c r="C135" s="23" t="s">
        <v>96</v>
      </c>
      <c r="D135" s="82">
        <v>1230</v>
      </c>
      <c r="E135" s="82">
        <v>1300</v>
      </c>
      <c r="F135" s="82">
        <v>1320</v>
      </c>
      <c r="G135" s="74">
        <f t="shared" si="3"/>
        <v>101.53846153846153</v>
      </c>
    </row>
    <row r="136" spans="1:7" outlineLevel="1" x14ac:dyDescent="0.2">
      <c r="A136" s="26">
        <v>4012</v>
      </c>
      <c r="B136" s="23"/>
      <c r="C136" s="23" t="s">
        <v>97</v>
      </c>
      <c r="D136" s="82">
        <f>+D137</f>
        <v>122</v>
      </c>
      <c r="E136" s="82">
        <f>+E137</f>
        <v>150</v>
      </c>
      <c r="F136" s="82">
        <f>+F137</f>
        <v>153</v>
      </c>
      <c r="G136" s="74">
        <f t="shared" si="3"/>
        <v>102</v>
      </c>
    </row>
    <row r="137" spans="1:7" outlineLevel="2" x14ac:dyDescent="0.2">
      <c r="A137" s="26">
        <v>401200</v>
      </c>
      <c r="B137" s="23"/>
      <c r="C137" s="23" t="s">
        <v>97</v>
      </c>
      <c r="D137" s="82">
        <v>122</v>
      </c>
      <c r="E137" s="82">
        <v>150</v>
      </c>
      <c r="F137" s="82">
        <v>153</v>
      </c>
      <c r="G137" s="74">
        <f t="shared" si="3"/>
        <v>102</v>
      </c>
    </row>
    <row r="138" spans="1:7" outlineLevel="1" x14ac:dyDescent="0.2">
      <c r="A138" s="26">
        <v>4013</v>
      </c>
      <c r="B138" s="23"/>
      <c r="C138" s="23" t="s">
        <v>98</v>
      </c>
      <c r="D138" s="82">
        <f>+D139</f>
        <v>285</v>
      </c>
      <c r="E138" s="82">
        <f>+E139</f>
        <v>250</v>
      </c>
      <c r="F138" s="82">
        <f>+F139</f>
        <v>255</v>
      </c>
      <c r="G138" s="74">
        <f t="shared" si="3"/>
        <v>102</v>
      </c>
    </row>
    <row r="139" spans="1:7" outlineLevel="2" x14ac:dyDescent="0.2">
      <c r="A139" s="26">
        <v>401300</v>
      </c>
      <c r="B139" s="23"/>
      <c r="C139" s="23" t="s">
        <v>98</v>
      </c>
      <c r="D139" s="82">
        <v>285</v>
      </c>
      <c r="E139" s="82">
        <v>250</v>
      </c>
      <c r="F139" s="82">
        <v>255</v>
      </c>
      <c r="G139" s="74">
        <f t="shared" si="3"/>
        <v>102</v>
      </c>
    </row>
    <row r="140" spans="1:7" outlineLevel="1" x14ac:dyDescent="0.2">
      <c r="A140" s="26">
        <v>4015</v>
      </c>
      <c r="B140" s="23"/>
      <c r="C140" s="23" t="s">
        <v>99</v>
      </c>
      <c r="D140" s="82">
        <f>+D141+D142</f>
        <v>500</v>
      </c>
      <c r="E140" s="82">
        <f>+E141+E142</f>
        <v>420</v>
      </c>
      <c r="F140" s="82">
        <f>+F141+F142</f>
        <v>420</v>
      </c>
      <c r="G140" s="74">
        <f t="shared" si="3"/>
        <v>100</v>
      </c>
    </row>
    <row r="141" spans="1:7" outlineLevel="2" x14ac:dyDescent="0.2">
      <c r="A141" s="26">
        <v>401500</v>
      </c>
      <c r="B141" s="23"/>
      <c r="C141" s="23" t="s">
        <v>100</v>
      </c>
      <c r="D141" s="82">
        <v>400</v>
      </c>
      <c r="E141" s="82">
        <v>350</v>
      </c>
      <c r="F141" s="82">
        <v>350</v>
      </c>
      <c r="G141" s="74">
        <f t="shared" ref="G141:G204" si="5">F141/E141*100</f>
        <v>100</v>
      </c>
    </row>
    <row r="142" spans="1:7" outlineLevel="2" x14ac:dyDescent="0.2">
      <c r="A142" s="26">
        <v>4015000</v>
      </c>
      <c r="B142" s="23"/>
      <c r="C142" s="23" t="s">
        <v>297</v>
      </c>
      <c r="D142" s="82">
        <v>100</v>
      </c>
      <c r="E142" s="82">
        <v>70</v>
      </c>
      <c r="F142" s="82">
        <v>70</v>
      </c>
      <c r="G142" s="74">
        <f t="shared" si="5"/>
        <v>100</v>
      </c>
    </row>
    <row r="143" spans="1:7" outlineLevel="2" x14ac:dyDescent="0.2">
      <c r="A143" s="26"/>
      <c r="B143" s="23"/>
      <c r="C143" s="23"/>
      <c r="D143" s="82"/>
      <c r="E143" s="82"/>
      <c r="F143" s="82"/>
      <c r="G143" s="74"/>
    </row>
    <row r="144" spans="1:7" x14ac:dyDescent="0.2">
      <c r="A144" s="47">
        <v>402</v>
      </c>
      <c r="B144" s="48"/>
      <c r="C144" s="48" t="s">
        <v>25</v>
      </c>
      <c r="D144" s="77">
        <f>+D145+D159+D163+D177+D181+D184+D198+D200+D202</f>
        <v>683844</v>
      </c>
      <c r="E144" s="77">
        <f>+E145+E159+E163+E177+E181+E184+E198+E200+E202</f>
        <v>808984</v>
      </c>
      <c r="F144" s="77">
        <f>+F145+F159+F163+F177+F181+F184+F198+F200+F202</f>
        <v>694284</v>
      </c>
      <c r="G144" s="74">
        <f t="shared" si="5"/>
        <v>85.821722061252132</v>
      </c>
    </row>
    <row r="145" spans="1:7" outlineLevel="1" x14ac:dyDescent="0.2">
      <c r="A145" s="47">
        <v>4020</v>
      </c>
      <c r="B145" s="48"/>
      <c r="C145" s="48" t="s">
        <v>101</v>
      </c>
      <c r="D145" s="77">
        <f>+D146+D147+D148+D149+D150+D151+D152+D153+D154+D155+D156+D157+D158</f>
        <v>72110</v>
      </c>
      <c r="E145" s="77">
        <f>+E146+E147+E148+E149+E150+E151+E152+E153+E154+E155+E156+E157+E158</f>
        <v>82910</v>
      </c>
      <c r="F145" s="77">
        <f>+F146+F147+F148+F149+F150+F151+F152+F153+F154+F155+F156+F157+F158</f>
        <v>75710</v>
      </c>
      <c r="G145" s="74">
        <f t="shared" si="5"/>
        <v>91.315884694246776</v>
      </c>
    </row>
    <row r="146" spans="1:7" outlineLevel="2" x14ac:dyDescent="0.2">
      <c r="A146" s="26">
        <v>402000</v>
      </c>
      <c r="B146" s="23"/>
      <c r="C146" s="23" t="s">
        <v>102</v>
      </c>
      <c r="D146" s="75">
        <v>8500</v>
      </c>
      <c r="E146" s="75">
        <v>8500</v>
      </c>
      <c r="F146" s="75">
        <v>8500</v>
      </c>
      <c r="G146" s="74">
        <f t="shared" si="5"/>
        <v>100</v>
      </c>
    </row>
    <row r="147" spans="1:7" outlineLevel="2" x14ac:dyDescent="0.2">
      <c r="A147" s="26">
        <v>402001</v>
      </c>
      <c r="B147" s="23"/>
      <c r="C147" s="23" t="s">
        <v>103</v>
      </c>
      <c r="D147" s="75">
        <v>3510</v>
      </c>
      <c r="E147" s="75">
        <v>3510</v>
      </c>
      <c r="F147" s="75">
        <v>3510</v>
      </c>
      <c r="G147" s="74">
        <f t="shared" si="5"/>
        <v>100</v>
      </c>
    </row>
    <row r="148" spans="1:7" outlineLevel="2" x14ac:dyDescent="0.2">
      <c r="A148" s="26">
        <v>402002</v>
      </c>
      <c r="B148" s="23"/>
      <c r="C148" s="23" t="s">
        <v>104</v>
      </c>
      <c r="D148" s="75">
        <v>500</v>
      </c>
      <c r="E148" s="75">
        <v>500</v>
      </c>
      <c r="F148" s="75">
        <v>500</v>
      </c>
      <c r="G148" s="74">
        <f t="shared" si="5"/>
        <v>100</v>
      </c>
    </row>
    <row r="149" spans="1:7" outlineLevel="2" x14ac:dyDescent="0.2">
      <c r="A149" s="26">
        <v>402003</v>
      </c>
      <c r="B149" s="23"/>
      <c r="C149" s="23" t="s">
        <v>316</v>
      </c>
      <c r="D149" s="75">
        <v>3400</v>
      </c>
      <c r="E149" s="75">
        <v>10000</v>
      </c>
      <c r="F149" s="75">
        <v>5000</v>
      </c>
      <c r="G149" s="74">
        <f t="shared" si="5"/>
        <v>50</v>
      </c>
    </row>
    <row r="150" spans="1:7" outlineLevel="2" x14ac:dyDescent="0.2">
      <c r="A150" s="26">
        <v>4020030</v>
      </c>
      <c r="B150" s="23"/>
      <c r="C150" s="23" t="s">
        <v>105</v>
      </c>
      <c r="D150" s="75">
        <v>3000</v>
      </c>
      <c r="E150" s="75">
        <v>3000</v>
      </c>
      <c r="F150" s="75">
        <v>3000</v>
      </c>
      <c r="G150" s="74">
        <f t="shared" si="5"/>
        <v>100</v>
      </c>
    </row>
    <row r="151" spans="1:7" outlineLevel="2" x14ac:dyDescent="0.2">
      <c r="A151" s="26">
        <v>402004</v>
      </c>
      <c r="B151" s="23"/>
      <c r="C151" s="23" t="s">
        <v>106</v>
      </c>
      <c r="D151" s="75">
        <v>700</v>
      </c>
      <c r="E151" s="75">
        <v>700</v>
      </c>
      <c r="F151" s="75">
        <v>700</v>
      </c>
      <c r="G151" s="74">
        <f t="shared" si="5"/>
        <v>100</v>
      </c>
    </row>
    <row r="152" spans="1:7" outlineLevel="2" x14ac:dyDescent="0.2">
      <c r="A152" s="26">
        <v>402005</v>
      </c>
      <c r="B152" s="23"/>
      <c r="C152" s="23" t="s">
        <v>107</v>
      </c>
      <c r="D152" s="75">
        <v>0</v>
      </c>
      <c r="E152" s="75">
        <v>2000</v>
      </c>
      <c r="F152" s="75">
        <v>0</v>
      </c>
      <c r="G152" s="74">
        <f t="shared" si="5"/>
        <v>0</v>
      </c>
    </row>
    <row r="153" spans="1:7" outlineLevel="2" x14ac:dyDescent="0.2">
      <c r="A153" s="26">
        <v>402006</v>
      </c>
      <c r="B153" s="23"/>
      <c r="C153" s="23" t="s">
        <v>108</v>
      </c>
      <c r="D153" s="75">
        <v>2000</v>
      </c>
      <c r="E153" s="75">
        <v>3000</v>
      </c>
      <c r="F153" s="75">
        <v>3000</v>
      </c>
      <c r="G153" s="74">
        <f t="shared" si="5"/>
        <v>100</v>
      </c>
    </row>
    <row r="154" spans="1:7" outlineLevel="2" x14ac:dyDescent="0.2">
      <c r="A154" s="26">
        <v>4020060</v>
      </c>
      <c r="B154" s="23"/>
      <c r="C154" s="23" t="s">
        <v>315</v>
      </c>
      <c r="D154" s="75">
        <v>6000</v>
      </c>
      <c r="E154" s="75">
        <v>7000</v>
      </c>
      <c r="F154" s="75">
        <v>7000</v>
      </c>
      <c r="G154" s="74">
        <f t="shared" si="5"/>
        <v>100</v>
      </c>
    </row>
    <row r="155" spans="1:7" outlineLevel="2" x14ac:dyDescent="0.2">
      <c r="A155" s="26">
        <v>402008</v>
      </c>
      <c r="B155" s="23"/>
      <c r="C155" s="23" t="s">
        <v>109</v>
      </c>
      <c r="D155" s="75">
        <v>5000</v>
      </c>
      <c r="E155" s="75">
        <v>5200</v>
      </c>
      <c r="F155" s="75">
        <v>5000</v>
      </c>
      <c r="G155" s="74">
        <f t="shared" si="5"/>
        <v>96.15384615384616</v>
      </c>
    </row>
    <row r="156" spans="1:7" outlineLevel="2" x14ac:dyDescent="0.2">
      <c r="A156" s="26">
        <v>402009</v>
      </c>
      <c r="B156" s="23"/>
      <c r="C156" s="23" t="s">
        <v>110</v>
      </c>
      <c r="D156" s="75">
        <v>7000</v>
      </c>
      <c r="E156" s="75">
        <v>7000</v>
      </c>
      <c r="F156" s="75">
        <v>7000</v>
      </c>
      <c r="G156" s="74">
        <f t="shared" si="5"/>
        <v>100</v>
      </c>
    </row>
    <row r="157" spans="1:7" outlineLevel="2" x14ac:dyDescent="0.2">
      <c r="A157" s="26">
        <v>4020091</v>
      </c>
      <c r="B157" s="23"/>
      <c r="C157" s="23" t="s">
        <v>111</v>
      </c>
      <c r="D157" s="75">
        <v>11000</v>
      </c>
      <c r="E157" s="75">
        <v>11000</v>
      </c>
      <c r="F157" s="75">
        <v>11000</v>
      </c>
      <c r="G157" s="74">
        <f t="shared" si="5"/>
        <v>100</v>
      </c>
    </row>
    <row r="158" spans="1:7" outlineLevel="2" x14ac:dyDescent="0.2">
      <c r="A158" s="26">
        <v>402099</v>
      </c>
      <c r="B158" s="23"/>
      <c r="C158" s="23" t="s">
        <v>317</v>
      </c>
      <c r="D158" s="75">
        <v>21500</v>
      </c>
      <c r="E158" s="75">
        <v>21500</v>
      </c>
      <c r="F158" s="75">
        <v>21500</v>
      </c>
      <c r="G158" s="74">
        <f t="shared" si="5"/>
        <v>100</v>
      </c>
    </row>
    <row r="159" spans="1:7" outlineLevel="1" x14ac:dyDescent="0.2">
      <c r="A159" s="47">
        <v>4021</v>
      </c>
      <c r="B159" s="48"/>
      <c r="C159" s="48" t="s">
        <v>112</v>
      </c>
      <c r="D159" s="77">
        <f>+D160+D161+D162</f>
        <v>25500</v>
      </c>
      <c r="E159" s="77">
        <f>+E160+E161+E162</f>
        <v>24500</v>
      </c>
      <c r="F159" s="77">
        <f>+F160+F161+F162</f>
        <v>24500</v>
      </c>
      <c r="G159" s="74">
        <f t="shared" si="5"/>
        <v>100</v>
      </c>
    </row>
    <row r="160" spans="1:7" outlineLevel="2" x14ac:dyDescent="0.2">
      <c r="A160" s="26">
        <v>402113</v>
      </c>
      <c r="B160" s="23"/>
      <c r="C160" s="23" t="s">
        <v>113</v>
      </c>
      <c r="D160" s="75">
        <v>2500</v>
      </c>
      <c r="E160" s="75">
        <v>3500</v>
      </c>
      <c r="F160" s="75">
        <v>3500</v>
      </c>
      <c r="G160" s="74">
        <f t="shared" si="5"/>
        <v>100</v>
      </c>
    </row>
    <row r="161" spans="1:7" outlineLevel="2" x14ac:dyDescent="0.2">
      <c r="A161" s="26">
        <v>402199</v>
      </c>
      <c r="B161" s="23"/>
      <c r="C161" s="23" t="s">
        <v>114</v>
      </c>
      <c r="D161" s="75">
        <v>8000</v>
      </c>
      <c r="E161" s="75">
        <v>8000</v>
      </c>
      <c r="F161" s="75">
        <v>8000</v>
      </c>
      <c r="G161" s="74">
        <f t="shared" si="5"/>
        <v>100</v>
      </c>
    </row>
    <row r="162" spans="1:7" outlineLevel="2" x14ac:dyDescent="0.2">
      <c r="A162" s="26">
        <v>4021991</v>
      </c>
      <c r="B162" s="23"/>
      <c r="C162" s="23" t="s">
        <v>115</v>
      </c>
      <c r="D162" s="75">
        <v>15000</v>
      </c>
      <c r="E162" s="75">
        <v>13000</v>
      </c>
      <c r="F162" s="75">
        <v>13000</v>
      </c>
      <c r="G162" s="74">
        <f t="shared" si="5"/>
        <v>100</v>
      </c>
    </row>
    <row r="163" spans="1:7" outlineLevel="1" x14ac:dyDescent="0.2">
      <c r="A163" s="47">
        <v>4022</v>
      </c>
      <c r="B163" s="48"/>
      <c r="C163" s="48" t="s">
        <v>116</v>
      </c>
      <c r="D163" s="77">
        <f>+D164+D165+D166+D167+D168+D169+D170+D171+D172+D173+D174+D175+D176</f>
        <v>131800</v>
      </c>
      <c r="E163" s="77">
        <f>+E164+E165+E166+E167+E168+E169+E170+E171+E172+E173+E174+E175+E176</f>
        <v>205300</v>
      </c>
      <c r="F163" s="77">
        <f>+F164+F165+F166+F167+F168+F169+F170+F171+F172+F173+F174+F175+F176</f>
        <v>144980</v>
      </c>
      <c r="G163" s="74">
        <f t="shared" si="5"/>
        <v>70.618606916707265</v>
      </c>
    </row>
    <row r="164" spans="1:7" outlineLevel="2" x14ac:dyDescent="0.2">
      <c r="A164" s="26">
        <v>402200</v>
      </c>
      <c r="B164" s="23"/>
      <c r="C164" s="23" t="s">
        <v>117</v>
      </c>
      <c r="D164" s="75">
        <v>7000</v>
      </c>
      <c r="E164" s="75">
        <v>9000</v>
      </c>
      <c r="F164" s="75">
        <v>9000</v>
      </c>
      <c r="G164" s="74">
        <f t="shared" si="5"/>
        <v>100</v>
      </c>
    </row>
    <row r="165" spans="1:7" outlineLevel="2" x14ac:dyDescent="0.2">
      <c r="A165" s="26">
        <v>4022000</v>
      </c>
      <c r="B165" s="23"/>
      <c r="C165" s="23" t="s">
        <v>118</v>
      </c>
      <c r="D165" s="75">
        <v>16000</v>
      </c>
      <c r="E165" s="75">
        <v>17000</v>
      </c>
      <c r="F165" s="75">
        <v>17000</v>
      </c>
      <c r="G165" s="74">
        <f t="shared" si="5"/>
        <v>100</v>
      </c>
    </row>
    <row r="166" spans="1:7" outlineLevel="2" x14ac:dyDescent="0.2">
      <c r="A166" s="26">
        <v>4022001</v>
      </c>
      <c r="B166" s="23"/>
      <c r="C166" s="23" t="s">
        <v>119</v>
      </c>
      <c r="D166" s="75">
        <v>28000</v>
      </c>
      <c r="E166" s="75">
        <v>30000</v>
      </c>
      <c r="F166" s="75">
        <v>30000</v>
      </c>
      <c r="G166" s="74">
        <f t="shared" si="5"/>
        <v>100</v>
      </c>
    </row>
    <row r="167" spans="1:7" outlineLevel="2" x14ac:dyDescent="0.2">
      <c r="A167" s="26">
        <v>40220012</v>
      </c>
      <c r="B167" s="23"/>
      <c r="C167" s="23" t="s">
        <v>332</v>
      </c>
      <c r="D167" s="75">
        <v>6000</v>
      </c>
      <c r="E167" s="75">
        <v>7000</v>
      </c>
      <c r="F167" s="75">
        <v>7000</v>
      </c>
      <c r="G167" s="74">
        <f t="shared" si="5"/>
        <v>100</v>
      </c>
    </row>
    <row r="168" spans="1:7" outlineLevel="2" x14ac:dyDescent="0.2">
      <c r="A168" s="26">
        <v>40220013</v>
      </c>
      <c r="B168" s="23"/>
      <c r="C168" s="23" t="s">
        <v>331</v>
      </c>
      <c r="D168" s="75">
        <v>5000</v>
      </c>
      <c r="E168" s="75">
        <v>6000</v>
      </c>
      <c r="F168" s="75">
        <v>6000</v>
      </c>
      <c r="G168" s="74">
        <f t="shared" si="5"/>
        <v>100</v>
      </c>
    </row>
    <row r="169" spans="1:7" outlineLevel="2" x14ac:dyDescent="0.2">
      <c r="A169" s="26">
        <v>4022004</v>
      </c>
      <c r="B169" s="23"/>
      <c r="C169" s="23" t="s">
        <v>318</v>
      </c>
      <c r="D169" s="75">
        <v>20000</v>
      </c>
      <c r="E169" s="75">
        <v>20000</v>
      </c>
      <c r="F169" s="75">
        <v>20000</v>
      </c>
      <c r="G169" s="74">
        <f t="shared" si="5"/>
        <v>100</v>
      </c>
    </row>
    <row r="170" spans="1:7" outlineLevel="2" x14ac:dyDescent="0.2">
      <c r="A170" s="26">
        <v>402201</v>
      </c>
      <c r="B170" s="23"/>
      <c r="C170" s="23" t="s">
        <v>120</v>
      </c>
      <c r="D170" s="75">
        <v>15000</v>
      </c>
      <c r="E170" s="75">
        <v>18000</v>
      </c>
      <c r="F170" s="75">
        <v>17680</v>
      </c>
      <c r="G170" s="74">
        <f t="shared" si="5"/>
        <v>98.222222222222229</v>
      </c>
    </row>
    <row r="171" spans="1:7" outlineLevel="2" x14ac:dyDescent="0.2">
      <c r="A171" s="26">
        <v>4022030</v>
      </c>
      <c r="B171" s="23"/>
      <c r="C171" s="23" t="s">
        <v>330</v>
      </c>
      <c r="D171" s="75">
        <v>500</v>
      </c>
      <c r="E171" s="75">
        <v>60000</v>
      </c>
      <c r="F171" s="75">
        <v>2500</v>
      </c>
      <c r="G171" s="74">
        <f t="shared" si="5"/>
        <v>4.1666666666666661</v>
      </c>
    </row>
    <row r="172" spans="1:7" outlineLevel="2" x14ac:dyDescent="0.2">
      <c r="A172" s="26">
        <v>4022031</v>
      </c>
      <c r="B172" s="23"/>
      <c r="C172" s="23" t="s">
        <v>121</v>
      </c>
      <c r="D172" s="75">
        <v>16000</v>
      </c>
      <c r="E172" s="75">
        <v>16000</v>
      </c>
      <c r="F172" s="75">
        <v>16000</v>
      </c>
      <c r="G172" s="74">
        <f t="shared" si="5"/>
        <v>100</v>
      </c>
    </row>
    <row r="173" spans="1:7" outlineLevel="2" x14ac:dyDescent="0.2">
      <c r="A173" s="26">
        <v>4022032</v>
      </c>
      <c r="B173" s="23"/>
      <c r="C173" s="23" t="s">
        <v>122</v>
      </c>
      <c r="D173" s="75">
        <v>1000</v>
      </c>
      <c r="E173" s="75">
        <v>500</v>
      </c>
      <c r="F173" s="75">
        <v>0</v>
      </c>
      <c r="G173" s="74">
        <f t="shared" si="5"/>
        <v>0</v>
      </c>
    </row>
    <row r="174" spans="1:7" outlineLevel="2" x14ac:dyDescent="0.2">
      <c r="A174" s="26">
        <v>402204</v>
      </c>
      <c r="B174" s="23"/>
      <c r="C174" s="23" t="s">
        <v>123</v>
      </c>
      <c r="D174" s="75">
        <v>6500</v>
      </c>
      <c r="E174" s="75">
        <v>11000</v>
      </c>
      <c r="F174" s="75">
        <v>10000</v>
      </c>
      <c r="G174" s="74">
        <f t="shared" si="5"/>
        <v>90.909090909090907</v>
      </c>
    </row>
    <row r="175" spans="1:7" outlineLevel="2" x14ac:dyDescent="0.2">
      <c r="A175" s="26">
        <v>402205</v>
      </c>
      <c r="B175" s="23"/>
      <c r="C175" s="23" t="s">
        <v>124</v>
      </c>
      <c r="D175" s="75">
        <v>6300</v>
      </c>
      <c r="E175" s="75">
        <v>6300</v>
      </c>
      <c r="F175" s="75">
        <v>5300</v>
      </c>
      <c r="G175" s="74">
        <f t="shared" si="5"/>
        <v>84.126984126984127</v>
      </c>
    </row>
    <row r="176" spans="1:7" outlineLevel="2" x14ac:dyDescent="0.2">
      <c r="A176" s="26">
        <v>402206</v>
      </c>
      <c r="B176" s="23"/>
      <c r="C176" s="23" t="s">
        <v>125</v>
      </c>
      <c r="D176" s="75">
        <v>4500</v>
      </c>
      <c r="E176" s="75">
        <v>4500</v>
      </c>
      <c r="F176" s="75">
        <v>4500</v>
      </c>
      <c r="G176" s="74">
        <f t="shared" si="5"/>
        <v>100</v>
      </c>
    </row>
    <row r="177" spans="1:7" outlineLevel="1" x14ac:dyDescent="0.2">
      <c r="A177" s="47">
        <v>4023</v>
      </c>
      <c r="B177" s="48"/>
      <c r="C177" s="48" t="s">
        <v>126</v>
      </c>
      <c r="D177" s="77">
        <f>+D178+D179+D180</f>
        <v>11000</v>
      </c>
      <c r="E177" s="77">
        <f>+E178+E179+E180</f>
        <v>12000</v>
      </c>
      <c r="F177" s="77">
        <f>+F178+F179+F180</f>
        <v>12000</v>
      </c>
      <c r="G177" s="74">
        <f t="shared" si="5"/>
        <v>100</v>
      </c>
    </row>
    <row r="178" spans="1:7" outlineLevel="2" x14ac:dyDescent="0.2">
      <c r="A178" s="26">
        <v>402300</v>
      </c>
      <c r="B178" s="23"/>
      <c r="C178" s="23" t="s">
        <v>127</v>
      </c>
      <c r="D178" s="75">
        <v>9000</v>
      </c>
      <c r="E178" s="75">
        <v>9000</v>
      </c>
      <c r="F178" s="75">
        <v>9000</v>
      </c>
      <c r="G178" s="74">
        <f t="shared" si="5"/>
        <v>100</v>
      </c>
    </row>
    <row r="179" spans="1:7" outlineLevel="2" x14ac:dyDescent="0.2">
      <c r="A179" s="26">
        <v>402301</v>
      </c>
      <c r="B179" s="23"/>
      <c r="C179" s="23" t="s">
        <v>128</v>
      </c>
      <c r="D179" s="75">
        <v>1500</v>
      </c>
      <c r="E179" s="75">
        <v>2500</v>
      </c>
      <c r="F179" s="75">
        <v>2500</v>
      </c>
      <c r="G179" s="74">
        <f t="shared" si="5"/>
        <v>100</v>
      </c>
    </row>
    <row r="180" spans="1:7" outlineLevel="2" x14ac:dyDescent="0.2">
      <c r="A180" s="26">
        <v>402304</v>
      </c>
      <c r="B180" s="23"/>
      <c r="C180" s="23" t="s">
        <v>129</v>
      </c>
      <c r="D180" s="75">
        <v>500</v>
      </c>
      <c r="E180" s="75">
        <v>500</v>
      </c>
      <c r="F180" s="75">
        <v>500</v>
      </c>
      <c r="G180" s="74">
        <f t="shared" si="5"/>
        <v>100</v>
      </c>
    </row>
    <row r="181" spans="1:7" outlineLevel="1" x14ac:dyDescent="0.2">
      <c r="A181" s="47">
        <v>4024</v>
      </c>
      <c r="B181" s="48"/>
      <c r="C181" s="48" t="s">
        <v>130</v>
      </c>
      <c r="D181" s="77">
        <f>+D182+D183</f>
        <v>7000</v>
      </c>
      <c r="E181" s="77">
        <f>+E182+E183</f>
        <v>7000</v>
      </c>
      <c r="F181" s="77">
        <f>+F182+F183</f>
        <v>7000</v>
      </c>
      <c r="G181" s="74">
        <f t="shared" si="5"/>
        <v>100</v>
      </c>
    </row>
    <row r="182" spans="1:7" outlineLevel="2" x14ac:dyDescent="0.2">
      <c r="A182" s="26">
        <v>402402</v>
      </c>
      <c r="B182" s="23"/>
      <c r="C182" s="23" t="s">
        <v>320</v>
      </c>
      <c r="D182" s="75">
        <v>3000</v>
      </c>
      <c r="E182" s="75">
        <v>3000</v>
      </c>
      <c r="F182" s="75">
        <v>3000</v>
      </c>
      <c r="G182" s="74">
        <f t="shared" si="5"/>
        <v>100</v>
      </c>
    </row>
    <row r="183" spans="1:7" outlineLevel="2" x14ac:dyDescent="0.2">
      <c r="A183" s="26">
        <v>4024020</v>
      </c>
      <c r="B183" s="23"/>
      <c r="C183" s="23" t="s">
        <v>319</v>
      </c>
      <c r="D183" s="75">
        <v>4000</v>
      </c>
      <c r="E183" s="75">
        <v>4000</v>
      </c>
      <c r="F183" s="75">
        <v>4000</v>
      </c>
      <c r="G183" s="74">
        <f t="shared" si="5"/>
        <v>100</v>
      </c>
    </row>
    <row r="184" spans="1:7" outlineLevel="1" x14ac:dyDescent="0.2">
      <c r="A184" s="47">
        <v>4025</v>
      </c>
      <c r="B184" s="48"/>
      <c r="C184" s="48" t="s">
        <v>131</v>
      </c>
      <c r="D184" s="77">
        <f>+D185+D186+D187+D188+D189+D190+D191+D192+D193+D194+D195+D196+D197</f>
        <v>377500</v>
      </c>
      <c r="E184" s="77">
        <f>+E185+E186+E187+E188+E189+E190+E191+E192+E193+E194+E195+E196+E197</f>
        <v>415000</v>
      </c>
      <c r="F184" s="77">
        <f>+F185+F186+F187+F188+F189+F190+F191+F192+F193+F194+F195+F196+F197</f>
        <v>370500</v>
      </c>
      <c r="G184" s="74">
        <f t="shared" si="5"/>
        <v>89.277108433734938</v>
      </c>
    </row>
    <row r="185" spans="1:7" outlineLevel="2" x14ac:dyDescent="0.2">
      <c r="A185" s="26">
        <v>402500</v>
      </c>
      <c r="B185" s="23"/>
      <c r="C185" s="23" t="s">
        <v>132</v>
      </c>
      <c r="D185" s="75">
        <v>20000</v>
      </c>
      <c r="E185" s="75">
        <v>20000</v>
      </c>
      <c r="F185" s="75">
        <v>5000</v>
      </c>
      <c r="G185" s="74">
        <f t="shared" si="5"/>
        <v>25</v>
      </c>
    </row>
    <row r="186" spans="1:7" outlineLevel="2" x14ac:dyDescent="0.2">
      <c r="A186" s="26">
        <v>402501</v>
      </c>
      <c r="B186" s="23"/>
      <c r="C186" s="23" t="s">
        <v>133</v>
      </c>
      <c r="D186" s="75">
        <v>10000</v>
      </c>
      <c r="E186" s="75">
        <v>10000</v>
      </c>
      <c r="F186" s="75">
        <v>10000</v>
      </c>
      <c r="G186" s="74">
        <f t="shared" si="5"/>
        <v>100</v>
      </c>
    </row>
    <row r="187" spans="1:7" outlineLevel="2" x14ac:dyDescent="0.2">
      <c r="A187" s="26">
        <v>402503</v>
      </c>
      <c r="B187" s="23"/>
      <c r="C187" s="23" t="s">
        <v>134</v>
      </c>
      <c r="D187" s="75">
        <v>25000</v>
      </c>
      <c r="E187" s="75">
        <v>20000</v>
      </c>
      <c r="F187" s="75">
        <v>20000</v>
      </c>
      <c r="G187" s="74">
        <f t="shared" si="5"/>
        <v>100</v>
      </c>
    </row>
    <row r="188" spans="1:7" outlineLevel="2" x14ac:dyDescent="0.2">
      <c r="A188" s="26">
        <v>4025030</v>
      </c>
      <c r="B188" s="23"/>
      <c r="C188" s="23" t="s">
        <v>135</v>
      </c>
      <c r="D188" s="75">
        <v>200000</v>
      </c>
      <c r="E188" s="75">
        <v>190000</v>
      </c>
      <c r="F188" s="75">
        <v>190000</v>
      </c>
      <c r="G188" s="74">
        <f t="shared" si="5"/>
        <v>100</v>
      </c>
    </row>
    <row r="189" spans="1:7" outlineLevel="2" x14ac:dyDescent="0.2">
      <c r="A189" s="26">
        <v>4025031</v>
      </c>
      <c r="B189" s="23"/>
      <c r="C189" s="23" t="s">
        <v>136</v>
      </c>
      <c r="D189" s="75">
        <v>50000</v>
      </c>
      <c r="E189" s="75">
        <v>75000</v>
      </c>
      <c r="F189" s="75">
        <v>73000</v>
      </c>
      <c r="G189" s="74">
        <f t="shared" si="5"/>
        <v>97.333333333333343</v>
      </c>
    </row>
    <row r="190" spans="1:7" outlineLevel="2" x14ac:dyDescent="0.2">
      <c r="A190" s="26">
        <v>4025032</v>
      </c>
      <c r="B190" s="23"/>
      <c r="C190" s="23" t="s">
        <v>137</v>
      </c>
      <c r="D190" s="75">
        <v>12000</v>
      </c>
      <c r="E190" s="75">
        <v>12000</v>
      </c>
      <c r="F190" s="75">
        <v>12000</v>
      </c>
      <c r="G190" s="74">
        <f t="shared" si="5"/>
        <v>100</v>
      </c>
    </row>
    <row r="191" spans="1:7" outlineLevel="2" x14ac:dyDescent="0.2">
      <c r="A191" s="26">
        <v>4025034</v>
      </c>
      <c r="B191" s="23"/>
      <c r="C191" s="23" t="s">
        <v>138</v>
      </c>
      <c r="D191" s="75">
        <v>0</v>
      </c>
      <c r="E191" s="75">
        <v>27500</v>
      </c>
      <c r="F191" s="75">
        <v>0</v>
      </c>
      <c r="G191" s="74">
        <f t="shared" si="5"/>
        <v>0</v>
      </c>
    </row>
    <row r="192" spans="1:7" outlineLevel="2" x14ac:dyDescent="0.2">
      <c r="A192" s="26">
        <v>402510</v>
      </c>
      <c r="B192" s="23"/>
      <c r="C192" s="23" t="s">
        <v>139</v>
      </c>
      <c r="D192" s="75">
        <v>4000</v>
      </c>
      <c r="E192" s="75">
        <v>4000</v>
      </c>
      <c r="F192" s="75">
        <v>4000</v>
      </c>
      <c r="G192" s="74">
        <f t="shared" si="5"/>
        <v>100</v>
      </c>
    </row>
    <row r="193" spans="1:7" outlineLevel="2" x14ac:dyDescent="0.2">
      <c r="A193" s="26">
        <v>402511</v>
      </c>
      <c r="B193" s="23"/>
      <c r="C193" s="23" t="s">
        <v>140</v>
      </c>
      <c r="D193" s="75">
        <v>11000</v>
      </c>
      <c r="E193" s="75">
        <v>9000</v>
      </c>
      <c r="F193" s="75">
        <v>9000</v>
      </c>
      <c r="G193" s="74">
        <f t="shared" si="5"/>
        <v>100</v>
      </c>
    </row>
    <row r="194" spans="1:7" outlineLevel="2" x14ac:dyDescent="0.2">
      <c r="A194" s="26">
        <v>402512</v>
      </c>
      <c r="B194" s="23"/>
      <c r="C194" s="23" t="s">
        <v>141</v>
      </c>
      <c r="D194" s="75">
        <v>20000</v>
      </c>
      <c r="E194" s="75">
        <v>20000</v>
      </c>
      <c r="F194" s="75">
        <v>20000</v>
      </c>
      <c r="G194" s="74">
        <f t="shared" si="5"/>
        <v>100</v>
      </c>
    </row>
    <row r="195" spans="1:7" outlineLevel="2" x14ac:dyDescent="0.2">
      <c r="A195" s="26">
        <v>402514</v>
      </c>
      <c r="B195" s="23"/>
      <c r="C195" s="23" t="s">
        <v>142</v>
      </c>
      <c r="D195" s="75">
        <v>9000</v>
      </c>
      <c r="E195" s="75">
        <v>9000</v>
      </c>
      <c r="F195" s="75">
        <v>9000</v>
      </c>
      <c r="G195" s="74">
        <f t="shared" si="5"/>
        <v>100</v>
      </c>
    </row>
    <row r="196" spans="1:7" outlineLevel="2" x14ac:dyDescent="0.2">
      <c r="A196" s="26">
        <v>402516</v>
      </c>
      <c r="B196" s="23"/>
      <c r="C196" s="23" t="s">
        <v>143</v>
      </c>
      <c r="D196" s="75">
        <v>4500</v>
      </c>
      <c r="E196" s="75">
        <v>4500</v>
      </c>
      <c r="F196" s="75">
        <v>4500</v>
      </c>
      <c r="G196" s="74">
        <f t="shared" si="5"/>
        <v>100</v>
      </c>
    </row>
    <row r="197" spans="1:7" outlineLevel="2" x14ac:dyDescent="0.2">
      <c r="A197" s="26">
        <v>402599</v>
      </c>
      <c r="B197" s="23"/>
      <c r="C197" s="23" t="s">
        <v>144</v>
      </c>
      <c r="D197" s="75">
        <v>12000</v>
      </c>
      <c r="E197" s="75">
        <v>14000</v>
      </c>
      <c r="F197" s="75">
        <v>14000</v>
      </c>
      <c r="G197" s="74">
        <f t="shared" si="5"/>
        <v>100</v>
      </c>
    </row>
    <row r="198" spans="1:7" outlineLevel="1" x14ac:dyDescent="0.2">
      <c r="A198" s="45">
        <v>4026</v>
      </c>
      <c r="B198" s="46"/>
      <c r="C198" s="46" t="s">
        <v>145</v>
      </c>
      <c r="D198" s="77">
        <f>+D199</f>
        <v>684</v>
      </c>
      <c r="E198" s="77">
        <f>+E199</f>
        <v>684</v>
      </c>
      <c r="F198" s="77">
        <f>+F199</f>
        <v>684</v>
      </c>
      <c r="G198" s="74">
        <f t="shared" si="5"/>
        <v>100</v>
      </c>
    </row>
    <row r="199" spans="1:7" outlineLevel="2" x14ac:dyDescent="0.2">
      <c r="A199" s="26">
        <v>402600</v>
      </c>
      <c r="B199" s="23"/>
      <c r="C199" s="23" t="s">
        <v>321</v>
      </c>
      <c r="D199" s="75">
        <v>684</v>
      </c>
      <c r="E199" s="75">
        <v>684</v>
      </c>
      <c r="F199" s="75">
        <v>684</v>
      </c>
      <c r="G199" s="74">
        <f t="shared" si="5"/>
        <v>100</v>
      </c>
    </row>
    <row r="200" spans="1:7" outlineLevel="1" x14ac:dyDescent="0.2">
      <c r="A200" s="47">
        <v>4027</v>
      </c>
      <c r="B200" s="48"/>
      <c r="C200" s="48" t="s">
        <v>146</v>
      </c>
      <c r="D200" s="77">
        <f>+D201</f>
        <v>5800</v>
      </c>
      <c r="E200" s="77">
        <f>+E201</f>
        <v>5800</v>
      </c>
      <c r="F200" s="77">
        <f>+F201</f>
        <v>7120</v>
      </c>
      <c r="G200" s="74">
        <f t="shared" si="5"/>
        <v>122.75862068965517</v>
      </c>
    </row>
    <row r="201" spans="1:7" outlineLevel="2" x14ac:dyDescent="0.2">
      <c r="A201" s="26">
        <v>402799</v>
      </c>
      <c r="B201" s="23"/>
      <c r="C201" s="23" t="s">
        <v>312</v>
      </c>
      <c r="D201" s="75">
        <v>5800</v>
      </c>
      <c r="E201" s="75">
        <v>5800</v>
      </c>
      <c r="F201" s="75">
        <v>7120</v>
      </c>
      <c r="G201" s="74">
        <f t="shared" si="5"/>
        <v>122.75862068965517</v>
      </c>
    </row>
    <row r="202" spans="1:7" outlineLevel="1" x14ac:dyDescent="0.2">
      <c r="A202" s="47">
        <v>4029</v>
      </c>
      <c r="B202" s="48"/>
      <c r="C202" s="48" t="s">
        <v>147</v>
      </c>
      <c r="D202" s="77">
        <f>+D203+D204+D205+D206+D207+D208+D209+D210+D211+D212+D213+D214</f>
        <v>52450</v>
      </c>
      <c r="E202" s="77">
        <f>+E203+E204+E205+E206+E207+E208+E209+E210+E211+E212+E213+E214</f>
        <v>55790</v>
      </c>
      <c r="F202" s="77">
        <f>+F203+F204+F205+F206+F207+F208+F209+F210+F211+F212+F213+F214</f>
        <v>51790</v>
      </c>
      <c r="G202" s="74">
        <f t="shared" si="5"/>
        <v>92.830256318336623</v>
      </c>
    </row>
    <row r="203" spans="1:7" outlineLevel="2" x14ac:dyDescent="0.2">
      <c r="A203" s="26">
        <v>402900</v>
      </c>
      <c r="B203" s="23"/>
      <c r="C203" s="23" t="s">
        <v>148</v>
      </c>
      <c r="D203" s="75">
        <v>700</v>
      </c>
      <c r="E203" s="75">
        <v>700</v>
      </c>
      <c r="F203" s="75">
        <v>700</v>
      </c>
      <c r="G203" s="74">
        <f t="shared" si="5"/>
        <v>100</v>
      </c>
    </row>
    <row r="204" spans="1:7" outlineLevel="2" x14ac:dyDescent="0.2">
      <c r="A204" s="26">
        <v>402902</v>
      </c>
      <c r="B204" s="23"/>
      <c r="C204" s="23" t="s">
        <v>149</v>
      </c>
      <c r="D204" s="75">
        <v>7000</v>
      </c>
      <c r="E204" s="75">
        <v>10000</v>
      </c>
      <c r="F204" s="75">
        <v>7000</v>
      </c>
      <c r="G204" s="74">
        <f t="shared" si="5"/>
        <v>70</v>
      </c>
    </row>
    <row r="205" spans="1:7" outlineLevel="2" x14ac:dyDescent="0.2">
      <c r="A205" s="26">
        <v>402905</v>
      </c>
      <c r="B205" s="23"/>
      <c r="C205" s="23" t="s">
        <v>313</v>
      </c>
      <c r="D205" s="75">
        <v>29000</v>
      </c>
      <c r="E205" s="75">
        <v>29000</v>
      </c>
      <c r="F205" s="75">
        <v>29000</v>
      </c>
      <c r="G205" s="74">
        <f t="shared" ref="G205:G272" si="6">F205/E205*100</f>
        <v>100</v>
      </c>
    </row>
    <row r="206" spans="1:7" outlineLevel="2" x14ac:dyDescent="0.2">
      <c r="A206" s="26">
        <v>4029051</v>
      </c>
      <c r="B206" s="23"/>
      <c r="C206" s="23" t="s">
        <v>150</v>
      </c>
      <c r="D206" s="75">
        <v>1000</v>
      </c>
      <c r="E206" s="75">
        <v>1000</v>
      </c>
      <c r="F206" s="75">
        <v>1000</v>
      </c>
      <c r="G206" s="74">
        <f t="shared" si="6"/>
        <v>100</v>
      </c>
    </row>
    <row r="207" spans="1:7" outlineLevel="2" x14ac:dyDescent="0.2">
      <c r="A207" s="26">
        <v>402920</v>
      </c>
      <c r="B207" s="23"/>
      <c r="C207" s="23" t="s">
        <v>151</v>
      </c>
      <c r="D207" s="75">
        <v>1000</v>
      </c>
      <c r="E207" s="75">
        <v>1000</v>
      </c>
      <c r="F207" s="75">
        <v>1000</v>
      </c>
      <c r="G207" s="74">
        <f t="shared" si="6"/>
        <v>100</v>
      </c>
    </row>
    <row r="208" spans="1:7" outlineLevel="2" x14ac:dyDescent="0.2">
      <c r="A208" s="26">
        <v>402922</v>
      </c>
      <c r="B208" s="23"/>
      <c r="C208" s="23" t="s">
        <v>152</v>
      </c>
      <c r="D208" s="75">
        <v>1700</v>
      </c>
      <c r="E208" s="75">
        <v>1700</v>
      </c>
      <c r="F208" s="75">
        <v>1700</v>
      </c>
      <c r="G208" s="74">
        <f t="shared" si="6"/>
        <v>100</v>
      </c>
    </row>
    <row r="209" spans="1:7" outlineLevel="2" x14ac:dyDescent="0.2">
      <c r="A209" s="26">
        <v>402931</v>
      </c>
      <c r="B209" s="23"/>
      <c r="C209" s="23" t="s">
        <v>153</v>
      </c>
      <c r="D209" s="75">
        <v>600</v>
      </c>
      <c r="E209" s="75">
        <v>1300</v>
      </c>
      <c r="F209" s="75">
        <v>1300</v>
      </c>
      <c r="G209" s="74">
        <f t="shared" si="6"/>
        <v>100</v>
      </c>
    </row>
    <row r="210" spans="1:7" outlineLevel="2" x14ac:dyDescent="0.2">
      <c r="A210" s="26">
        <v>402932</v>
      </c>
      <c r="B210" s="23"/>
      <c r="C210" s="23" t="s">
        <v>154</v>
      </c>
      <c r="D210" s="75">
        <v>500</v>
      </c>
      <c r="E210" s="75">
        <v>90</v>
      </c>
      <c r="F210" s="75">
        <v>90</v>
      </c>
      <c r="G210" s="74">
        <f t="shared" si="6"/>
        <v>100</v>
      </c>
    </row>
    <row r="211" spans="1:7" outlineLevel="2" x14ac:dyDescent="0.2">
      <c r="A211" s="26">
        <v>402934</v>
      </c>
      <c r="B211" s="23"/>
      <c r="C211" s="23" t="s">
        <v>314</v>
      </c>
      <c r="D211" s="75">
        <v>250</v>
      </c>
      <c r="E211" s="75">
        <v>300</v>
      </c>
      <c r="F211" s="75">
        <v>300</v>
      </c>
      <c r="G211" s="74">
        <f t="shared" si="6"/>
        <v>100</v>
      </c>
    </row>
    <row r="212" spans="1:7" outlineLevel="2" x14ac:dyDescent="0.2">
      <c r="A212" s="26">
        <v>402999</v>
      </c>
      <c r="B212" s="23"/>
      <c r="C212" s="23" t="s">
        <v>147</v>
      </c>
      <c r="D212" s="75">
        <v>1000</v>
      </c>
      <c r="E212" s="75">
        <v>1000</v>
      </c>
      <c r="F212" s="75">
        <v>0</v>
      </c>
      <c r="G212" s="74">
        <f t="shared" si="6"/>
        <v>0</v>
      </c>
    </row>
    <row r="213" spans="1:7" outlineLevel="2" x14ac:dyDescent="0.2">
      <c r="A213" s="26">
        <v>4029991</v>
      </c>
      <c r="B213" s="23"/>
      <c r="C213" s="23" t="s">
        <v>155</v>
      </c>
      <c r="D213" s="75">
        <v>5000</v>
      </c>
      <c r="E213" s="75">
        <v>5000</v>
      </c>
      <c r="F213" s="75">
        <v>5000</v>
      </c>
      <c r="G213" s="74">
        <f t="shared" si="6"/>
        <v>100</v>
      </c>
    </row>
    <row r="214" spans="1:7" outlineLevel="2" x14ac:dyDescent="0.2">
      <c r="A214" s="26">
        <v>4029993</v>
      </c>
      <c r="B214" s="23"/>
      <c r="C214" s="23" t="s">
        <v>156</v>
      </c>
      <c r="D214" s="75">
        <v>4700</v>
      </c>
      <c r="E214" s="75">
        <v>4700</v>
      </c>
      <c r="F214" s="75">
        <v>4700</v>
      </c>
      <c r="G214" s="74">
        <f t="shared" si="6"/>
        <v>100</v>
      </c>
    </row>
    <row r="215" spans="1:7" outlineLevel="2" x14ac:dyDescent="0.2">
      <c r="A215" s="26"/>
      <c r="B215" s="23"/>
      <c r="C215" s="23"/>
      <c r="D215" s="75"/>
      <c r="E215" s="75"/>
      <c r="F215" s="75"/>
      <c r="G215" s="74"/>
    </row>
    <row r="216" spans="1:7" x14ac:dyDescent="0.2">
      <c r="A216" s="47">
        <v>403</v>
      </c>
      <c r="B216" s="48"/>
      <c r="C216" s="48" t="s">
        <v>26</v>
      </c>
      <c r="D216" s="77">
        <f>+D217+D219</f>
        <v>7500</v>
      </c>
      <c r="E216" s="77">
        <f>+E217+E219</f>
        <v>3900</v>
      </c>
      <c r="F216" s="77">
        <f>+F217+F219</f>
        <v>3950</v>
      </c>
      <c r="G216" s="74">
        <f t="shared" si="6"/>
        <v>101.28205128205127</v>
      </c>
    </row>
    <row r="217" spans="1:7" outlineLevel="1" x14ac:dyDescent="0.2">
      <c r="A217" s="26">
        <v>4031</v>
      </c>
      <c r="B217" s="23"/>
      <c r="C217" s="23" t="s">
        <v>157</v>
      </c>
      <c r="D217" s="75">
        <f>+D218</f>
        <v>4500</v>
      </c>
      <c r="E217" s="75">
        <f>+E218</f>
        <v>1700</v>
      </c>
      <c r="F217" s="75">
        <f>+F218</f>
        <v>1750</v>
      </c>
      <c r="G217" s="74">
        <f t="shared" si="6"/>
        <v>102.94117647058823</v>
      </c>
    </row>
    <row r="218" spans="1:7" outlineLevel="2" x14ac:dyDescent="0.2">
      <c r="A218" s="26">
        <v>403100</v>
      </c>
      <c r="B218" s="23"/>
      <c r="C218" s="23" t="s">
        <v>158</v>
      </c>
      <c r="D218" s="75">
        <v>4500</v>
      </c>
      <c r="E218" s="75">
        <v>1700</v>
      </c>
      <c r="F218" s="75">
        <v>1750</v>
      </c>
      <c r="G218" s="74">
        <f t="shared" si="6"/>
        <v>102.94117647058823</v>
      </c>
    </row>
    <row r="219" spans="1:7" outlineLevel="1" x14ac:dyDescent="0.2">
      <c r="A219" s="26">
        <v>4033</v>
      </c>
      <c r="B219" s="23"/>
      <c r="C219" s="23" t="s">
        <v>159</v>
      </c>
      <c r="D219" s="75">
        <f>+D220</f>
        <v>3000</v>
      </c>
      <c r="E219" s="75">
        <f>+E220</f>
        <v>2200</v>
      </c>
      <c r="F219" s="75">
        <f>+F220</f>
        <v>2200</v>
      </c>
      <c r="G219" s="74">
        <f t="shared" si="6"/>
        <v>100</v>
      </c>
    </row>
    <row r="220" spans="1:7" outlineLevel="2" x14ac:dyDescent="0.2">
      <c r="A220" s="26">
        <v>403305</v>
      </c>
      <c r="B220" s="23"/>
      <c r="C220" s="23" t="s">
        <v>160</v>
      </c>
      <c r="D220" s="75">
        <v>3000</v>
      </c>
      <c r="E220" s="75">
        <v>2200</v>
      </c>
      <c r="F220" s="75">
        <v>2200</v>
      </c>
      <c r="G220" s="74">
        <f t="shared" si="6"/>
        <v>100</v>
      </c>
    </row>
    <row r="221" spans="1:7" outlineLevel="2" x14ac:dyDescent="0.2">
      <c r="A221" s="26"/>
      <c r="B221" s="23"/>
      <c r="C221" s="23"/>
      <c r="D221" s="75"/>
      <c r="E221" s="75"/>
      <c r="F221" s="75"/>
      <c r="G221" s="74"/>
    </row>
    <row r="222" spans="1:7" x14ac:dyDescent="0.2">
      <c r="A222" s="47">
        <v>409</v>
      </c>
      <c r="B222" s="48"/>
      <c r="C222" s="48" t="s">
        <v>54</v>
      </c>
      <c r="D222" s="81">
        <f>+D223+D225+D227</f>
        <v>47617</v>
      </c>
      <c r="E222" s="81">
        <f>+E223+E225+E227</f>
        <v>63617</v>
      </c>
      <c r="F222" s="81">
        <f>+F223+F225+F227</f>
        <v>56617</v>
      </c>
      <c r="G222" s="74">
        <f t="shared" si="6"/>
        <v>88.996651838345102</v>
      </c>
    </row>
    <row r="223" spans="1:7" outlineLevel="1" x14ac:dyDescent="0.2">
      <c r="A223" s="26">
        <v>4090</v>
      </c>
      <c r="B223" s="23"/>
      <c r="C223" s="23" t="s">
        <v>161</v>
      </c>
      <c r="D223" s="82">
        <f>+D224</f>
        <v>15917</v>
      </c>
      <c r="E223" s="82">
        <f>+E224</f>
        <v>15917</v>
      </c>
      <c r="F223" s="82">
        <f>+F224</f>
        <v>15917</v>
      </c>
      <c r="G223" s="74">
        <f t="shared" si="6"/>
        <v>100</v>
      </c>
    </row>
    <row r="224" spans="1:7" outlineLevel="2" x14ac:dyDescent="0.2">
      <c r="A224" s="26">
        <v>409000</v>
      </c>
      <c r="B224" s="23"/>
      <c r="C224" s="23" t="s">
        <v>161</v>
      </c>
      <c r="D224" s="82">
        <v>15917</v>
      </c>
      <c r="E224" s="82">
        <v>15917</v>
      </c>
      <c r="F224" s="82">
        <v>15917</v>
      </c>
      <c r="G224" s="74">
        <f t="shared" si="6"/>
        <v>100</v>
      </c>
    </row>
    <row r="225" spans="1:7" outlineLevel="1" x14ac:dyDescent="0.2">
      <c r="A225" s="26">
        <v>4091</v>
      </c>
      <c r="B225" s="23"/>
      <c r="C225" s="23" t="s">
        <v>162</v>
      </c>
      <c r="D225" s="82">
        <f>+D226</f>
        <v>15700</v>
      </c>
      <c r="E225" s="82">
        <f>+E226</f>
        <v>15700</v>
      </c>
      <c r="F225" s="82">
        <f>+F226</f>
        <v>15700</v>
      </c>
      <c r="G225" s="74">
        <f t="shared" si="6"/>
        <v>100</v>
      </c>
    </row>
    <row r="226" spans="1:7" outlineLevel="2" x14ac:dyDescent="0.2">
      <c r="A226" s="26">
        <v>409100</v>
      </c>
      <c r="B226" s="23"/>
      <c r="C226" s="23" t="s">
        <v>162</v>
      </c>
      <c r="D226" s="82">
        <v>15700</v>
      </c>
      <c r="E226" s="82">
        <v>15700</v>
      </c>
      <c r="F226" s="82">
        <v>15700</v>
      </c>
      <c r="G226" s="74">
        <f t="shared" si="6"/>
        <v>100</v>
      </c>
    </row>
    <row r="227" spans="1:7" outlineLevel="1" x14ac:dyDescent="0.2">
      <c r="A227" s="26">
        <v>4093</v>
      </c>
      <c r="B227" s="23"/>
      <c r="C227" s="23" t="s">
        <v>163</v>
      </c>
      <c r="D227" s="82">
        <f>+D228</f>
        <v>16000</v>
      </c>
      <c r="E227" s="82">
        <f>+E228</f>
        <v>32000</v>
      </c>
      <c r="F227" s="82">
        <f>+F228</f>
        <v>25000</v>
      </c>
      <c r="G227" s="74">
        <f t="shared" si="6"/>
        <v>78.125</v>
      </c>
    </row>
    <row r="228" spans="1:7" outlineLevel="2" x14ac:dyDescent="0.2">
      <c r="A228" s="26">
        <v>409300</v>
      </c>
      <c r="B228" s="23"/>
      <c r="C228" s="23" t="s">
        <v>164</v>
      </c>
      <c r="D228" s="82">
        <v>16000</v>
      </c>
      <c r="E228" s="82">
        <v>32000</v>
      </c>
      <c r="F228" s="82">
        <v>25000</v>
      </c>
      <c r="G228" s="74">
        <f t="shared" si="6"/>
        <v>78.125</v>
      </c>
    </row>
    <row r="229" spans="1:7" outlineLevel="2" x14ac:dyDescent="0.2">
      <c r="A229" s="26"/>
      <c r="B229" s="23"/>
      <c r="C229" s="23"/>
      <c r="D229" s="82"/>
      <c r="E229" s="82"/>
      <c r="F229" s="82"/>
      <c r="G229" s="74"/>
    </row>
    <row r="230" spans="1:7" x14ac:dyDescent="0.2">
      <c r="A230" s="24">
        <v>41</v>
      </c>
      <c r="B230" s="25"/>
      <c r="C230" s="25" t="s">
        <v>71</v>
      </c>
      <c r="D230" s="80">
        <f>+D231+D235+D253+D265</f>
        <v>1133177</v>
      </c>
      <c r="E230" s="80">
        <f>+E231+E235+E253+E265</f>
        <v>1170945.29</v>
      </c>
      <c r="F230" s="80">
        <f>+F231+F235+F253+F265</f>
        <v>1184598</v>
      </c>
      <c r="G230" s="74">
        <f t="shared" si="6"/>
        <v>101.16595626769207</v>
      </c>
    </row>
    <row r="231" spans="1:7" x14ac:dyDescent="0.2">
      <c r="A231" s="47">
        <v>410</v>
      </c>
      <c r="B231" s="48"/>
      <c r="C231" s="48" t="s">
        <v>27</v>
      </c>
      <c r="D231" s="77">
        <f t="shared" ref="D231:F232" si="7">+D232</f>
        <v>20000</v>
      </c>
      <c r="E231" s="77">
        <f t="shared" si="7"/>
        <v>20000</v>
      </c>
      <c r="F231" s="77">
        <f t="shared" si="7"/>
        <v>20000</v>
      </c>
      <c r="G231" s="74">
        <f t="shared" si="6"/>
        <v>100</v>
      </c>
    </row>
    <row r="232" spans="1:7" outlineLevel="1" x14ac:dyDescent="0.2">
      <c r="A232" s="26">
        <v>4102</v>
      </c>
      <c r="B232" s="23"/>
      <c r="C232" s="23" t="s">
        <v>165</v>
      </c>
      <c r="D232" s="75">
        <f t="shared" si="7"/>
        <v>20000</v>
      </c>
      <c r="E232" s="75">
        <f t="shared" si="7"/>
        <v>20000</v>
      </c>
      <c r="F232" s="75">
        <f t="shared" si="7"/>
        <v>20000</v>
      </c>
      <c r="G232" s="74">
        <f t="shared" si="6"/>
        <v>100</v>
      </c>
    </row>
    <row r="233" spans="1:7" outlineLevel="2" x14ac:dyDescent="0.2">
      <c r="A233" s="26">
        <v>410299</v>
      </c>
      <c r="B233" s="23"/>
      <c r="C233" s="23" t="s">
        <v>166</v>
      </c>
      <c r="D233" s="75">
        <v>20000</v>
      </c>
      <c r="E233" s="75">
        <v>20000</v>
      </c>
      <c r="F233" s="75">
        <v>20000</v>
      </c>
      <c r="G233" s="74">
        <f t="shared" si="6"/>
        <v>100</v>
      </c>
    </row>
    <row r="234" spans="1:7" outlineLevel="2" x14ac:dyDescent="0.2">
      <c r="A234" s="26"/>
      <c r="B234" s="23"/>
      <c r="C234" s="23"/>
      <c r="D234" s="75"/>
      <c r="E234" s="75"/>
      <c r="F234" s="75"/>
      <c r="G234" s="74"/>
    </row>
    <row r="235" spans="1:7" x14ac:dyDescent="0.2">
      <c r="A235" s="47">
        <v>411</v>
      </c>
      <c r="B235" s="48"/>
      <c r="C235" s="48" t="s">
        <v>28</v>
      </c>
      <c r="D235" s="77">
        <f>+D236+D238</f>
        <v>719958</v>
      </c>
      <c r="E235" s="77">
        <f>+E236+E238</f>
        <v>731361.52</v>
      </c>
      <c r="F235" s="77">
        <f>+F236+F238</f>
        <v>750358</v>
      </c>
      <c r="G235" s="74">
        <f t="shared" si="6"/>
        <v>102.59741310972991</v>
      </c>
    </row>
    <row r="236" spans="1:7" outlineLevel="1" x14ac:dyDescent="0.2">
      <c r="A236" s="26">
        <v>4112</v>
      </c>
      <c r="B236" s="23"/>
      <c r="C236" s="23" t="s">
        <v>167</v>
      </c>
      <c r="D236" s="75">
        <f>+D237</f>
        <v>3828</v>
      </c>
      <c r="E236" s="75">
        <f>+E237</f>
        <v>0</v>
      </c>
      <c r="F236" s="75">
        <f>+F237</f>
        <v>0</v>
      </c>
      <c r="G236" s="74"/>
    </row>
    <row r="237" spans="1:7" outlineLevel="2" x14ac:dyDescent="0.2">
      <c r="A237" s="26">
        <v>411299</v>
      </c>
      <c r="B237" s="23"/>
      <c r="C237" s="23" t="s">
        <v>168</v>
      </c>
      <c r="D237" s="75">
        <v>3828</v>
      </c>
      <c r="E237" s="75">
        <v>0</v>
      </c>
      <c r="F237" s="75">
        <v>0</v>
      </c>
      <c r="G237" s="74"/>
    </row>
    <row r="238" spans="1:7" outlineLevel="1" x14ac:dyDescent="0.2">
      <c r="A238" s="26">
        <v>4119</v>
      </c>
      <c r="B238" s="23"/>
      <c r="C238" s="23" t="s">
        <v>169</v>
      </c>
      <c r="D238" s="75">
        <f>+D239+D240+D241+D242+D243+D245+D246+D249+D250+D251</f>
        <v>716130</v>
      </c>
      <c r="E238" s="75">
        <v>731361.52</v>
      </c>
      <c r="F238" s="75">
        <v>750358</v>
      </c>
      <c r="G238" s="74">
        <f t="shared" si="6"/>
        <v>102.59741310972991</v>
      </c>
    </row>
    <row r="239" spans="1:7" outlineLevel="2" x14ac:dyDescent="0.2">
      <c r="A239" s="26">
        <v>411900</v>
      </c>
      <c r="B239" s="23"/>
      <c r="C239" s="23" t="s">
        <v>170</v>
      </c>
      <c r="D239" s="75">
        <v>19000</v>
      </c>
      <c r="E239" s="75">
        <v>23000</v>
      </c>
      <c r="F239" s="75">
        <v>23000</v>
      </c>
      <c r="G239" s="74">
        <f t="shared" si="6"/>
        <v>100</v>
      </c>
    </row>
    <row r="240" spans="1:7" outlineLevel="2" x14ac:dyDescent="0.2">
      <c r="A240" s="26">
        <v>411908</v>
      </c>
      <c r="B240" s="23"/>
      <c r="C240" s="23" t="s">
        <v>329</v>
      </c>
      <c r="D240" s="75">
        <v>16300</v>
      </c>
      <c r="E240" s="75">
        <v>15500</v>
      </c>
      <c r="F240" s="75">
        <v>20000</v>
      </c>
      <c r="G240" s="74">
        <f t="shared" si="6"/>
        <v>129.03225806451613</v>
      </c>
    </row>
    <row r="241" spans="1:7" outlineLevel="2" x14ac:dyDescent="0.2">
      <c r="A241" s="26">
        <v>4119090</v>
      </c>
      <c r="B241" s="23"/>
      <c r="C241" s="23" t="s">
        <v>171</v>
      </c>
      <c r="D241" s="75">
        <v>115000</v>
      </c>
      <c r="E241" s="75">
        <v>120000</v>
      </c>
      <c r="F241" s="75">
        <v>120000</v>
      </c>
      <c r="G241" s="74">
        <f t="shared" si="6"/>
        <v>100</v>
      </c>
    </row>
    <row r="242" spans="1:7" outlineLevel="2" x14ac:dyDescent="0.2">
      <c r="A242" s="26">
        <v>411920</v>
      </c>
      <c r="B242" s="23"/>
      <c r="C242" s="23" t="s">
        <v>172</v>
      </c>
      <c r="D242" s="75">
        <v>3630</v>
      </c>
      <c r="E242" s="75">
        <v>3630</v>
      </c>
      <c r="F242" s="75">
        <v>3630</v>
      </c>
      <c r="G242" s="74">
        <f t="shared" si="6"/>
        <v>100</v>
      </c>
    </row>
    <row r="243" spans="1:7" outlineLevel="2" x14ac:dyDescent="0.2">
      <c r="A243" s="26">
        <v>411921</v>
      </c>
      <c r="B243" s="23"/>
      <c r="C243" s="23" t="s">
        <v>173</v>
      </c>
      <c r="D243" s="75">
        <v>550000</v>
      </c>
      <c r="E243" s="75">
        <v>550000</v>
      </c>
      <c r="F243" s="75">
        <v>550000</v>
      </c>
      <c r="G243" s="74">
        <f t="shared" si="6"/>
        <v>100</v>
      </c>
    </row>
    <row r="244" spans="1:7" outlineLevel="2" x14ac:dyDescent="0.2">
      <c r="A244" s="26">
        <v>411921</v>
      </c>
      <c r="B244" s="23"/>
      <c r="C244" s="23" t="s">
        <v>292</v>
      </c>
      <c r="D244" s="75">
        <v>0</v>
      </c>
      <c r="E244" s="75">
        <v>0</v>
      </c>
      <c r="F244" s="75">
        <v>5000</v>
      </c>
      <c r="G244" s="74"/>
    </row>
    <row r="245" spans="1:7" outlineLevel="2" x14ac:dyDescent="0.2">
      <c r="A245" s="26">
        <v>411922</v>
      </c>
      <c r="B245" s="23"/>
      <c r="C245" s="23" t="s">
        <v>174</v>
      </c>
      <c r="D245" s="75">
        <v>0</v>
      </c>
      <c r="E245" s="75">
        <v>1500</v>
      </c>
      <c r="F245" s="75">
        <v>11000</v>
      </c>
      <c r="G245" s="74">
        <f t="shared" si="6"/>
        <v>733.33333333333326</v>
      </c>
    </row>
    <row r="246" spans="1:7" outlineLevel="2" x14ac:dyDescent="0.2">
      <c r="A246" s="26">
        <v>411999</v>
      </c>
      <c r="B246" s="23"/>
      <c r="C246" s="23" t="s">
        <v>175</v>
      </c>
      <c r="D246" s="75">
        <v>6500</v>
      </c>
      <c r="E246" s="75">
        <v>8000</v>
      </c>
      <c r="F246" s="75">
        <v>8000</v>
      </c>
      <c r="G246" s="74">
        <f t="shared" si="6"/>
        <v>100</v>
      </c>
    </row>
    <row r="247" spans="1:7" outlineLevel="2" x14ac:dyDescent="0.2">
      <c r="A247" s="26">
        <v>411999</v>
      </c>
      <c r="B247" s="23"/>
      <c r="C247" s="23" t="s">
        <v>322</v>
      </c>
      <c r="D247" s="75"/>
      <c r="E247" s="75">
        <v>2392</v>
      </c>
      <c r="F247" s="75">
        <v>2392</v>
      </c>
      <c r="G247" s="74">
        <f t="shared" si="6"/>
        <v>100</v>
      </c>
    </row>
    <row r="248" spans="1:7" outlineLevel="2" x14ac:dyDescent="0.2">
      <c r="A248" s="26">
        <v>411999</v>
      </c>
      <c r="B248" s="23"/>
      <c r="C248" s="23" t="s">
        <v>323</v>
      </c>
      <c r="D248" s="75"/>
      <c r="E248" s="75">
        <v>1436</v>
      </c>
      <c r="F248" s="75">
        <v>1436</v>
      </c>
      <c r="G248" s="74">
        <f t="shared" si="6"/>
        <v>100</v>
      </c>
    </row>
    <row r="249" spans="1:7" outlineLevel="2" x14ac:dyDescent="0.2">
      <c r="A249" s="26">
        <v>4119991</v>
      </c>
      <c r="B249" s="23"/>
      <c r="C249" s="23" t="s">
        <v>176</v>
      </c>
      <c r="D249" s="75">
        <v>3000</v>
      </c>
      <c r="E249" s="75">
        <v>3300</v>
      </c>
      <c r="F249" s="75">
        <v>3300</v>
      </c>
      <c r="G249" s="74">
        <f t="shared" si="6"/>
        <v>100</v>
      </c>
    </row>
    <row r="250" spans="1:7" outlineLevel="2" x14ac:dyDescent="0.2">
      <c r="A250" s="26">
        <v>4119992</v>
      </c>
      <c r="B250" s="23"/>
      <c r="C250" s="23" t="s">
        <v>177</v>
      </c>
      <c r="D250" s="75">
        <v>1000</v>
      </c>
      <c r="E250" s="75">
        <v>1000</v>
      </c>
      <c r="F250" s="75">
        <v>1000</v>
      </c>
      <c r="G250" s="74">
        <f t="shared" si="6"/>
        <v>100</v>
      </c>
    </row>
    <row r="251" spans="1:7" outlineLevel="2" x14ac:dyDescent="0.2">
      <c r="A251" s="26">
        <v>4119993</v>
      </c>
      <c r="B251" s="23"/>
      <c r="C251" s="23" t="s">
        <v>178</v>
      </c>
      <c r="D251" s="75">
        <v>1700</v>
      </c>
      <c r="E251" s="75">
        <v>1603.52</v>
      </c>
      <c r="F251" s="75">
        <v>1600</v>
      </c>
      <c r="G251" s="74">
        <f t="shared" si="6"/>
        <v>99.780482937537414</v>
      </c>
    </row>
    <row r="252" spans="1:7" outlineLevel="2" x14ac:dyDescent="0.2">
      <c r="A252" s="26"/>
      <c r="B252" s="23"/>
      <c r="C252" s="23"/>
      <c r="D252" s="75"/>
      <c r="E252" s="75"/>
      <c r="F252" s="75"/>
      <c r="G252" s="74"/>
    </row>
    <row r="253" spans="1:7" x14ac:dyDescent="0.2">
      <c r="A253" s="47">
        <v>412</v>
      </c>
      <c r="B253" s="48"/>
      <c r="C253" s="48" t="s">
        <v>57</v>
      </c>
      <c r="D253" s="77">
        <f>+D254</f>
        <v>55133</v>
      </c>
      <c r="E253" s="77">
        <f>+E254</f>
        <v>58986.770000000004</v>
      </c>
      <c r="F253" s="77">
        <f>+F254</f>
        <v>60883</v>
      </c>
      <c r="G253" s="74">
        <f t="shared" si="6"/>
        <v>103.21467000142574</v>
      </c>
    </row>
    <row r="254" spans="1:7" outlineLevel="1" x14ac:dyDescent="0.2">
      <c r="A254" s="26">
        <v>4120</v>
      </c>
      <c r="B254" s="23"/>
      <c r="C254" s="23" t="s">
        <v>179</v>
      </c>
      <c r="D254" s="75">
        <f>+D255+D256+D257+D258+D259+D260+D261+D262</f>
        <v>55133</v>
      </c>
      <c r="E254" s="75">
        <f>+E255+E256+E257+E258+E259+E260+E261+E262</f>
        <v>58986.770000000004</v>
      </c>
      <c r="F254" s="75">
        <v>60883</v>
      </c>
      <c r="G254" s="74">
        <f t="shared" si="6"/>
        <v>103.21467000142574</v>
      </c>
    </row>
    <row r="255" spans="1:7" outlineLevel="2" x14ac:dyDescent="0.2">
      <c r="A255" s="26">
        <v>4120001</v>
      </c>
      <c r="B255" s="23"/>
      <c r="C255" s="23" t="s">
        <v>291</v>
      </c>
      <c r="D255" s="75">
        <v>23000</v>
      </c>
      <c r="E255" s="75">
        <v>23693.77</v>
      </c>
      <c r="F255" s="75">
        <v>23190</v>
      </c>
      <c r="G255" s="74">
        <f t="shared" si="6"/>
        <v>97.873829280861585</v>
      </c>
    </row>
    <row r="256" spans="1:7" outlineLevel="2" x14ac:dyDescent="0.2">
      <c r="A256" s="26">
        <v>41200010</v>
      </c>
      <c r="B256" s="23"/>
      <c r="C256" s="23" t="s">
        <v>308</v>
      </c>
      <c r="D256" s="75">
        <v>400</v>
      </c>
      <c r="E256" s="75">
        <v>1000</v>
      </c>
      <c r="F256" s="75">
        <v>1000</v>
      </c>
      <c r="G256" s="74">
        <f t="shared" si="6"/>
        <v>100</v>
      </c>
    </row>
    <row r="257" spans="1:7" outlineLevel="2" x14ac:dyDescent="0.2">
      <c r="A257" s="26">
        <v>41200012</v>
      </c>
      <c r="B257" s="23"/>
      <c r="C257" s="23" t="s">
        <v>279</v>
      </c>
      <c r="D257" s="75">
        <v>4000</v>
      </c>
      <c r="E257" s="75">
        <v>4000</v>
      </c>
      <c r="F257" s="75">
        <v>4000</v>
      </c>
      <c r="G257" s="74">
        <f t="shared" si="6"/>
        <v>100</v>
      </c>
    </row>
    <row r="258" spans="1:7" outlineLevel="2" x14ac:dyDescent="0.2">
      <c r="A258" s="26">
        <v>41200013</v>
      </c>
      <c r="B258" s="23"/>
      <c r="C258" s="23" t="s">
        <v>309</v>
      </c>
      <c r="D258" s="75">
        <v>1000</v>
      </c>
      <c r="E258" s="75">
        <v>1000</v>
      </c>
      <c r="F258" s="75">
        <v>1000</v>
      </c>
      <c r="G258" s="74">
        <f t="shared" si="6"/>
        <v>100</v>
      </c>
    </row>
    <row r="259" spans="1:7" outlineLevel="2" x14ac:dyDescent="0.2">
      <c r="A259" s="26">
        <v>4120005</v>
      </c>
      <c r="B259" s="23"/>
      <c r="C259" s="23" t="s">
        <v>280</v>
      </c>
      <c r="D259" s="75">
        <v>8800</v>
      </c>
      <c r="E259" s="75">
        <v>10800</v>
      </c>
      <c r="F259" s="75">
        <v>10800</v>
      </c>
      <c r="G259" s="74">
        <f t="shared" si="6"/>
        <v>100</v>
      </c>
    </row>
    <row r="260" spans="1:7" outlineLevel="2" x14ac:dyDescent="0.2">
      <c r="A260" s="26">
        <v>4120006</v>
      </c>
      <c r="B260" s="23"/>
      <c r="C260" s="23" t="s">
        <v>290</v>
      </c>
      <c r="D260" s="75">
        <v>9580</v>
      </c>
      <c r="E260" s="75">
        <v>9580</v>
      </c>
      <c r="F260" s="75">
        <v>9580</v>
      </c>
      <c r="G260" s="74">
        <f t="shared" si="6"/>
        <v>100</v>
      </c>
    </row>
    <row r="261" spans="1:7" outlineLevel="2" x14ac:dyDescent="0.2">
      <c r="A261" s="26">
        <v>4120007</v>
      </c>
      <c r="B261" s="23"/>
      <c r="C261" s="23" t="s">
        <v>307</v>
      </c>
      <c r="D261" s="75">
        <v>440</v>
      </c>
      <c r="E261" s="75">
        <v>1000</v>
      </c>
      <c r="F261" s="75">
        <v>1000</v>
      </c>
      <c r="G261" s="74">
        <f t="shared" si="6"/>
        <v>100</v>
      </c>
    </row>
    <row r="262" spans="1:7" outlineLevel="2" x14ac:dyDescent="0.2">
      <c r="A262" s="26">
        <v>4120009</v>
      </c>
      <c r="B262" s="23"/>
      <c r="C262" s="23" t="s">
        <v>281</v>
      </c>
      <c r="D262" s="75">
        <v>7913</v>
      </c>
      <c r="E262" s="75">
        <v>7913</v>
      </c>
      <c r="F262" s="75">
        <v>7913</v>
      </c>
      <c r="G262" s="74">
        <f t="shared" si="6"/>
        <v>100</v>
      </c>
    </row>
    <row r="263" spans="1:7" outlineLevel="2" x14ac:dyDescent="0.2">
      <c r="A263" s="26">
        <v>4120004</v>
      </c>
      <c r="B263" s="23"/>
      <c r="C263" s="23" t="s">
        <v>295</v>
      </c>
      <c r="D263" s="75">
        <v>0</v>
      </c>
      <c r="E263" s="75">
        <v>0</v>
      </c>
      <c r="F263" s="75">
        <v>2400</v>
      </c>
      <c r="G263" s="74"/>
    </row>
    <row r="264" spans="1:7" outlineLevel="2" x14ac:dyDescent="0.2">
      <c r="A264" s="26"/>
      <c r="B264" s="23"/>
      <c r="C264" s="23"/>
      <c r="D264" s="75"/>
      <c r="E264" s="75"/>
      <c r="F264" s="75"/>
      <c r="G264" s="74"/>
    </row>
    <row r="265" spans="1:7" x14ac:dyDescent="0.2">
      <c r="A265" s="47">
        <v>413</v>
      </c>
      <c r="B265" s="48"/>
      <c r="C265" s="48" t="s">
        <v>29</v>
      </c>
      <c r="D265" s="77">
        <f>+D266+D268+D270+D286+D289</f>
        <v>338086</v>
      </c>
      <c r="E265" s="77">
        <f>+E266+E268+E270+E286+E289</f>
        <v>360597</v>
      </c>
      <c r="F265" s="77">
        <f>+F266+F268+F270+F286+F289</f>
        <v>353357</v>
      </c>
      <c r="G265" s="74">
        <f t="shared" si="6"/>
        <v>97.992218459942819</v>
      </c>
    </row>
    <row r="266" spans="1:7" outlineLevel="1" x14ac:dyDescent="0.2">
      <c r="A266" s="26">
        <v>4130</v>
      </c>
      <c r="B266" s="23"/>
      <c r="C266" s="23" t="s">
        <v>180</v>
      </c>
      <c r="D266" s="75">
        <f>+D267</f>
        <v>15000</v>
      </c>
      <c r="E266" s="75">
        <f>+E267</f>
        <v>15000</v>
      </c>
      <c r="F266" s="75">
        <f>+F267</f>
        <v>15000</v>
      </c>
      <c r="G266" s="74">
        <f t="shared" si="6"/>
        <v>100</v>
      </c>
    </row>
    <row r="267" spans="1:7" outlineLevel="2" x14ac:dyDescent="0.2">
      <c r="A267" s="26">
        <v>413003</v>
      </c>
      <c r="B267" s="23"/>
      <c r="C267" s="23" t="s">
        <v>181</v>
      </c>
      <c r="D267" s="75">
        <v>15000</v>
      </c>
      <c r="E267" s="75">
        <v>15000</v>
      </c>
      <c r="F267" s="75">
        <v>15000</v>
      </c>
      <c r="G267" s="74">
        <f t="shared" si="6"/>
        <v>100</v>
      </c>
    </row>
    <row r="268" spans="1:7" outlineLevel="1" x14ac:dyDescent="0.2">
      <c r="A268" s="63">
        <v>4131</v>
      </c>
      <c r="B268" s="64"/>
      <c r="C268" s="64" t="s">
        <v>182</v>
      </c>
      <c r="D268" s="83">
        <f>+D269</f>
        <v>70000</v>
      </c>
      <c r="E268" s="83">
        <f>+E269</f>
        <v>77260</v>
      </c>
      <c r="F268" s="83">
        <f>+F269</f>
        <v>77260</v>
      </c>
      <c r="G268" s="74">
        <f t="shared" si="6"/>
        <v>100</v>
      </c>
    </row>
    <row r="269" spans="1:7" outlineLevel="2" x14ac:dyDescent="0.2">
      <c r="A269" s="26">
        <v>413105</v>
      </c>
      <c r="B269" s="23"/>
      <c r="C269" s="23" t="s">
        <v>183</v>
      </c>
      <c r="D269" s="75">
        <v>70000</v>
      </c>
      <c r="E269" s="75">
        <v>77260</v>
      </c>
      <c r="F269" s="75">
        <v>77260</v>
      </c>
      <c r="G269" s="74">
        <f t="shared" si="6"/>
        <v>100</v>
      </c>
    </row>
    <row r="270" spans="1:7" outlineLevel="1" x14ac:dyDescent="0.2">
      <c r="A270" s="47">
        <v>4133</v>
      </c>
      <c r="B270" s="48"/>
      <c r="C270" s="48" t="s">
        <v>184</v>
      </c>
      <c r="D270" s="77">
        <f>+D271+D272+D273+D274+D275+D276+D277+D278+D279+D280+D281+D282+D283+D284+D285</f>
        <v>224086</v>
      </c>
      <c r="E270" s="77">
        <f>+E271+E272+E273+E274+E275+E276+E277+E278+E279+E280+E281+E282+E283+E284+E285</f>
        <v>232856</v>
      </c>
      <c r="F270" s="77">
        <f>+F271+F272+F273+F274+F275+F276+F277+F278+F279+F280+F281+F282+F283+F284+F285</f>
        <v>226616</v>
      </c>
      <c r="G270" s="74">
        <f t="shared" si="6"/>
        <v>97.320232246538623</v>
      </c>
    </row>
    <row r="271" spans="1:7" outlineLevel="2" x14ac:dyDescent="0.2">
      <c r="A271" s="26">
        <v>4133000</v>
      </c>
      <c r="B271" s="23"/>
      <c r="C271" s="23" t="s">
        <v>185</v>
      </c>
      <c r="D271" s="75">
        <v>30000</v>
      </c>
      <c r="E271" s="75">
        <v>29000</v>
      </c>
      <c r="F271" s="75">
        <v>30000</v>
      </c>
      <c r="G271" s="74">
        <f t="shared" si="6"/>
        <v>103.44827586206897</v>
      </c>
    </row>
    <row r="272" spans="1:7" outlineLevel="2" x14ac:dyDescent="0.2">
      <c r="A272" s="26">
        <v>41330001</v>
      </c>
      <c r="B272" s="23"/>
      <c r="C272" s="23" t="s">
        <v>186</v>
      </c>
      <c r="D272" s="75">
        <v>18000</v>
      </c>
      <c r="E272" s="75">
        <v>18000</v>
      </c>
      <c r="F272" s="75">
        <v>18000</v>
      </c>
      <c r="G272" s="74">
        <f t="shared" si="6"/>
        <v>100</v>
      </c>
    </row>
    <row r="273" spans="1:7" outlineLevel="2" x14ac:dyDescent="0.2">
      <c r="A273" s="26">
        <v>41330002</v>
      </c>
      <c r="B273" s="23"/>
      <c r="C273" s="23" t="s">
        <v>187</v>
      </c>
      <c r="D273" s="75">
        <v>5930</v>
      </c>
      <c r="E273" s="75">
        <v>5930</v>
      </c>
      <c r="F273" s="75">
        <v>5930</v>
      </c>
      <c r="G273" s="74">
        <f t="shared" ref="G273:G332" si="8">F273/E273*100</f>
        <v>100</v>
      </c>
    </row>
    <row r="274" spans="1:7" outlineLevel="2" x14ac:dyDescent="0.2">
      <c r="A274" s="26">
        <v>41330010</v>
      </c>
      <c r="B274" s="23"/>
      <c r="C274" s="23" t="s">
        <v>188</v>
      </c>
      <c r="D274" s="75">
        <v>0</v>
      </c>
      <c r="E274" s="75">
        <v>1740</v>
      </c>
      <c r="F274" s="75">
        <v>4500</v>
      </c>
      <c r="G274" s="74">
        <f t="shared" si="8"/>
        <v>258.62068965517244</v>
      </c>
    </row>
    <row r="275" spans="1:7" outlineLevel="2" x14ac:dyDescent="0.2">
      <c r="A275" s="26">
        <v>4133002</v>
      </c>
      <c r="B275" s="23"/>
      <c r="C275" s="23" t="s">
        <v>282</v>
      </c>
      <c r="D275" s="75">
        <v>7823</v>
      </c>
      <c r="E275" s="75">
        <v>7823</v>
      </c>
      <c r="F275" s="75">
        <v>7823</v>
      </c>
      <c r="G275" s="74">
        <f t="shared" si="8"/>
        <v>100</v>
      </c>
    </row>
    <row r="276" spans="1:7" outlineLevel="2" x14ac:dyDescent="0.2">
      <c r="A276" s="26">
        <v>4133004</v>
      </c>
      <c r="B276" s="23"/>
      <c r="C276" s="23" t="s">
        <v>189</v>
      </c>
      <c r="D276" s="75">
        <v>16500</v>
      </c>
      <c r="E276" s="75">
        <v>16500</v>
      </c>
      <c r="F276" s="75">
        <v>16500</v>
      </c>
      <c r="G276" s="74">
        <f t="shared" si="8"/>
        <v>100</v>
      </c>
    </row>
    <row r="277" spans="1:7" outlineLevel="2" x14ac:dyDescent="0.2">
      <c r="A277" s="26">
        <v>4133005</v>
      </c>
      <c r="B277" s="23"/>
      <c r="C277" s="23" t="s">
        <v>190</v>
      </c>
      <c r="D277" s="75">
        <v>15000</v>
      </c>
      <c r="E277" s="75">
        <v>16000</v>
      </c>
      <c r="F277" s="75">
        <v>16000</v>
      </c>
      <c r="G277" s="74">
        <f t="shared" si="8"/>
        <v>100</v>
      </c>
    </row>
    <row r="278" spans="1:7" outlineLevel="2" x14ac:dyDescent="0.2">
      <c r="A278" s="26">
        <v>4133010</v>
      </c>
      <c r="B278" s="23"/>
      <c r="C278" s="23" t="s">
        <v>191</v>
      </c>
      <c r="D278" s="75">
        <v>6000</v>
      </c>
      <c r="E278" s="75">
        <v>6000</v>
      </c>
      <c r="F278" s="75">
        <v>3000</v>
      </c>
      <c r="G278" s="74">
        <f t="shared" si="8"/>
        <v>50</v>
      </c>
    </row>
    <row r="279" spans="1:7" outlineLevel="2" x14ac:dyDescent="0.2">
      <c r="A279" s="26">
        <v>4133011</v>
      </c>
      <c r="B279" s="23"/>
      <c r="C279" s="23" t="s">
        <v>284</v>
      </c>
      <c r="D279" s="75">
        <v>6000</v>
      </c>
      <c r="E279" s="75">
        <v>6000</v>
      </c>
      <c r="F279" s="75">
        <v>6000</v>
      </c>
      <c r="G279" s="74">
        <f t="shared" si="8"/>
        <v>100</v>
      </c>
    </row>
    <row r="280" spans="1:7" outlineLevel="2" x14ac:dyDescent="0.2">
      <c r="A280" s="26">
        <v>4133015</v>
      </c>
      <c r="B280" s="23"/>
      <c r="C280" s="23" t="s">
        <v>192</v>
      </c>
      <c r="D280" s="75">
        <v>12000</v>
      </c>
      <c r="E280" s="75">
        <v>12000</v>
      </c>
      <c r="F280" s="75">
        <v>12000</v>
      </c>
      <c r="G280" s="74">
        <f t="shared" si="8"/>
        <v>100</v>
      </c>
    </row>
    <row r="281" spans="1:7" outlineLevel="2" x14ac:dyDescent="0.2">
      <c r="A281" s="26">
        <v>4133020</v>
      </c>
      <c r="B281" s="23"/>
      <c r="C281" s="23" t="s">
        <v>193</v>
      </c>
      <c r="D281" s="75">
        <v>370</v>
      </c>
      <c r="E281" s="75">
        <v>300</v>
      </c>
      <c r="F281" s="75">
        <v>300</v>
      </c>
      <c r="G281" s="74">
        <f t="shared" si="8"/>
        <v>100</v>
      </c>
    </row>
    <row r="282" spans="1:7" outlineLevel="2" x14ac:dyDescent="0.2">
      <c r="A282" s="26">
        <v>41330200</v>
      </c>
      <c r="B282" s="23"/>
      <c r="C282" s="23" t="s">
        <v>283</v>
      </c>
      <c r="D282" s="75">
        <v>0</v>
      </c>
      <c r="E282" s="75">
        <v>100</v>
      </c>
      <c r="F282" s="75">
        <v>100</v>
      </c>
      <c r="G282" s="74">
        <f t="shared" si="8"/>
        <v>100</v>
      </c>
    </row>
    <row r="283" spans="1:7" outlineLevel="2" x14ac:dyDescent="0.2">
      <c r="A283" s="26">
        <v>4133026</v>
      </c>
      <c r="B283" s="23"/>
      <c r="C283" s="23" t="s">
        <v>285</v>
      </c>
      <c r="D283" s="75">
        <v>47520</v>
      </c>
      <c r="E283" s="75">
        <v>47520</v>
      </c>
      <c r="F283" s="75">
        <v>47520</v>
      </c>
      <c r="G283" s="74">
        <f t="shared" si="8"/>
        <v>100</v>
      </c>
    </row>
    <row r="284" spans="1:7" outlineLevel="2" x14ac:dyDescent="0.2">
      <c r="A284" s="26">
        <v>4133027</v>
      </c>
      <c r="B284" s="23"/>
      <c r="C284" s="23" t="s">
        <v>286</v>
      </c>
      <c r="D284" s="75">
        <v>38943</v>
      </c>
      <c r="E284" s="75">
        <v>45943</v>
      </c>
      <c r="F284" s="75">
        <v>38943</v>
      </c>
      <c r="G284" s="74">
        <f t="shared" si="8"/>
        <v>84.763728968504452</v>
      </c>
    </row>
    <row r="285" spans="1:7" outlineLevel="2" x14ac:dyDescent="0.2">
      <c r="A285" s="26">
        <v>4133028</v>
      </c>
      <c r="B285" s="23"/>
      <c r="C285" s="23" t="s">
        <v>289</v>
      </c>
      <c r="D285" s="75">
        <v>20000</v>
      </c>
      <c r="E285" s="75">
        <v>20000</v>
      </c>
      <c r="F285" s="75">
        <v>20000</v>
      </c>
      <c r="G285" s="74">
        <f t="shared" si="8"/>
        <v>100</v>
      </c>
    </row>
    <row r="286" spans="1:7" outlineLevel="1" x14ac:dyDescent="0.2">
      <c r="A286" s="47">
        <v>4135</v>
      </c>
      <c r="B286" s="48"/>
      <c r="C286" s="48" t="s">
        <v>194</v>
      </c>
      <c r="D286" s="77">
        <f>+D287+D288</f>
        <v>28000</v>
      </c>
      <c r="E286" s="77">
        <f>+E287+E288</f>
        <v>31500</v>
      </c>
      <c r="F286" s="77">
        <f>+F287+F288</f>
        <v>31500</v>
      </c>
      <c r="G286" s="74">
        <f t="shared" si="8"/>
        <v>100</v>
      </c>
    </row>
    <row r="287" spans="1:7" outlineLevel="2" x14ac:dyDescent="0.2">
      <c r="A287" s="26">
        <v>4135001</v>
      </c>
      <c r="B287" s="23"/>
      <c r="C287" s="23" t="s">
        <v>195</v>
      </c>
      <c r="D287" s="75">
        <v>3000</v>
      </c>
      <c r="E287" s="75">
        <v>3500</v>
      </c>
      <c r="F287" s="75">
        <v>3500</v>
      </c>
      <c r="G287" s="74">
        <f t="shared" si="8"/>
        <v>100</v>
      </c>
    </row>
    <row r="288" spans="1:7" outlineLevel="2" x14ac:dyDescent="0.2">
      <c r="A288" s="26">
        <v>4135004</v>
      </c>
      <c r="B288" s="23"/>
      <c r="C288" s="23" t="s">
        <v>196</v>
      </c>
      <c r="D288" s="75">
        <v>25000</v>
      </c>
      <c r="E288" s="75">
        <v>28000</v>
      </c>
      <c r="F288" s="75">
        <v>28000</v>
      </c>
      <c r="G288" s="74">
        <f t="shared" si="8"/>
        <v>100</v>
      </c>
    </row>
    <row r="289" spans="1:7" outlineLevel="1" x14ac:dyDescent="0.2">
      <c r="A289" s="47">
        <v>4136</v>
      </c>
      <c r="B289" s="48"/>
      <c r="C289" s="48" t="s">
        <v>197</v>
      </c>
      <c r="D289" s="77">
        <f>+D290+D291</f>
        <v>1000</v>
      </c>
      <c r="E289" s="77">
        <f>+E290+E291</f>
        <v>3981</v>
      </c>
      <c r="F289" s="77">
        <f>+F290+F291</f>
        <v>2981</v>
      </c>
      <c r="G289" s="74">
        <f t="shared" si="8"/>
        <v>74.880683245415725</v>
      </c>
    </row>
    <row r="290" spans="1:7" outlineLevel="2" x14ac:dyDescent="0.2">
      <c r="A290" s="26">
        <v>4136001</v>
      </c>
      <c r="B290" s="23"/>
      <c r="C290" s="23" t="s">
        <v>198</v>
      </c>
      <c r="D290" s="75">
        <v>1000</v>
      </c>
      <c r="E290" s="75">
        <v>1000</v>
      </c>
      <c r="F290" s="75">
        <v>0</v>
      </c>
      <c r="G290" s="74">
        <f t="shared" si="8"/>
        <v>0</v>
      </c>
    </row>
    <row r="291" spans="1:7" outlineLevel="2" x14ac:dyDescent="0.2">
      <c r="A291" s="26">
        <v>4136002</v>
      </c>
      <c r="B291" s="23"/>
      <c r="C291" s="23" t="s">
        <v>199</v>
      </c>
      <c r="D291" s="75">
        <v>0</v>
      </c>
      <c r="E291" s="75">
        <v>2981</v>
      </c>
      <c r="F291" s="75">
        <v>2981</v>
      </c>
      <c r="G291" s="74">
        <f t="shared" si="8"/>
        <v>100</v>
      </c>
    </row>
    <row r="292" spans="1:7" outlineLevel="2" x14ac:dyDescent="0.2">
      <c r="A292" s="26"/>
      <c r="B292" s="23"/>
      <c r="C292" s="23"/>
      <c r="D292" s="75"/>
      <c r="E292" s="75"/>
      <c r="F292" s="75"/>
      <c r="G292" s="74"/>
    </row>
    <row r="293" spans="1:7" x14ac:dyDescent="0.2">
      <c r="A293" s="47">
        <v>414</v>
      </c>
      <c r="B293" s="48"/>
      <c r="C293" s="48" t="s">
        <v>81</v>
      </c>
      <c r="D293" s="77">
        <v>0</v>
      </c>
      <c r="E293" s="77">
        <v>0</v>
      </c>
      <c r="F293" s="77">
        <v>0</v>
      </c>
      <c r="G293" s="74"/>
    </row>
    <row r="294" spans="1:7" x14ac:dyDescent="0.2">
      <c r="A294" s="26"/>
      <c r="B294" s="23"/>
      <c r="C294" s="23"/>
      <c r="D294" s="75"/>
      <c r="E294" s="75"/>
      <c r="F294" s="75"/>
      <c r="G294" s="74"/>
    </row>
    <row r="295" spans="1:7" x14ac:dyDescent="0.2">
      <c r="A295" s="49">
        <v>42</v>
      </c>
      <c r="B295" s="50" t="s">
        <v>30</v>
      </c>
      <c r="C295" s="50" t="s">
        <v>72</v>
      </c>
      <c r="D295" s="76">
        <f>+D296</f>
        <v>562045.32000000007</v>
      </c>
      <c r="E295" s="76">
        <f>+E296</f>
        <v>519937.70999999996</v>
      </c>
      <c r="F295" s="76">
        <f>+F296</f>
        <v>847111.19</v>
      </c>
      <c r="G295" s="74">
        <f t="shared" si="8"/>
        <v>162.92551467367119</v>
      </c>
    </row>
    <row r="296" spans="1:7" x14ac:dyDescent="0.2">
      <c r="A296" s="47">
        <v>420</v>
      </c>
      <c r="B296" s="48"/>
      <c r="C296" s="48" t="s">
        <v>31</v>
      </c>
      <c r="D296" s="77">
        <f>+D297+D302+D304+D309+D313+D315</f>
        <v>562045.32000000007</v>
      </c>
      <c r="E296" s="77">
        <f>+E297+E302+E304+E309+E313+E315</f>
        <v>519937.70999999996</v>
      </c>
      <c r="F296" s="77">
        <f>+F297+F302+F304+F309+F313+F315</f>
        <v>847111.19</v>
      </c>
      <c r="G296" s="74">
        <f t="shared" si="8"/>
        <v>162.92551467367119</v>
      </c>
    </row>
    <row r="297" spans="1:7" outlineLevel="1" x14ac:dyDescent="0.2">
      <c r="A297" s="47">
        <v>4202</v>
      </c>
      <c r="B297" s="48"/>
      <c r="C297" s="48" t="s">
        <v>200</v>
      </c>
      <c r="D297" s="77">
        <f>+D298+D299+D300+D301</f>
        <v>12300</v>
      </c>
      <c r="E297" s="77">
        <f>+E298+E299+E300+E301</f>
        <v>13341.369999999999</v>
      </c>
      <c r="F297" s="77">
        <f>+F298+F299+F300+F301</f>
        <v>6000</v>
      </c>
      <c r="G297" s="74">
        <f t="shared" si="8"/>
        <v>44.972892588991989</v>
      </c>
    </row>
    <row r="298" spans="1:7" outlineLevel="2" x14ac:dyDescent="0.2">
      <c r="A298" s="26">
        <v>420200</v>
      </c>
      <c r="B298" s="23"/>
      <c r="C298" s="23" t="s">
        <v>201</v>
      </c>
      <c r="D298" s="75">
        <v>0</v>
      </c>
      <c r="E298" s="75">
        <v>6500</v>
      </c>
      <c r="F298" s="75">
        <v>3000</v>
      </c>
      <c r="G298" s="74">
        <f t="shared" si="8"/>
        <v>46.153846153846153</v>
      </c>
    </row>
    <row r="299" spans="1:7" outlineLevel="2" x14ac:dyDescent="0.2">
      <c r="A299" s="26">
        <v>420202</v>
      </c>
      <c r="B299" s="23"/>
      <c r="C299" s="23" t="s">
        <v>202</v>
      </c>
      <c r="D299" s="75">
        <v>7000</v>
      </c>
      <c r="E299" s="75">
        <v>500</v>
      </c>
      <c r="F299" s="75">
        <v>2000</v>
      </c>
      <c r="G299" s="74">
        <f t="shared" si="8"/>
        <v>400</v>
      </c>
    </row>
    <row r="300" spans="1:7" outlineLevel="2" x14ac:dyDescent="0.2">
      <c r="A300" s="26">
        <v>420204</v>
      </c>
      <c r="B300" s="23"/>
      <c r="C300" s="23" t="s">
        <v>203</v>
      </c>
      <c r="D300" s="75">
        <v>5300</v>
      </c>
      <c r="E300" s="75">
        <v>5341.37</v>
      </c>
      <c r="F300" s="75">
        <v>0</v>
      </c>
      <c r="G300" s="74">
        <f t="shared" si="8"/>
        <v>0</v>
      </c>
    </row>
    <row r="301" spans="1:7" outlineLevel="2" x14ac:dyDescent="0.2">
      <c r="A301" s="26">
        <v>420230</v>
      </c>
      <c r="B301" s="23"/>
      <c r="C301" s="23" t="s">
        <v>204</v>
      </c>
      <c r="D301" s="75">
        <v>0</v>
      </c>
      <c r="E301" s="75">
        <v>1000</v>
      </c>
      <c r="F301" s="75">
        <v>1000</v>
      </c>
      <c r="G301" s="74">
        <f t="shared" si="8"/>
        <v>100</v>
      </c>
    </row>
    <row r="302" spans="1:7" outlineLevel="1" x14ac:dyDescent="0.2">
      <c r="A302" s="47">
        <v>4203</v>
      </c>
      <c r="B302" s="48"/>
      <c r="C302" s="48" t="s">
        <v>205</v>
      </c>
      <c r="D302" s="77">
        <f>+D303</f>
        <v>5500</v>
      </c>
      <c r="E302" s="77">
        <f>+E303</f>
        <v>4690</v>
      </c>
      <c r="F302" s="77">
        <f>+F303</f>
        <v>0</v>
      </c>
      <c r="G302" s="74">
        <f t="shared" si="8"/>
        <v>0</v>
      </c>
    </row>
    <row r="303" spans="1:7" outlineLevel="2" x14ac:dyDescent="0.2">
      <c r="A303" s="26">
        <v>420300</v>
      </c>
      <c r="B303" s="23"/>
      <c r="C303" s="23" t="s">
        <v>327</v>
      </c>
      <c r="D303" s="75">
        <v>5500</v>
      </c>
      <c r="E303" s="75">
        <v>4690</v>
      </c>
      <c r="F303" s="75">
        <v>0</v>
      </c>
      <c r="G303" s="74">
        <f t="shared" si="8"/>
        <v>0</v>
      </c>
    </row>
    <row r="304" spans="1:7" outlineLevel="1" x14ac:dyDescent="0.2">
      <c r="A304" s="47">
        <v>4204</v>
      </c>
      <c r="B304" s="48"/>
      <c r="C304" s="48" t="s">
        <v>206</v>
      </c>
      <c r="D304" s="77">
        <f>+D305+D306+D307+D308</f>
        <v>313609.18</v>
      </c>
      <c r="E304" s="77">
        <f>+E305+E306+E307+E308</f>
        <v>330109.18</v>
      </c>
      <c r="F304" s="77">
        <f>+F305+F306+F307+F308</f>
        <v>362360</v>
      </c>
      <c r="G304" s="74">
        <f t="shared" si="8"/>
        <v>109.76974345275706</v>
      </c>
    </row>
    <row r="305" spans="1:7" outlineLevel="2" x14ac:dyDescent="0.2">
      <c r="A305" s="26">
        <v>4204010</v>
      </c>
      <c r="B305" s="23"/>
      <c r="C305" s="23" t="s">
        <v>288</v>
      </c>
      <c r="D305" s="75">
        <v>50000</v>
      </c>
      <c r="E305" s="75">
        <v>50000</v>
      </c>
      <c r="F305" s="75">
        <v>30000</v>
      </c>
      <c r="G305" s="74">
        <f t="shared" si="8"/>
        <v>60</v>
      </c>
    </row>
    <row r="306" spans="1:7" outlineLevel="2" x14ac:dyDescent="0.2">
      <c r="A306" s="26">
        <v>42040105</v>
      </c>
      <c r="B306" s="23"/>
      <c r="C306" s="23" t="s">
        <v>207</v>
      </c>
      <c r="D306" s="75">
        <v>226609.18</v>
      </c>
      <c r="E306" s="75">
        <v>226609.18</v>
      </c>
      <c r="F306" s="75">
        <v>0</v>
      </c>
      <c r="G306" s="74">
        <f t="shared" si="8"/>
        <v>0</v>
      </c>
    </row>
    <row r="307" spans="1:7" outlineLevel="2" x14ac:dyDescent="0.2">
      <c r="A307" s="27">
        <v>42040106</v>
      </c>
      <c r="B307" s="28"/>
      <c r="C307" s="28" t="s">
        <v>208</v>
      </c>
      <c r="D307" s="78">
        <v>0</v>
      </c>
      <c r="E307" s="78">
        <v>0</v>
      </c>
      <c r="F307" s="78">
        <v>302360</v>
      </c>
      <c r="G307" s="74"/>
    </row>
    <row r="308" spans="1:7" outlineLevel="2" x14ac:dyDescent="0.2">
      <c r="A308" s="26">
        <v>4204021</v>
      </c>
      <c r="B308" s="23"/>
      <c r="C308" s="23" t="s">
        <v>209</v>
      </c>
      <c r="D308" s="75">
        <v>37000</v>
      </c>
      <c r="E308" s="75">
        <v>53500</v>
      </c>
      <c r="F308" s="75">
        <v>30000</v>
      </c>
      <c r="G308" s="74">
        <f t="shared" si="8"/>
        <v>56.074766355140184</v>
      </c>
    </row>
    <row r="309" spans="1:7" outlineLevel="1" x14ac:dyDescent="0.2">
      <c r="A309" s="47">
        <v>4205</v>
      </c>
      <c r="B309" s="48"/>
      <c r="C309" s="48" t="s">
        <v>210</v>
      </c>
      <c r="D309" s="77">
        <f>+D310+D311+D312</f>
        <v>10000</v>
      </c>
      <c r="E309" s="77">
        <f>+E310+E311+E312</f>
        <v>12300</v>
      </c>
      <c r="F309" s="77">
        <f>+F310+F311+F312</f>
        <v>381892.1</v>
      </c>
      <c r="G309" s="74">
        <f t="shared" si="8"/>
        <v>3104.8138211382116</v>
      </c>
    </row>
    <row r="310" spans="1:7" outlineLevel="2" x14ac:dyDescent="0.2">
      <c r="A310" s="26">
        <v>42050024</v>
      </c>
      <c r="B310" s="23"/>
      <c r="C310" s="23" t="s">
        <v>211</v>
      </c>
      <c r="D310" s="75">
        <v>10000</v>
      </c>
      <c r="E310" s="75">
        <v>10700</v>
      </c>
      <c r="F310" s="75">
        <v>0</v>
      </c>
      <c r="G310" s="74">
        <f t="shared" si="8"/>
        <v>0</v>
      </c>
    </row>
    <row r="311" spans="1:7" outlineLevel="2" x14ac:dyDescent="0.2">
      <c r="A311" s="26">
        <v>42050033</v>
      </c>
      <c r="B311" s="23"/>
      <c r="C311" s="23" t="s">
        <v>212</v>
      </c>
      <c r="D311" s="75">
        <v>0</v>
      </c>
      <c r="E311" s="75">
        <v>1600</v>
      </c>
      <c r="F311" s="75">
        <v>0</v>
      </c>
      <c r="G311" s="74">
        <f t="shared" si="8"/>
        <v>0</v>
      </c>
    </row>
    <row r="312" spans="1:7" outlineLevel="2" x14ac:dyDescent="0.2">
      <c r="A312" s="27">
        <v>4205010</v>
      </c>
      <c r="B312" s="28"/>
      <c r="C312" s="28" t="s">
        <v>336</v>
      </c>
      <c r="D312" s="78">
        <v>0</v>
      </c>
      <c r="E312" s="78">
        <v>0</v>
      </c>
      <c r="F312" s="78">
        <v>381892.1</v>
      </c>
      <c r="G312" s="74"/>
    </row>
    <row r="313" spans="1:7" outlineLevel="1" x14ac:dyDescent="0.2">
      <c r="A313" s="47">
        <v>4206</v>
      </c>
      <c r="B313" s="48"/>
      <c r="C313" s="48" t="s">
        <v>213</v>
      </c>
      <c r="D313" s="77">
        <f>+D314</f>
        <v>10000</v>
      </c>
      <c r="E313" s="77">
        <f>+E314</f>
        <v>18000</v>
      </c>
      <c r="F313" s="77">
        <f>+F314</f>
        <v>10000</v>
      </c>
      <c r="G313" s="74">
        <f t="shared" si="8"/>
        <v>55.555555555555557</v>
      </c>
    </row>
    <row r="314" spans="1:7" outlineLevel="2" x14ac:dyDescent="0.2">
      <c r="A314" s="26">
        <v>420600</v>
      </c>
      <c r="B314" s="23"/>
      <c r="C314" s="23" t="s">
        <v>214</v>
      </c>
      <c r="D314" s="75">
        <v>10000</v>
      </c>
      <c r="E314" s="75">
        <v>18000</v>
      </c>
      <c r="F314" s="75">
        <v>10000</v>
      </c>
      <c r="G314" s="74">
        <f t="shared" si="8"/>
        <v>55.555555555555557</v>
      </c>
    </row>
    <row r="315" spans="1:7" outlineLevel="1" x14ac:dyDescent="0.2">
      <c r="A315" s="26">
        <v>4208</v>
      </c>
      <c r="B315" s="23"/>
      <c r="C315" s="23" t="s">
        <v>215</v>
      </c>
      <c r="D315" s="75">
        <v>210636.14</v>
      </c>
      <c r="E315" s="75">
        <v>141497.16</v>
      </c>
      <c r="F315" s="75">
        <v>86859.09</v>
      </c>
      <c r="G315" s="74">
        <f t="shared" si="8"/>
        <v>61.38574795423456</v>
      </c>
    </row>
    <row r="316" spans="1:7" outlineLevel="2" x14ac:dyDescent="0.2">
      <c r="A316" s="26">
        <v>420804</v>
      </c>
      <c r="B316" s="23"/>
      <c r="C316" s="23" t="s">
        <v>216</v>
      </c>
      <c r="D316" s="75">
        <v>7000</v>
      </c>
      <c r="E316" s="75">
        <v>7100</v>
      </c>
      <c r="F316" s="75"/>
      <c r="G316" s="74">
        <f t="shared" si="8"/>
        <v>0</v>
      </c>
    </row>
    <row r="317" spans="1:7" outlineLevel="2" x14ac:dyDescent="0.2">
      <c r="A317" s="26">
        <v>4208040</v>
      </c>
      <c r="B317" s="23"/>
      <c r="C317" s="23" t="s">
        <v>335</v>
      </c>
      <c r="D317" s="75">
        <v>60000</v>
      </c>
      <c r="E317" s="75">
        <v>65000</v>
      </c>
      <c r="F317" s="75">
        <v>15000</v>
      </c>
      <c r="G317" s="74">
        <f t="shared" si="8"/>
        <v>23.076923076923077</v>
      </c>
    </row>
    <row r="318" spans="1:7" outlineLevel="2" x14ac:dyDescent="0.2">
      <c r="A318" s="27">
        <v>4208040</v>
      </c>
      <c r="B318" s="28"/>
      <c r="C318" s="28" t="s">
        <v>326</v>
      </c>
      <c r="D318" s="78">
        <v>143636.14000000001</v>
      </c>
      <c r="E318" s="78">
        <v>69397.16</v>
      </c>
      <c r="F318" s="78">
        <v>71859.09</v>
      </c>
      <c r="G318" s="74">
        <f t="shared" si="8"/>
        <v>103.54759474307016</v>
      </c>
    </row>
    <row r="319" spans="1:7" outlineLevel="2" x14ac:dyDescent="0.2">
      <c r="A319" s="26"/>
      <c r="B319" s="23"/>
      <c r="C319" s="23"/>
      <c r="D319" s="75"/>
      <c r="E319" s="75"/>
      <c r="F319" s="75"/>
      <c r="G319" s="74"/>
    </row>
    <row r="320" spans="1:7" x14ac:dyDescent="0.2">
      <c r="A320" s="49">
        <v>43</v>
      </c>
      <c r="B320" s="50"/>
      <c r="C320" s="50" t="s">
        <v>73</v>
      </c>
      <c r="D320" s="76">
        <f>D321+D329</f>
        <v>125500</v>
      </c>
      <c r="E320" s="76">
        <f>E321+E329</f>
        <v>130000</v>
      </c>
      <c r="F320" s="76">
        <f>F321+F329</f>
        <v>103000</v>
      </c>
      <c r="G320" s="74">
        <f t="shared" si="8"/>
        <v>79.230769230769226</v>
      </c>
    </row>
    <row r="321" spans="1:7" s="17" customFormat="1" ht="14.25" x14ac:dyDescent="0.2">
      <c r="A321" s="51">
        <v>431</v>
      </c>
      <c r="B321" s="52"/>
      <c r="C321" s="52" t="s">
        <v>48</v>
      </c>
      <c r="D321" s="84">
        <f>+D322+D324+D326</f>
        <v>111500</v>
      </c>
      <c r="E321" s="84">
        <f>+E322+E324+E326</f>
        <v>112000</v>
      </c>
      <c r="F321" s="84">
        <f>+F322+F324+F326</f>
        <v>103000</v>
      </c>
      <c r="G321" s="74">
        <f t="shared" si="8"/>
        <v>91.964285714285708</v>
      </c>
    </row>
    <row r="322" spans="1:7" s="17" customFormat="1" ht="14.25" outlineLevel="1" x14ac:dyDescent="0.2">
      <c r="A322" s="30">
        <v>4310</v>
      </c>
      <c r="B322" s="31"/>
      <c r="C322" s="31" t="s">
        <v>217</v>
      </c>
      <c r="D322" s="85">
        <f>+D323</f>
        <v>8000</v>
      </c>
      <c r="E322" s="85">
        <f>+E323</f>
        <v>9000</v>
      </c>
      <c r="F322" s="85">
        <f>+F323</f>
        <v>0</v>
      </c>
      <c r="G322" s="74">
        <f t="shared" si="8"/>
        <v>0</v>
      </c>
    </row>
    <row r="323" spans="1:7" s="17" customFormat="1" ht="14.25" outlineLevel="2" x14ac:dyDescent="0.2">
      <c r="A323" s="30">
        <v>431000</v>
      </c>
      <c r="B323" s="31"/>
      <c r="C323" s="31" t="s">
        <v>217</v>
      </c>
      <c r="D323" s="85">
        <v>8000</v>
      </c>
      <c r="E323" s="85">
        <v>9000</v>
      </c>
      <c r="F323" s="85">
        <v>0</v>
      </c>
      <c r="G323" s="74">
        <f t="shared" si="8"/>
        <v>0</v>
      </c>
    </row>
    <row r="324" spans="1:7" s="17" customFormat="1" ht="14.25" outlineLevel="1" x14ac:dyDescent="0.2">
      <c r="A324" s="30">
        <v>4311</v>
      </c>
      <c r="B324" s="31"/>
      <c r="C324" s="31" t="s">
        <v>218</v>
      </c>
      <c r="D324" s="85">
        <f>+D325</f>
        <v>500</v>
      </c>
      <c r="E324" s="85">
        <f>+E325</f>
        <v>0</v>
      </c>
      <c r="F324" s="85">
        <f>+F325</f>
        <v>0</v>
      </c>
      <c r="G324" s="74"/>
    </row>
    <row r="325" spans="1:7" s="17" customFormat="1" ht="14.25" outlineLevel="2" x14ac:dyDescent="0.2">
      <c r="A325" s="30">
        <v>4311001</v>
      </c>
      <c r="B325" s="31"/>
      <c r="C325" s="31" t="s">
        <v>219</v>
      </c>
      <c r="D325" s="85">
        <v>500</v>
      </c>
      <c r="E325" s="85">
        <v>0</v>
      </c>
      <c r="F325" s="85">
        <v>0</v>
      </c>
      <c r="G325" s="74"/>
    </row>
    <row r="326" spans="1:7" s="17" customFormat="1" ht="14.25" outlineLevel="1" x14ac:dyDescent="0.2">
      <c r="A326" s="30">
        <v>4315</v>
      </c>
      <c r="B326" s="31"/>
      <c r="C326" s="31" t="s">
        <v>220</v>
      </c>
      <c r="D326" s="85">
        <f>+D327</f>
        <v>103000</v>
      </c>
      <c r="E326" s="85">
        <f>+E327</f>
        <v>103000</v>
      </c>
      <c r="F326" s="85">
        <f>+F327</f>
        <v>103000</v>
      </c>
      <c r="G326" s="74">
        <f t="shared" si="8"/>
        <v>100</v>
      </c>
    </row>
    <row r="327" spans="1:7" s="17" customFormat="1" ht="14.25" outlineLevel="2" x14ac:dyDescent="0.2">
      <c r="A327" s="27">
        <v>4315002</v>
      </c>
      <c r="B327" s="28"/>
      <c r="C327" s="28" t="s">
        <v>287</v>
      </c>
      <c r="D327" s="78">
        <v>103000</v>
      </c>
      <c r="E327" s="78">
        <v>103000</v>
      </c>
      <c r="F327" s="78">
        <v>103000</v>
      </c>
      <c r="G327" s="74">
        <f t="shared" si="8"/>
        <v>100</v>
      </c>
    </row>
    <row r="328" spans="1:7" s="17" customFormat="1" ht="14.25" outlineLevel="2" x14ac:dyDescent="0.2">
      <c r="A328" s="30"/>
      <c r="B328" s="31"/>
      <c r="C328" s="31"/>
      <c r="D328" s="85"/>
      <c r="E328" s="85"/>
      <c r="F328" s="85"/>
      <c r="G328" s="74"/>
    </row>
    <row r="329" spans="1:7" x14ac:dyDescent="0.2">
      <c r="A329" s="26">
        <v>432</v>
      </c>
      <c r="B329" s="23"/>
      <c r="C329" s="23" t="s">
        <v>49</v>
      </c>
      <c r="D329" s="75">
        <f t="shared" ref="D329:F330" si="9">+D330</f>
        <v>14000</v>
      </c>
      <c r="E329" s="75">
        <f t="shared" si="9"/>
        <v>18000</v>
      </c>
      <c r="F329" s="75">
        <f t="shared" si="9"/>
        <v>0</v>
      </c>
      <c r="G329" s="74">
        <f t="shared" si="8"/>
        <v>0</v>
      </c>
    </row>
    <row r="330" spans="1:7" outlineLevel="1" x14ac:dyDescent="0.2">
      <c r="A330" s="26">
        <v>4323</v>
      </c>
      <c r="B330" s="23"/>
      <c r="C330" s="23" t="s">
        <v>221</v>
      </c>
      <c r="D330" s="75">
        <f t="shared" si="9"/>
        <v>14000</v>
      </c>
      <c r="E330" s="75">
        <f t="shared" si="9"/>
        <v>18000</v>
      </c>
      <c r="F330" s="75">
        <f t="shared" si="9"/>
        <v>0</v>
      </c>
      <c r="G330" s="74">
        <f t="shared" si="8"/>
        <v>0</v>
      </c>
    </row>
    <row r="331" spans="1:7" outlineLevel="2" x14ac:dyDescent="0.2">
      <c r="A331" s="26">
        <v>432300</v>
      </c>
      <c r="B331" s="23"/>
      <c r="C331" s="23" t="s">
        <v>221</v>
      </c>
      <c r="D331" s="75">
        <v>14000</v>
      </c>
      <c r="E331" s="75">
        <v>18000</v>
      </c>
      <c r="F331" s="75">
        <v>0</v>
      </c>
      <c r="G331" s="74">
        <f t="shared" si="8"/>
        <v>0</v>
      </c>
    </row>
    <row r="332" spans="1:7" x14ac:dyDescent="0.2">
      <c r="A332" s="19"/>
      <c r="B332" s="20" t="s">
        <v>2</v>
      </c>
      <c r="C332" s="21" t="s">
        <v>61</v>
      </c>
      <c r="D332" s="75">
        <f>+D9-D110</f>
        <v>-112841.3200000003</v>
      </c>
      <c r="E332" s="75">
        <f>+E9-E110</f>
        <v>-112841.3200000003</v>
      </c>
      <c r="F332" s="75">
        <f>+F9-F110</f>
        <v>-271797.73999999976</v>
      </c>
      <c r="G332" s="74">
        <f t="shared" si="8"/>
        <v>240.86721069905869</v>
      </c>
    </row>
    <row r="333" spans="1:7" x14ac:dyDescent="0.2">
      <c r="A333" s="32" t="s">
        <v>32</v>
      </c>
      <c r="B333" s="33"/>
      <c r="C333" s="33"/>
      <c r="D333" s="86"/>
      <c r="E333" s="86"/>
      <c r="F333" s="86"/>
      <c r="G333" s="74"/>
    </row>
    <row r="334" spans="1:7" ht="24" x14ac:dyDescent="0.2">
      <c r="A334" s="24">
        <v>75</v>
      </c>
      <c r="B334" s="34" t="s">
        <v>3</v>
      </c>
      <c r="C334" s="35" t="s">
        <v>74</v>
      </c>
      <c r="D334" s="80">
        <f>+D335+D337+D339</f>
        <v>0</v>
      </c>
      <c r="E334" s="80">
        <f>+E335+E337+E339</f>
        <v>0</v>
      </c>
      <c r="F334" s="80">
        <f>+F335+F337+F339</f>
        <v>0</v>
      </c>
      <c r="G334" s="74"/>
    </row>
    <row r="335" spans="1:7" x14ac:dyDescent="0.2">
      <c r="A335" s="26">
        <v>750</v>
      </c>
      <c r="B335" s="23"/>
      <c r="C335" s="23" t="s">
        <v>33</v>
      </c>
      <c r="D335" s="75">
        <v>0</v>
      </c>
      <c r="E335" s="75">
        <v>0</v>
      </c>
      <c r="F335" s="75">
        <v>0</v>
      </c>
      <c r="G335" s="74"/>
    </row>
    <row r="336" spans="1:7" x14ac:dyDescent="0.2">
      <c r="A336" s="26"/>
      <c r="B336" s="23"/>
      <c r="C336" s="23"/>
      <c r="D336" s="75"/>
      <c r="E336" s="75"/>
      <c r="F336" s="75"/>
      <c r="G336" s="74"/>
    </row>
    <row r="337" spans="1:7" x14ac:dyDescent="0.2">
      <c r="A337" s="26">
        <v>751</v>
      </c>
      <c r="B337" s="23"/>
      <c r="C337" s="23" t="s">
        <v>34</v>
      </c>
      <c r="D337" s="75">
        <v>0</v>
      </c>
      <c r="E337" s="75">
        <v>0</v>
      </c>
      <c r="F337" s="75">
        <v>0</v>
      </c>
      <c r="G337" s="74"/>
    </row>
    <row r="338" spans="1:7" x14ac:dyDescent="0.2">
      <c r="A338" s="23"/>
      <c r="B338" s="36"/>
      <c r="C338" s="23"/>
      <c r="D338" s="75"/>
      <c r="E338" s="75"/>
      <c r="F338" s="75"/>
      <c r="G338" s="74"/>
    </row>
    <row r="339" spans="1:7" x14ac:dyDescent="0.2">
      <c r="A339" s="37" t="s">
        <v>51</v>
      </c>
      <c r="B339" s="36"/>
      <c r="C339" s="38" t="s">
        <v>52</v>
      </c>
      <c r="D339" s="75">
        <v>0</v>
      </c>
      <c r="E339" s="75">
        <v>0</v>
      </c>
      <c r="F339" s="75">
        <v>0</v>
      </c>
      <c r="G339" s="74"/>
    </row>
    <row r="340" spans="1:7" x14ac:dyDescent="0.2">
      <c r="A340" s="39"/>
      <c r="B340" s="36"/>
      <c r="C340" s="40"/>
      <c r="D340" s="75"/>
      <c r="E340" s="75"/>
      <c r="F340" s="75"/>
      <c r="G340" s="74"/>
    </row>
    <row r="341" spans="1:7" x14ac:dyDescent="0.2">
      <c r="A341" s="41" t="s">
        <v>35</v>
      </c>
      <c r="B341" s="34" t="s">
        <v>36</v>
      </c>
      <c r="C341" s="35" t="s">
        <v>37</v>
      </c>
      <c r="D341" s="80">
        <f>+D342+D344</f>
        <v>0</v>
      </c>
      <c r="E341" s="80">
        <f>+E342+E344</f>
        <v>0</v>
      </c>
      <c r="F341" s="80">
        <f>+F342+F344</f>
        <v>0</v>
      </c>
      <c r="G341" s="74"/>
    </row>
    <row r="342" spans="1:7" x14ac:dyDescent="0.2">
      <c r="A342" s="26">
        <v>440</v>
      </c>
      <c r="B342" s="23"/>
      <c r="C342" s="23" t="s">
        <v>38</v>
      </c>
      <c r="D342" s="75">
        <v>0</v>
      </c>
      <c r="E342" s="75">
        <v>0</v>
      </c>
      <c r="F342" s="75">
        <v>0</v>
      </c>
      <c r="G342" s="74"/>
    </row>
    <row r="343" spans="1:7" x14ac:dyDescent="0.2">
      <c r="A343" s="26"/>
      <c r="B343" s="23"/>
      <c r="C343" s="23"/>
      <c r="D343" s="75"/>
      <c r="E343" s="75"/>
      <c r="F343" s="75"/>
      <c r="G343" s="74"/>
    </row>
    <row r="344" spans="1:7" x14ac:dyDescent="0.2">
      <c r="A344" s="26">
        <v>441</v>
      </c>
      <c r="B344" s="23"/>
      <c r="C344" s="23" t="s">
        <v>58</v>
      </c>
      <c r="D344" s="75">
        <v>0</v>
      </c>
      <c r="E344" s="75">
        <v>0</v>
      </c>
      <c r="F344" s="75">
        <v>0</v>
      </c>
      <c r="G344" s="74"/>
    </row>
    <row r="345" spans="1:7" ht="24" x14ac:dyDescent="0.2">
      <c r="A345" s="19" t="s">
        <v>15</v>
      </c>
      <c r="B345" s="20" t="s">
        <v>39</v>
      </c>
      <c r="C345" s="21" t="s">
        <v>75</v>
      </c>
      <c r="D345" s="75">
        <f>+D334-D341</f>
        <v>0</v>
      </c>
      <c r="E345" s="75">
        <f>+E334-E341</f>
        <v>0</v>
      </c>
      <c r="F345" s="75">
        <f>+F334-F341</f>
        <v>0</v>
      </c>
      <c r="G345" s="74"/>
    </row>
    <row r="346" spans="1:7" x14ac:dyDescent="0.2">
      <c r="A346" s="32" t="s">
        <v>63</v>
      </c>
      <c r="B346" s="33"/>
      <c r="C346" s="33"/>
      <c r="D346" s="86"/>
      <c r="E346" s="86"/>
      <c r="F346" s="86"/>
      <c r="G346" s="74"/>
    </row>
    <row r="347" spans="1:7" x14ac:dyDescent="0.2">
      <c r="A347" s="24">
        <v>50</v>
      </c>
      <c r="B347" s="34" t="s">
        <v>40</v>
      </c>
      <c r="C347" s="25" t="s">
        <v>42</v>
      </c>
      <c r="D347" s="80">
        <f t="shared" ref="D347:F349" si="10">+D348</f>
        <v>64699</v>
      </c>
      <c r="E347" s="80">
        <f t="shared" si="10"/>
        <v>64699</v>
      </c>
      <c r="F347" s="80">
        <f t="shared" si="10"/>
        <v>64699</v>
      </c>
      <c r="G347" s="74">
        <f t="shared" ref="G347:G360" si="11">F347/E347*100</f>
        <v>100</v>
      </c>
    </row>
    <row r="348" spans="1:7" x14ac:dyDescent="0.2">
      <c r="A348" s="26">
        <v>500</v>
      </c>
      <c r="B348" s="23"/>
      <c r="C348" s="23" t="s">
        <v>43</v>
      </c>
      <c r="D348" s="75">
        <f t="shared" si="10"/>
        <v>64699</v>
      </c>
      <c r="E348" s="75">
        <f t="shared" si="10"/>
        <v>64699</v>
      </c>
      <c r="F348" s="75">
        <f t="shared" si="10"/>
        <v>64699</v>
      </c>
      <c r="G348" s="74">
        <f t="shared" si="11"/>
        <v>100</v>
      </c>
    </row>
    <row r="349" spans="1:7" outlineLevel="1" x14ac:dyDescent="0.2">
      <c r="A349" s="26">
        <v>5003</v>
      </c>
      <c r="B349" s="23"/>
      <c r="C349" s="23" t="s">
        <v>222</v>
      </c>
      <c r="D349" s="75">
        <f t="shared" si="10"/>
        <v>64699</v>
      </c>
      <c r="E349" s="75">
        <f t="shared" si="10"/>
        <v>64699</v>
      </c>
      <c r="F349" s="75">
        <f t="shared" si="10"/>
        <v>64699</v>
      </c>
      <c r="G349" s="74">
        <f t="shared" si="11"/>
        <v>100</v>
      </c>
    </row>
    <row r="350" spans="1:7" outlineLevel="2" x14ac:dyDescent="0.2">
      <c r="A350" s="27">
        <v>500307</v>
      </c>
      <c r="B350" s="28"/>
      <c r="C350" s="28" t="s">
        <v>223</v>
      </c>
      <c r="D350" s="78">
        <v>64699</v>
      </c>
      <c r="E350" s="78">
        <v>64699</v>
      </c>
      <c r="F350" s="78">
        <v>64699</v>
      </c>
      <c r="G350" s="74">
        <f t="shared" si="11"/>
        <v>100</v>
      </c>
    </row>
    <row r="351" spans="1:7" outlineLevel="2" x14ac:dyDescent="0.2">
      <c r="A351" s="26"/>
      <c r="B351" s="23"/>
      <c r="C351" s="23"/>
      <c r="D351" s="75"/>
      <c r="E351" s="75"/>
      <c r="F351" s="75"/>
      <c r="G351" s="74"/>
    </row>
    <row r="352" spans="1:7" x14ac:dyDescent="0.2">
      <c r="A352" s="24">
        <v>55</v>
      </c>
      <c r="B352" s="34" t="s">
        <v>41</v>
      </c>
      <c r="C352" s="25" t="s">
        <v>45</v>
      </c>
      <c r="D352" s="80">
        <f>+D353</f>
        <v>38050</v>
      </c>
      <c r="E352" s="80">
        <f>+E353</f>
        <v>38050</v>
      </c>
      <c r="F352" s="80">
        <f>+F353</f>
        <v>38050</v>
      </c>
      <c r="G352" s="74">
        <f t="shared" si="11"/>
        <v>100</v>
      </c>
    </row>
    <row r="353" spans="1:7" x14ac:dyDescent="0.2">
      <c r="A353" s="26">
        <v>550</v>
      </c>
      <c r="B353" s="23"/>
      <c r="C353" s="23" t="s">
        <v>46</v>
      </c>
      <c r="D353" s="75">
        <f>+D354+D356</f>
        <v>38050</v>
      </c>
      <c r="E353" s="75">
        <f>+E354+E356</f>
        <v>38050</v>
      </c>
      <c r="F353" s="75">
        <f>+F354+F356</f>
        <v>38050</v>
      </c>
      <c r="G353" s="74">
        <f t="shared" si="11"/>
        <v>100</v>
      </c>
    </row>
    <row r="354" spans="1:7" outlineLevel="1" x14ac:dyDescent="0.2">
      <c r="A354" s="26">
        <v>5501</v>
      </c>
      <c r="B354" s="23"/>
      <c r="C354" s="23" t="s">
        <v>224</v>
      </c>
      <c r="D354" s="75">
        <f>+D355</f>
        <v>20050</v>
      </c>
      <c r="E354" s="75">
        <f>+E355</f>
        <v>20050</v>
      </c>
      <c r="F354" s="75">
        <f>+F355</f>
        <v>20050</v>
      </c>
      <c r="G354" s="74">
        <f t="shared" si="11"/>
        <v>100</v>
      </c>
    </row>
    <row r="355" spans="1:7" outlineLevel="2" x14ac:dyDescent="0.2">
      <c r="A355" s="26">
        <v>550101</v>
      </c>
      <c r="B355" s="23"/>
      <c r="C355" s="23" t="s">
        <v>225</v>
      </c>
      <c r="D355" s="75">
        <v>20050</v>
      </c>
      <c r="E355" s="75">
        <v>20050</v>
      </c>
      <c r="F355" s="75">
        <v>20050</v>
      </c>
      <c r="G355" s="74">
        <f t="shared" si="11"/>
        <v>100</v>
      </c>
    </row>
    <row r="356" spans="1:7" outlineLevel="1" x14ac:dyDescent="0.2">
      <c r="A356" s="26">
        <v>5503</v>
      </c>
      <c r="B356" s="23"/>
      <c r="C356" s="23" t="s">
        <v>226</v>
      </c>
      <c r="D356" s="75">
        <f>+D357</f>
        <v>18000</v>
      </c>
      <c r="E356" s="75">
        <f>+E357</f>
        <v>18000</v>
      </c>
      <c r="F356" s="75">
        <f>+F357</f>
        <v>18000</v>
      </c>
      <c r="G356" s="74">
        <f t="shared" si="11"/>
        <v>100</v>
      </c>
    </row>
    <row r="357" spans="1:7" outlineLevel="2" x14ac:dyDescent="0.2">
      <c r="A357" s="26">
        <v>550305</v>
      </c>
      <c r="B357" s="23"/>
      <c r="C357" s="23" t="s">
        <v>227</v>
      </c>
      <c r="D357" s="75">
        <v>18000</v>
      </c>
      <c r="E357" s="75">
        <v>18000</v>
      </c>
      <c r="F357" s="75">
        <v>18000</v>
      </c>
      <c r="G357" s="74">
        <f t="shared" si="11"/>
        <v>100</v>
      </c>
    </row>
    <row r="358" spans="1:7" ht="24" x14ac:dyDescent="0.2">
      <c r="A358" s="19" t="s">
        <v>15</v>
      </c>
      <c r="B358" s="20" t="s">
        <v>44</v>
      </c>
      <c r="C358" s="21" t="s">
        <v>79</v>
      </c>
      <c r="D358" s="75">
        <f>ROUND(+D332+D345+D359,2)</f>
        <v>-86192.320000000007</v>
      </c>
      <c r="E358" s="75">
        <f>ROUND(+E332+E345+E359,2)</f>
        <v>-86192.320000000007</v>
      </c>
      <c r="F358" s="75">
        <f>ROUND(+F332+F345+F359,2)</f>
        <v>-245148.74</v>
      </c>
      <c r="G358" s="74">
        <f t="shared" si="11"/>
        <v>284.42063051557255</v>
      </c>
    </row>
    <row r="359" spans="1:7" x14ac:dyDescent="0.2">
      <c r="A359" s="19" t="s">
        <v>15</v>
      </c>
      <c r="B359" s="20" t="s">
        <v>47</v>
      </c>
      <c r="C359" s="23" t="s">
        <v>78</v>
      </c>
      <c r="D359" s="75">
        <f>+D347-D352</f>
        <v>26649</v>
      </c>
      <c r="E359" s="75">
        <f>+E347-E352</f>
        <v>26649</v>
      </c>
      <c r="F359" s="75">
        <f>+F347-F352</f>
        <v>26649</v>
      </c>
      <c r="G359" s="74">
        <f t="shared" si="11"/>
        <v>100</v>
      </c>
    </row>
    <row r="360" spans="1:7" x14ac:dyDescent="0.2">
      <c r="A360" s="19" t="s">
        <v>15</v>
      </c>
      <c r="B360" s="20" t="s">
        <v>77</v>
      </c>
      <c r="C360" s="23" t="s">
        <v>80</v>
      </c>
      <c r="D360" s="75">
        <f>+D345+D359-D358</f>
        <v>112841.32</v>
      </c>
      <c r="E360" s="75">
        <f>+E345+E359-E358</f>
        <v>112841.32</v>
      </c>
      <c r="F360" s="75">
        <f>+F345+F359-F358</f>
        <v>271797.74</v>
      </c>
      <c r="G360" s="74">
        <f t="shared" si="11"/>
        <v>240.86721069905951</v>
      </c>
    </row>
    <row r="361" spans="1:7" ht="21.75" customHeight="1" x14ac:dyDescent="0.2">
      <c r="A361" s="95"/>
      <c r="B361" s="96"/>
      <c r="C361" s="29" t="s">
        <v>60</v>
      </c>
      <c r="D361" s="97">
        <v>86192.320000000007</v>
      </c>
      <c r="E361" s="97">
        <v>86192.320000000007</v>
      </c>
      <c r="F361" s="97">
        <v>245148.74</v>
      </c>
      <c r="G361" s="74">
        <v>284</v>
      </c>
    </row>
    <row r="362" spans="1:7" ht="13.5" thickBot="1" x14ac:dyDescent="0.25">
      <c r="A362" s="42"/>
      <c r="B362" s="43"/>
      <c r="C362" s="44" t="s">
        <v>76</v>
      </c>
      <c r="D362" s="87"/>
      <c r="E362" s="87"/>
      <c r="F362" s="87"/>
      <c r="G362" s="74"/>
    </row>
    <row r="363" spans="1:7" ht="15" x14ac:dyDescent="0.2">
      <c r="A363" s="12"/>
      <c r="B363" s="13"/>
      <c r="C363" s="14"/>
      <c r="D363" s="88"/>
      <c r="E363" s="88"/>
      <c r="F363" s="88"/>
      <c r="G363" s="89"/>
    </row>
    <row r="364" spans="1:7" x14ac:dyDescent="0.2">
      <c r="A364" s="11"/>
      <c r="B364" s="11"/>
      <c r="C364" s="11"/>
      <c r="D364" s="90"/>
      <c r="E364" s="90"/>
      <c r="F364" s="90"/>
      <c r="G364" s="91"/>
    </row>
    <row r="365" spans="1:7" x14ac:dyDescent="0.2">
      <c r="A365" s="11"/>
      <c r="B365" s="11"/>
      <c r="C365" s="11"/>
      <c r="D365" s="90"/>
      <c r="E365" s="90"/>
      <c r="F365" s="90"/>
      <c r="G365" s="92"/>
    </row>
    <row r="366" spans="1:7" ht="15" x14ac:dyDescent="0.2">
      <c r="A366" s="11"/>
      <c r="B366" s="11"/>
      <c r="C366" s="16"/>
      <c r="D366" s="90"/>
      <c r="E366" s="90"/>
      <c r="F366" s="90"/>
      <c r="G366" s="91"/>
    </row>
    <row r="367" spans="1:7" ht="15" x14ac:dyDescent="0.2">
      <c r="A367" s="15"/>
      <c r="B367" s="14"/>
      <c r="C367" s="14"/>
      <c r="D367" s="93"/>
      <c r="E367" s="93"/>
      <c r="F367" s="93"/>
      <c r="G367" s="94"/>
    </row>
    <row r="368" spans="1:7" x14ac:dyDescent="0.2">
      <c r="A368" s="10"/>
      <c r="B368" s="10"/>
      <c r="C368" s="10"/>
      <c r="D368" s="88"/>
      <c r="E368" s="88"/>
      <c r="F368" s="88"/>
      <c r="G368" s="89"/>
    </row>
    <row r="369" spans="1:7" x14ac:dyDescent="0.2">
      <c r="A369" s="10"/>
      <c r="B369" s="10"/>
      <c r="C369" s="10"/>
      <c r="D369" s="88"/>
      <c r="E369" s="88"/>
      <c r="F369" s="88"/>
      <c r="G369" s="89"/>
    </row>
    <row r="370" spans="1:7" x14ac:dyDescent="0.2">
      <c r="A370" s="9"/>
      <c r="B370" s="9"/>
      <c r="C370" s="9"/>
      <c r="D370" s="88"/>
      <c r="E370" s="88"/>
      <c r="F370" s="88"/>
      <c r="G370" s="89"/>
    </row>
    <row r="371" spans="1:7" x14ac:dyDescent="0.2">
      <c r="A371" s="9"/>
      <c r="B371" s="9"/>
      <c r="C371" s="9"/>
      <c r="D371" s="88"/>
      <c r="E371" s="88"/>
      <c r="F371" s="88"/>
      <c r="G371" s="89"/>
    </row>
    <row r="372" spans="1:7" x14ac:dyDescent="0.2">
      <c r="A372" s="9"/>
      <c r="B372" s="9"/>
      <c r="C372" s="9"/>
      <c r="D372" s="88"/>
      <c r="E372" s="88"/>
      <c r="F372" s="88"/>
      <c r="G372" s="89"/>
    </row>
    <row r="373" spans="1:7" x14ac:dyDescent="0.2">
      <c r="A373" s="9"/>
      <c r="B373" s="9"/>
      <c r="C373" s="9"/>
      <c r="D373" s="88"/>
      <c r="E373" s="88"/>
      <c r="F373" s="88"/>
      <c r="G373" s="89"/>
    </row>
    <row r="374" spans="1:7" x14ac:dyDescent="0.2">
      <c r="A374" s="9"/>
      <c r="B374" s="9"/>
      <c r="C374" s="9"/>
      <c r="D374" s="88"/>
      <c r="E374" s="88"/>
      <c r="F374" s="88"/>
      <c r="G374" s="89"/>
    </row>
    <row r="375" spans="1:7" x14ac:dyDescent="0.2">
      <c r="A375" s="9"/>
      <c r="B375" s="9"/>
      <c r="C375" s="9"/>
      <c r="D375" s="88"/>
      <c r="E375" s="88"/>
      <c r="F375" s="88"/>
      <c r="G375" s="89"/>
    </row>
    <row r="376" spans="1:7" x14ac:dyDescent="0.2">
      <c r="A376" s="9"/>
      <c r="B376" s="9"/>
      <c r="C376" s="9"/>
      <c r="D376" s="88"/>
      <c r="E376" s="88"/>
      <c r="F376" s="88"/>
      <c r="G376" s="89"/>
    </row>
    <row r="377" spans="1:7" x14ac:dyDescent="0.2">
      <c r="A377" s="9"/>
      <c r="B377" s="9"/>
      <c r="C377" s="9"/>
      <c r="D377" s="88"/>
      <c r="E377" s="88"/>
      <c r="F377" s="88"/>
      <c r="G377" s="89"/>
    </row>
    <row r="378" spans="1:7" x14ac:dyDescent="0.2">
      <c r="A378" s="9"/>
      <c r="B378" s="9"/>
      <c r="C378" s="9"/>
      <c r="D378" s="88"/>
      <c r="E378" s="88"/>
      <c r="F378" s="88"/>
      <c r="G378" s="89"/>
    </row>
  </sheetData>
  <mergeCells count="2">
    <mergeCell ref="B1:C1"/>
    <mergeCell ref="B2:C2"/>
  </mergeCells>
  <phoneticPr fontId="0" type="noConversion"/>
  <pageMargins left="0.82" right="0.75" top="0.39370078740157483" bottom="0.78740157480314965" header="0" footer="0"/>
  <pageSetup paperSize="9" orientation="landscape" horizontalDpi="1200" verticalDpi="1200" r:id="rId1"/>
  <headerFooter alignWithMargins="0">
    <oddFooter>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Antolin</dc:creator>
  <cp:lastModifiedBy>Jožica Cigan</cp:lastModifiedBy>
  <cp:lastPrinted>2017-01-11T08:42:22Z</cp:lastPrinted>
  <dcterms:created xsi:type="dcterms:W3CDTF">1999-09-22T06:59:43Z</dcterms:created>
  <dcterms:modified xsi:type="dcterms:W3CDTF">2017-01-18T09:53:25Z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