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375" windowHeight="21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'Sheet1'!$A:$G</definedName>
  </definedNames>
  <calcPr fullCalcOnLoad="1"/>
</workbook>
</file>

<file path=xl/sharedStrings.xml><?xml version="1.0" encoding="utf-8"?>
<sst xmlns="http://schemas.openxmlformats.org/spreadsheetml/2006/main" count="249" uniqueCount="212">
  <si>
    <t>DAVČNI PRIHODKI</t>
  </si>
  <si>
    <t xml:space="preserve"> </t>
  </si>
  <si>
    <t>Zamudne obresti od dohodnine</t>
  </si>
  <si>
    <t>Davki na nepremičnine</t>
  </si>
  <si>
    <t>Davek od premoženja od prostorov za počitek in rekreacijo</t>
  </si>
  <si>
    <t>Zamudne obresti iz naslova nadomestila za uporabo stavbnega zemljišča</t>
  </si>
  <si>
    <t>Davki na dediščine in darila</t>
  </si>
  <si>
    <t>Davek na dediščine in darila</t>
  </si>
  <si>
    <t>Davki na promet nepremičnin in na finančno premoženje</t>
  </si>
  <si>
    <t>Davek na promet nepremičnin - od pravnih oseb</t>
  </si>
  <si>
    <t>Davek na promet nepremičnin - od fizičnih oseb</t>
  </si>
  <si>
    <t>Zamudne obresti od davka na promet nepremičnin</t>
  </si>
  <si>
    <t>Davki na posebne storitve</t>
  </si>
  <si>
    <t>Posebni prometni davek od posebnih iger na srečo</t>
  </si>
  <si>
    <t>Drugi davki na uporabo blaga in storitev</t>
  </si>
  <si>
    <t>Turistična taksa</t>
  </si>
  <si>
    <t>Pristojbina za vzdrževanje gozdnih cest</t>
  </si>
  <si>
    <t>NEDAVČNI PRIHODKI</t>
  </si>
  <si>
    <t>Prihodki od obresti</t>
  </si>
  <si>
    <t>Prihodki od premoženja</t>
  </si>
  <si>
    <t>Prihodki od najemnin za stanovanja</t>
  </si>
  <si>
    <t>Drugi prihodki od premoženja</t>
  </si>
  <si>
    <t>Denarne kazni</t>
  </si>
  <si>
    <t>Nadomestilo za degradacijo in uzurpacijo prostora</t>
  </si>
  <si>
    <t>Drugi nedavčni prihodki</t>
  </si>
  <si>
    <t>Prihodki od komunalnih prispevkov</t>
  </si>
  <si>
    <t>KAPITALSKI PRIHODKI</t>
  </si>
  <si>
    <t>Prihodki od prodaje zgradb in prostorov</t>
  </si>
  <si>
    <t>Prihodki od prodaje stavbnih zemljišč</t>
  </si>
  <si>
    <t>PREJETE DONACIJE</t>
  </si>
  <si>
    <t>TRANSFERNI PRIHODKI</t>
  </si>
  <si>
    <t>Prejeta sredstva iz državnega proračuna</t>
  </si>
  <si>
    <t xml:space="preserve"> - finančna izravnava</t>
  </si>
  <si>
    <t xml:space="preserve"> - drugi prihodki</t>
  </si>
  <si>
    <t>Prejeta sredstva iz proračunov lokalnih skupnosti</t>
  </si>
  <si>
    <t xml:space="preserve">PREJETA VRAČILA DANIH POSOJIL </t>
  </si>
  <si>
    <t>IN PRODAJA KAPITAL. DELEŽEV</t>
  </si>
  <si>
    <t xml:space="preserve">SKUPAJ PRIHODKI </t>
  </si>
  <si>
    <t>ZADOLŽEVANJE</t>
  </si>
  <si>
    <t>DOMAČE ZADOLŽEVANJE</t>
  </si>
  <si>
    <t>Prihodki iz naslova podeljenih koncesij</t>
  </si>
  <si>
    <t>PSC Vrtača</t>
  </si>
  <si>
    <t>Upravne takse in pristojbine</t>
  </si>
  <si>
    <t>Prejeta sredstva iz državnega proračuna za investicije</t>
  </si>
  <si>
    <t>Prejeta sredstva iz naslova  tekočih obveznosti državnega proračuna</t>
  </si>
  <si>
    <t>Prihodki od prodaje kmetijskih zemljišč</t>
  </si>
  <si>
    <t>3 mio državno tožilstvo za hišobrunskole</t>
  </si>
  <si>
    <t>nadomestila za cono in poglobljeno preučevanje, kdo plačuje in kdo ne</t>
  </si>
  <si>
    <t>se pričakuje zaradi gač</t>
  </si>
  <si>
    <t>razpisne , plakatiranje na dodatnih plakatnih mestih 100000</t>
  </si>
  <si>
    <t>REZERVA 2 MIO</t>
  </si>
  <si>
    <t>Taksa za obremenjevanje vode</t>
  </si>
  <si>
    <t>napačna nakazila oz. vračola zaradi zaprtja računov</t>
  </si>
  <si>
    <t>pristojbine preko praznenj, to pa na podlagi zahtevka</t>
  </si>
  <si>
    <t>Najeti krediti pri poslovnih bankah - kratkoročni krediti</t>
  </si>
  <si>
    <t>Davek od premoženja od stavb - od fizičnih oseb</t>
  </si>
  <si>
    <t>Nadomestilo za upor.stavb. zemljišča - od pravnih oseb</t>
  </si>
  <si>
    <t>Nadomestilo za upor.stavb. zemljišča - od fizičnih oseb</t>
  </si>
  <si>
    <t>Davek na dobitke od iger na srečo</t>
  </si>
  <si>
    <t>Kom. takse za taksam zav.predmete  - od pravnih oseb</t>
  </si>
  <si>
    <t>Kom. takse za taksam zav.predmete - od fizičnih oseb in zasebnikov</t>
  </si>
  <si>
    <t>Prih. od obresti od sredstev na vpogled</t>
  </si>
  <si>
    <t>Prih. od obresti od vezanih tolarskih depozitov iz stalne rezerve-redna sredstva</t>
  </si>
  <si>
    <t>Prihodki od prodaje blaga in storitev</t>
  </si>
  <si>
    <t>Drugi izredni nedavčni prihodki</t>
  </si>
  <si>
    <t>Prih. od prodaje drugih zgradb in prostorov</t>
  </si>
  <si>
    <t>Dohodnina</t>
  </si>
  <si>
    <t xml:space="preserve">Prih. od udeležbe na dobičku in dividend javnih podjetij, javnih skladov in jav. finančnih institucij </t>
  </si>
  <si>
    <t>Prih.od udeležbe na dobičku in dividend javnih podjetij</t>
  </si>
  <si>
    <t>Prih. od prodaje stanov. objektov in stanovanj</t>
  </si>
  <si>
    <t>Prihodki od prodaje kmetijskih zemljišč in gozdov</t>
  </si>
  <si>
    <t>povišanj 5,1 %večkot lani+PER 537052,00</t>
  </si>
  <si>
    <t>2,6 mio Sodji Vrh</t>
  </si>
  <si>
    <t>Priključne takse</t>
  </si>
  <si>
    <t xml:space="preserve"> - MKGP - vzdrževanje gozdnih cest</t>
  </si>
  <si>
    <t>65% od cene - 100% je 5100.000 (državna pomoč je 1,8 mio</t>
  </si>
  <si>
    <t>od Terce najemnine za stanovanja</t>
  </si>
  <si>
    <t>ostane isto, ker se cena vode ne bo spremenila</t>
  </si>
  <si>
    <t xml:space="preserve"> - MOPE - digitalizacija prostorskih planov</t>
  </si>
  <si>
    <t>ta znesek se da na pup+še kaj je od 2003</t>
  </si>
  <si>
    <t>Prihodki od prodaje prevoznih sredstev</t>
  </si>
  <si>
    <t>Prihodki od prodaje cestnih motornih vozil</t>
  </si>
  <si>
    <t>Najeti krediti pri poslovnih bankah - dolgoročni krediti</t>
  </si>
  <si>
    <t xml:space="preserve"> - POSEBNI DEL - EKONOMSKA KLASIFIKACIJA</t>
  </si>
  <si>
    <t>še 3 mio se obrne od lani</t>
  </si>
  <si>
    <t>Prispevki in doplačila občanov za izvajanje določenih programov tekočega značaja</t>
  </si>
  <si>
    <t>80.000/mesec od 01.03.dalje</t>
  </si>
  <si>
    <t>Zamudne obresti od davka na dobitke od iger na srečo</t>
  </si>
  <si>
    <t>Najeti krediti pri poslovnih bankah</t>
  </si>
  <si>
    <t>Prejete donacije in darila od domačih pravnih oseb</t>
  </si>
  <si>
    <t>Prejete donacije in darila od domačih fizičnih oseb</t>
  </si>
  <si>
    <t>PREJETE DONACIJE IZ DOMAČIH VIROV</t>
  </si>
  <si>
    <t>TRANSFERNI PRIHODKI IZ DRUGIH JAVNOFINANČNIH INSTITUCIJ</t>
  </si>
  <si>
    <t>DOMAČI DAVKI NA BLAGO IN STORITVE</t>
  </si>
  <si>
    <t>UDELEŽBA NA DOBIČKU IN DOHODKI OD PREMOŽENJA</t>
  </si>
  <si>
    <t>TAKSE IN PRISTOJBINE</t>
  </si>
  <si>
    <t>DENARNE KAZNI</t>
  </si>
  <si>
    <t>PRIHODKI OD PRODAJE BLAGA IN STORITEV</t>
  </si>
  <si>
    <t>DRUGI NEDAVČNI PRIHODKI</t>
  </si>
  <si>
    <t>DAVKI NA DOHODEK IN DOBIČEK</t>
  </si>
  <si>
    <t>DAVKI NA PREMOŽENJE</t>
  </si>
  <si>
    <t>PRIHODKI OD PRODAJE OSNOVNIH SREDSTEV</t>
  </si>
  <si>
    <t>PRIHODKI OD PRODAJE ZEMLJIŠČ IN NEOPREDMET. DOLGOR. SREDSTEV</t>
  </si>
  <si>
    <t>PRODAJA KAPITALSKIH DELEŽEV</t>
  </si>
  <si>
    <t>Davek na promet nepremičnin-od p. in f. os, ki nimajo sedeža oz. stalnega prebivališča v RS</t>
  </si>
  <si>
    <t>III</t>
  </si>
  <si>
    <t>Zamudne obresti davkov občanov</t>
  </si>
  <si>
    <t>Zaradi pravilnega knjiženja se odpre ta nov konto in se sredstva prerazporedijo</t>
  </si>
  <si>
    <t>Zamudne obresti od davkov na nepremičnine</t>
  </si>
  <si>
    <t>2.930.000 je bilo plačilo za leto 2003 v januarju 2004-ostane še celotna taksa 16 mio</t>
  </si>
  <si>
    <t>12 bi se jih lahkox50.000</t>
  </si>
  <si>
    <t>prodaja v domovih stavbe</t>
  </si>
  <si>
    <t>19,5 mio /mesec-še 3 mesece</t>
  </si>
  <si>
    <t xml:space="preserve"> Prejeta sredstva iz javnih skladov</t>
  </si>
  <si>
    <t>Prejeta sredstva iz javnih skladov za investicije</t>
  </si>
  <si>
    <t>Prejeta sredstva iz občinskih pror. za investicije</t>
  </si>
  <si>
    <t>Prejeta sredstva iz občinskih pror. za tek.porabo</t>
  </si>
  <si>
    <t>bo še več pravnih osebin še iz leta 2004</t>
  </si>
  <si>
    <t>ZN Maladica in PSC Vrtača</t>
  </si>
  <si>
    <t>2 nazaj od komunale za ceneji asfalt na Selih</t>
  </si>
  <si>
    <t>Črmošnjice na kanalizacijo</t>
  </si>
  <si>
    <t>Druga prejeta sredstva iz državnega proračuna</t>
  </si>
  <si>
    <t xml:space="preserve"> Dohodnina - letni poračun</t>
  </si>
  <si>
    <t xml:space="preserve"> Ak. doh. - od dobička iz kapitala od nepremičnin</t>
  </si>
  <si>
    <t xml:space="preserve"> Ak. doh. - od dobička iz kapitala od vrednostnih papirjev in drugih deležev v kapitalu</t>
  </si>
  <si>
    <t xml:space="preserve"> Ak. doh. - od dohodka iz dejavnosti</t>
  </si>
  <si>
    <t xml:space="preserve"> Ak. doh. - od dohodkov iz premož. pravic - od izumov, znakov razlikovanja in tehničnih izboljšav</t>
  </si>
  <si>
    <t>Upravne takse (tar.št. 1-10, tar. Št. 36 in tar. Št.  96 a-98 iz ZUT)</t>
  </si>
  <si>
    <t xml:space="preserve">Sredstva, pridobljena s prod. kapit. deležev v finančnih institucijah </t>
  </si>
  <si>
    <t xml:space="preserve"> Ak. doh. - od dohodkov iz delovnega razmerja</t>
  </si>
  <si>
    <t xml:space="preserve"> Ak. doh. - od pokojnin, nadomestil in drugih dohodkov iz naslova obv. in prost. pok. in inv. zavarovanja</t>
  </si>
  <si>
    <t xml:space="preserve"> Ak. doh. - od  dohodkov iz drugega pogodbenega razmerja</t>
  </si>
  <si>
    <t xml:space="preserve"> Ak. doh. - od drugih dohodkov</t>
  </si>
  <si>
    <t xml:space="preserve"> Ak. doh. - od dohodka iz osnovne kmet. dej. ki se obračunava in plačuje od katast. doh. kmetijskih zemljišč</t>
  </si>
  <si>
    <t xml:space="preserve"> Ak. doh. - od dohodka iz osnovne gozdarske dej., ki se obračunava in plačuje od katastreskega doh. gozdnih zemljišč</t>
  </si>
  <si>
    <t xml:space="preserve"> Ak. doh. - od dohodka iz dejavnosti od vsakega posam.dohodka</t>
  </si>
  <si>
    <t xml:space="preserve"> Ak. doh. - od dividend</t>
  </si>
  <si>
    <t xml:space="preserve"> Ak. doh. - od obresti</t>
  </si>
  <si>
    <t xml:space="preserve"> Ak. doh. - od dohodkov iz oddajanja premoženja v najem</t>
  </si>
  <si>
    <t xml:space="preserve"> Ak. doh. - od dohodkov iz  prenosa premoženjske pravice</t>
  </si>
  <si>
    <t>Okoljska dajatev za onesnaževanje okolja zaradi odvajanja odpadnih voda</t>
  </si>
  <si>
    <t>Prihodki od udeležbe na dobičku in dividend ter presežkov prihodkov nad odhodki</t>
  </si>
  <si>
    <t>glede na realizacijo 3% gor</t>
  </si>
  <si>
    <t xml:space="preserve">gor 3 </t>
  </si>
  <si>
    <t>3 gor</t>
  </si>
  <si>
    <t>Okoljska dajatev za onesnaževanje okolja zaradi odlaganja odpadkov</t>
  </si>
  <si>
    <t xml:space="preserve">račun je </t>
  </si>
  <si>
    <t>zaračunali MKGP 335000 za sušo 2003</t>
  </si>
  <si>
    <t>za 2004 nam dolguje še 1,5 mio + še novo stanovanje od polocije cca 200000---povečati bo treba rezervni sklad</t>
  </si>
  <si>
    <t xml:space="preserve"> - požarna taksa</t>
  </si>
  <si>
    <t xml:space="preserve"> Ak. doh. - od drugih dohodkov iz osnovne kmetijske dejavnosti in osnovne gozdarske dejavnosti</t>
  </si>
  <si>
    <t>Ak. doh. - od dohodka iz vzajemnih skladov</t>
  </si>
  <si>
    <t>Sredstva, pridobljena s prod. kapit. deležev v jav. podj. in družbah, ki so v lasti države ali občin</t>
  </si>
  <si>
    <t>še5,5 mio od CŠOD  - v inv. programu smo dali 7,5 mio</t>
  </si>
  <si>
    <t>Prihodki od podeljenih koncesij za vodno pravico</t>
  </si>
  <si>
    <t>236.000.000 + 10% od leta 2004 gor = 24.000.000 = 260.000.000 (glede na dinamiko sedanje FI bi bila ta cifra lahko 268.000.000</t>
  </si>
  <si>
    <t>za 75% študije ceste</t>
  </si>
  <si>
    <t xml:space="preserve"> - Fundacija za financiranje športnih organizacij v RS</t>
  </si>
  <si>
    <t>za Brunskoletovo hišo 15,4 2006 in 6800 za 2007</t>
  </si>
  <si>
    <t xml:space="preserve"> - MG - ARR - neposredne regionalne spodbude-Brunskoletova hiša</t>
  </si>
  <si>
    <t xml:space="preserve"> - Služba Vlade RS za lokalno politiko in regionalni razvoj</t>
  </si>
  <si>
    <t>od Klemenčič je še za prodajo 62306 m2-6,2 ha po ceni za 3.380.535 in od Skala Janez 2,2 ha - 22328 m2 po ceni 1.557.552,00 - skupaj je 4.880.000,00 - vsa ne bodo prodana</t>
  </si>
  <si>
    <t>SKUPAJ PRIHODKI IN DRUGI PREJEMKI</t>
  </si>
  <si>
    <t>cela taksa za 2005 in za 2006</t>
  </si>
  <si>
    <t xml:space="preserve"> - zamudne obresti</t>
  </si>
  <si>
    <t xml:space="preserve"> - Ministrstvo za kulturo</t>
  </si>
  <si>
    <t>1,8 mio za razsvetljavo Srednja vas in 300.000 za Blatnik še od Milene - isto v odhodkih</t>
  </si>
  <si>
    <t xml:space="preserve">1.470.000 mio je še nakazilo dobička za leto </t>
  </si>
  <si>
    <t>Prih. od udeležbe na dobičku in dividend nefinančnih družb</t>
  </si>
  <si>
    <t>STANJE SREDSTEV NA RAČUNIH DNE 31.12.2005</t>
  </si>
  <si>
    <t>1470000 za 2004 in 1 mio za 2005</t>
  </si>
  <si>
    <t>za igrišče Črešnjevec - 9500.000 od tega 4,2 MŠŠ in 5,3 občina</t>
  </si>
  <si>
    <t>3% na leto 2005 (6,2 mio) + 2.650.000 še gor, ker ni bilo realizitrano v l. 2005</t>
  </si>
  <si>
    <t xml:space="preserve"> - SKZG - gozdne ceste</t>
  </si>
  <si>
    <t>Rebalans 2006</t>
  </si>
  <si>
    <t>dokler ne plačajo, ni nakazila</t>
  </si>
  <si>
    <t>6.328.000,00 za leto 06 predvideno</t>
  </si>
  <si>
    <t>ni še plačal Malenšek 7.778.416,00, Arle 2.655.100,00 in Per 2.532.746 ; ostalih zemljišč v coni, ki so trenutno v postopku parcelacije je še za 21.169.200,00 sit</t>
  </si>
  <si>
    <t>1 mio od Črnomlja za 2006 + 2.300.000 hiša v malinah</t>
  </si>
  <si>
    <t>39.777.056 iz SVLR + 8,3 mio za Romev letu 2006, v 2007 pa 27 mio SVLR + 5,4 občina</t>
  </si>
  <si>
    <t>14 za 2005 in 14 za 2006 Marija - 19.9.2006)</t>
  </si>
  <si>
    <t>7 mio je lahko za donacije</t>
  </si>
  <si>
    <t>Proračun 2007</t>
  </si>
  <si>
    <t>v %-SIT</t>
  </si>
  <si>
    <t>14,4 za 2007</t>
  </si>
  <si>
    <t>5915.000 za 2007</t>
  </si>
  <si>
    <t>5 mio Sašo + 1 mio stanovanja Črnomelj</t>
  </si>
  <si>
    <t>Škala 8608 m2 po cenitvi = 675.000 (2.817 EUR) + Klemenčič za 5959 m2 =250.000 (1.035 EUR) oboje po cenitvi = skupaj 925.000  (3.852 eur</t>
  </si>
  <si>
    <t>ZN 2228 m2 po 1.546 sit = 3.444.448 sit (14.373 eur) + Črmošnjice 4513 m2 po 483 sit/m2 = 2.179.779 (9.096 eur) + Klemenčič 281 m2 od tega 2/3  po cenitvi = 90.482 (377 eur)</t>
  </si>
  <si>
    <t xml:space="preserve">27 mio za vodovod Sovinek + po 26. a členu ZFO vsaj 40 mio </t>
  </si>
  <si>
    <t>še 61,4 razlike po novem zfo</t>
  </si>
  <si>
    <t>1.833.114 so plačna nesorazmerja za 2005 in 2006 (372.000 + 1.456.776) - če bo še taksa ali kaj</t>
  </si>
  <si>
    <t>bo kaj za kulturni dom</t>
  </si>
  <si>
    <t>koliko še za kulturni dom?, komunalna infrastruktura Vrtača</t>
  </si>
  <si>
    <t>igrišče Krvav. V. 14.270.000, mi damo 10.270.000</t>
  </si>
  <si>
    <t>500.000 predvidimo prihodka od dodatka  za pomoč in postrežbo od družinskega pomočnika</t>
  </si>
  <si>
    <t>za cerk</t>
  </si>
  <si>
    <t>MKGP razvoj podeželja</t>
  </si>
  <si>
    <t>avtousna postajališča 40 % od celote</t>
  </si>
  <si>
    <t>1 mio za razsvetljavo Brezovo Reber + 500.000 za javno razsvetljavo maline</t>
  </si>
  <si>
    <t>500.000 Kolodvorska za javno razsvetljavo+1 mio lastniki parcel v Komarni vasi-ne bo</t>
  </si>
  <si>
    <t>6 mio razsvetljava Gradnik - 3 mio krajani, 1/2 za avtobusna postajališča - za pet 1,8 mio?</t>
  </si>
  <si>
    <t>v 2007 prijaviti Cerod in podcenter Vranoviči-janežič je ptredlagal dne 13.12.2006 po telefonu  takse v cerod bodo še možne</t>
  </si>
  <si>
    <t>SVLR - izvedba projektov RRP za JV Slovenijo</t>
  </si>
  <si>
    <t>če je investicija 489.882.353, da SVLR 347.000.000, občina pa 142.882.353 -če Črnomelj porabi le 100 mio</t>
  </si>
  <si>
    <t>če je vrednost investicije 419.294.117, da SVLR 297 mio, občina pa 122.294.117-če Črnomelj porabi 150 mio</t>
  </si>
  <si>
    <t>I</t>
  </si>
  <si>
    <t>II</t>
  </si>
  <si>
    <t>II/I</t>
  </si>
  <si>
    <t xml:space="preserve"> EUR</t>
  </si>
  <si>
    <t xml:space="preserve"> SIT</t>
  </si>
  <si>
    <t>PRIHODKI IN DRUGI PREJEMKI PRORAČUNA ZA LETO 2007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</si>
</sst>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T&quot;#,##0_);\(&quot;SIT&quot;#,##0\)"/>
    <numFmt numFmtId="173" formatCode="&quot;SIT&quot;#,##0_);[Red]\(&quot;SIT&quot;#,##0\)"/>
    <numFmt numFmtId="174" formatCode="&quot;SIT&quot;#,##0.00_);\(&quot;SIT&quot;#,##0.00\)"/>
    <numFmt numFmtId="175" formatCode="&quot;SIT&quot;#,##0.00_);[Red]\(&quot;SIT&quot;#,##0.00\)"/>
    <numFmt numFmtId="176" formatCode="_(&quot;SIT&quot;* #,##0_);_(&quot;SIT&quot;* \(#,##0\);_(&quot;SIT&quot;* &quot;-&quot;_);_(@_)"/>
    <numFmt numFmtId="177" formatCode="_(&quot;SIT&quot;* #,##0.00_);_(&quot;SIT&quot;* \(#,##0.00\);_(&quot;SIT&quot;* &quot;-&quot;??_);_(@_)"/>
    <numFmt numFmtId="178" formatCode="_(* #,##0.0_);_(* \(#,##0.0\);_(* &quot;-&quot;??_);_(@_)"/>
    <numFmt numFmtId="179" formatCode="_-* #.##0.00\ _S_I_T_-;\-* #.##0.00\ _S_I_T_-;_-* &quot;-&quot;??\ _S_I_T_-;_-@_-"/>
    <numFmt numFmtId="180" formatCode="_(* #,##0.000_);_(* \(#,##0.000\);_(* &quot;-&quot;??_);_(@_)"/>
    <numFmt numFmtId="181" formatCode="_(* #,##0.0000_);_(* \(#,##0.00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b/>
      <sz val="11"/>
      <name val="Arial"/>
      <family val="2"/>
    </font>
    <font>
      <sz val="10"/>
      <color indexed="10"/>
      <name val="Times New Roman CE"/>
      <family val="1"/>
    </font>
    <font>
      <i/>
      <sz val="10"/>
      <color indexed="10"/>
      <name val="Times New Roman CE"/>
      <family val="1"/>
    </font>
    <font>
      <i/>
      <sz val="10"/>
      <color indexed="10"/>
      <name val="Arial"/>
      <family val="0"/>
    </font>
    <font>
      <sz val="10"/>
      <color indexed="48"/>
      <name val="Times New Roman CE"/>
      <family val="1"/>
    </font>
    <font>
      <i/>
      <sz val="10"/>
      <color indexed="48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71" fontId="4" fillId="0" borderId="0" xfId="20" applyNumberFormat="1" applyFont="1" applyAlignment="1">
      <alignment/>
    </xf>
    <xf numFmtId="171" fontId="6" fillId="0" borderId="0" xfId="20" applyFont="1" applyAlignment="1">
      <alignment/>
    </xf>
    <xf numFmtId="171" fontId="6" fillId="0" borderId="0" xfId="20" applyNumberFormat="1" applyFont="1" applyAlignment="1">
      <alignment/>
    </xf>
    <xf numFmtId="0" fontId="4" fillId="0" borderId="0" xfId="0" applyFont="1" applyAlignment="1">
      <alignment/>
    </xf>
    <xf numFmtId="171" fontId="6" fillId="0" borderId="0" xfId="0" applyNumberFormat="1" applyFont="1" applyAlignment="1">
      <alignment/>
    </xf>
    <xf numFmtId="171" fontId="4" fillId="0" borderId="0" xfId="20" applyFont="1" applyAlignment="1">
      <alignment/>
    </xf>
    <xf numFmtId="171" fontId="6" fillId="0" borderId="0" xfId="20" applyNumberFormat="1" applyFont="1" applyAlignment="1">
      <alignment/>
    </xf>
    <xf numFmtId="171" fontId="1" fillId="0" borderId="0" xfId="20" applyNumberFormat="1" applyFont="1" applyAlignment="1">
      <alignment/>
    </xf>
    <xf numFmtId="171" fontId="7" fillId="0" borderId="0" xfId="20" applyNumberFormat="1" applyFont="1" applyAlignment="1">
      <alignment/>
    </xf>
    <xf numFmtId="171" fontId="7" fillId="0" borderId="0" xfId="20" applyNumberFormat="1" applyFont="1" applyAlignment="1">
      <alignment/>
    </xf>
    <xf numFmtId="171" fontId="4" fillId="0" borderId="0" xfId="2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4" fillId="0" borderId="0" xfId="20" applyNumberFormat="1" applyFont="1" applyAlignment="1">
      <alignment/>
    </xf>
    <xf numFmtId="171" fontId="0" fillId="0" borderId="0" xfId="2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1" fontId="8" fillId="0" borderId="0" xfId="2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171" fontId="8" fillId="0" borderId="0" xfId="2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71" fontId="11" fillId="0" borderId="0" xfId="20" applyNumberFormat="1" applyFont="1" applyAlignment="1">
      <alignment/>
    </xf>
    <xf numFmtId="0" fontId="12" fillId="0" borderId="0" xfId="0" applyFont="1" applyAlignment="1">
      <alignment/>
    </xf>
    <xf numFmtId="171" fontId="12" fillId="0" borderId="0" xfId="20" applyNumberFormat="1" applyFont="1" applyAlignment="1">
      <alignment/>
    </xf>
    <xf numFmtId="0" fontId="13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/>
    </xf>
    <xf numFmtId="171" fontId="14" fillId="0" borderId="0" xfId="20" applyNumberFormat="1" applyFont="1" applyAlignment="1">
      <alignment/>
    </xf>
    <xf numFmtId="171" fontId="15" fillId="0" borderId="0" xfId="20" applyNumberFormat="1" applyFont="1" applyAlignment="1">
      <alignment/>
    </xf>
    <xf numFmtId="4" fontId="4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8" fillId="3" borderId="0" xfId="0" applyFont="1" applyFill="1" applyAlignment="1">
      <alignment/>
    </xf>
    <xf numFmtId="171" fontId="8" fillId="3" borderId="0" xfId="2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20" applyNumberFormat="1" applyFont="1" applyAlignment="1">
      <alignment/>
    </xf>
    <xf numFmtId="3" fontId="6" fillId="0" borderId="0" xfId="20" applyNumberFormat="1" applyFont="1" applyAlignment="1">
      <alignment/>
    </xf>
    <xf numFmtId="171" fontId="8" fillId="4" borderId="0" xfId="20" applyNumberFormat="1" applyFont="1" applyFill="1" applyAlignment="1">
      <alignment/>
    </xf>
    <xf numFmtId="171" fontId="8" fillId="0" borderId="0" xfId="20" applyNumberFormat="1" applyFont="1" applyFill="1" applyAlignment="1">
      <alignment/>
    </xf>
    <xf numFmtId="171" fontId="6" fillId="0" borderId="0" xfId="20" applyFont="1" applyFill="1" applyAlignment="1">
      <alignment/>
    </xf>
    <xf numFmtId="3" fontId="6" fillId="0" borderId="0" xfId="20" applyNumberFormat="1" applyFont="1" applyFill="1" applyAlignment="1">
      <alignment/>
    </xf>
    <xf numFmtId="3" fontId="1" fillId="0" borderId="0" xfId="20" applyNumberFormat="1" applyFont="1" applyAlignment="1">
      <alignment/>
    </xf>
    <xf numFmtId="3" fontId="7" fillId="0" borderId="0" xfId="20" applyNumberFormat="1" applyFont="1" applyAlignment="1">
      <alignment/>
    </xf>
    <xf numFmtId="171" fontId="6" fillId="3" borderId="0" xfId="20" applyFont="1" applyFill="1" applyAlignment="1">
      <alignment/>
    </xf>
    <xf numFmtId="3" fontId="6" fillId="3" borderId="0" xfId="20" applyNumberFormat="1" applyFont="1" applyFill="1" applyAlignment="1">
      <alignment/>
    </xf>
    <xf numFmtId="3" fontId="1" fillId="0" borderId="0" xfId="20" applyNumberFormat="1" applyFont="1" applyAlignment="1">
      <alignment/>
    </xf>
    <xf numFmtId="171" fontId="0" fillId="0" borderId="0" xfId="20" applyNumberFormat="1" applyFont="1" applyAlignment="1">
      <alignment/>
    </xf>
    <xf numFmtId="3" fontId="4" fillId="0" borderId="0" xfId="20" applyNumberFormat="1" applyFont="1" applyAlignment="1">
      <alignment/>
    </xf>
    <xf numFmtId="3" fontId="0" fillId="0" borderId="0" xfId="0" applyNumberFormat="1" applyFont="1" applyAlignment="1">
      <alignment/>
    </xf>
    <xf numFmtId="171" fontId="6" fillId="0" borderId="0" xfId="2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3"/>
  <sheetViews>
    <sheetView tabSelected="1" workbookViewId="0" topLeftCell="A1">
      <pane xSplit="3" ySplit="6" topLeftCell="D16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81" sqref="E181"/>
    </sheetView>
  </sheetViews>
  <sheetFormatPr defaultColWidth="9.140625" defaultRowHeight="12.75"/>
  <cols>
    <col min="1" max="1" width="3.7109375" style="16" customWidth="1"/>
    <col min="2" max="2" width="8.28125" style="16" customWidth="1"/>
    <col min="3" max="3" width="44.28125" style="16" customWidth="1"/>
    <col min="4" max="5" width="16.421875" style="16" customWidth="1"/>
    <col min="6" max="6" width="8.7109375" style="16" customWidth="1"/>
    <col min="7" max="7" width="15.00390625" style="70" customWidth="1"/>
    <col min="8" max="8" width="13.7109375" style="16" bestFit="1" customWidth="1"/>
    <col min="9" max="16384" width="9.140625" style="16" customWidth="1"/>
  </cols>
  <sheetData>
    <row r="1" spans="1:7" ht="15.75">
      <c r="A1" s="17"/>
      <c r="B1" s="17"/>
      <c r="C1" s="1" t="s">
        <v>211</v>
      </c>
      <c r="E1" s="17"/>
      <c r="F1" s="17"/>
      <c r="G1" s="51"/>
    </row>
    <row r="2" spans="3:7" ht="12.75">
      <c r="C2" s="3" t="s">
        <v>83</v>
      </c>
      <c r="E2" s="17"/>
      <c r="F2" s="17"/>
      <c r="G2" s="51"/>
    </row>
    <row r="3" spans="3:7" ht="12.75">
      <c r="C3" s="3"/>
      <c r="D3" s="18" t="s">
        <v>206</v>
      </c>
      <c r="E3" s="52" t="s">
        <v>207</v>
      </c>
      <c r="F3" s="52" t="s">
        <v>208</v>
      </c>
      <c r="G3" s="53" t="s">
        <v>105</v>
      </c>
    </row>
    <row r="4" spans="3:7" ht="12.75">
      <c r="C4" s="3"/>
      <c r="E4" s="17"/>
      <c r="F4" s="17"/>
      <c r="G4" s="51"/>
    </row>
    <row r="5" spans="4:7" ht="12.75">
      <c r="D5" s="35" t="s">
        <v>174</v>
      </c>
      <c r="E5" s="30" t="s">
        <v>182</v>
      </c>
      <c r="F5" s="18"/>
      <c r="G5" s="54" t="s">
        <v>182</v>
      </c>
    </row>
    <row r="6" spans="1:13" ht="12.75">
      <c r="A6" s="2"/>
      <c r="B6" s="2"/>
      <c r="C6" s="2"/>
      <c r="E6" s="35" t="s">
        <v>210</v>
      </c>
      <c r="F6" s="55" t="s">
        <v>183</v>
      </c>
      <c r="G6" s="54" t="s">
        <v>209</v>
      </c>
      <c r="H6" s="2"/>
      <c r="I6" s="2"/>
      <c r="J6" s="2"/>
      <c r="K6" s="2"/>
      <c r="L6" s="2"/>
      <c r="M6" s="2"/>
    </row>
    <row r="7" spans="1:13" ht="15.75">
      <c r="A7" s="1">
        <v>70</v>
      </c>
      <c r="B7" s="2"/>
      <c r="C7" s="1" t="s">
        <v>0</v>
      </c>
      <c r="D7" s="9">
        <f>SUM(D9+D31+D50)</f>
        <v>258480000</v>
      </c>
      <c r="E7" s="9">
        <f>SUM(E9+E31+E50)</f>
        <v>248788000</v>
      </c>
      <c r="F7" s="6">
        <f>SUM(E7/D7*100)</f>
        <v>96.25038687712782</v>
      </c>
      <c r="G7" s="56">
        <f>SUM(G9+G31+G50)</f>
        <v>1038173.9275580037</v>
      </c>
      <c r="H7" s="2"/>
      <c r="I7" s="2"/>
      <c r="J7" s="2"/>
      <c r="K7" s="2"/>
      <c r="L7" s="2"/>
      <c r="M7" s="2"/>
    </row>
    <row r="8" spans="1:13" ht="15.75">
      <c r="A8" s="1"/>
      <c r="B8" s="2"/>
      <c r="C8" s="1"/>
      <c r="D8" s="2"/>
      <c r="E8" s="2"/>
      <c r="F8" s="6"/>
      <c r="G8" s="57">
        <f aca="true" t="shared" si="0" ref="G8:G71">E8/239.64</f>
        <v>0</v>
      </c>
      <c r="H8" s="2"/>
      <c r="I8" s="2"/>
      <c r="J8" s="2"/>
      <c r="K8" s="2"/>
      <c r="L8" s="2"/>
      <c r="M8" s="2"/>
    </row>
    <row r="9" spans="1:7" s="29" customFormat="1" ht="15.75">
      <c r="A9" s="25"/>
      <c r="B9" s="28">
        <v>700</v>
      </c>
      <c r="C9" s="28" t="s">
        <v>99</v>
      </c>
      <c r="D9" s="11">
        <f>SUM(D10)</f>
        <v>183990000</v>
      </c>
      <c r="E9" s="11">
        <f>SUM(E10)</f>
        <v>189812000</v>
      </c>
      <c r="F9" s="6">
        <f aca="true" t="shared" si="1" ref="F9:F70">SUM(E9/D9*100)</f>
        <v>103.16430240773956</v>
      </c>
      <c r="G9" s="58">
        <f>SUM(G10)</f>
        <v>792071.4404940745</v>
      </c>
    </row>
    <row r="10" spans="1:13" ht="12.75">
      <c r="A10" s="2"/>
      <c r="B10" s="4">
        <v>7000</v>
      </c>
      <c r="C10" s="3" t="s">
        <v>66</v>
      </c>
      <c r="D10" s="6">
        <f>SUM(D11:D29)</f>
        <v>183990000</v>
      </c>
      <c r="E10" s="6">
        <f>SUM(E11:E29)</f>
        <v>189812000</v>
      </c>
      <c r="F10" s="6">
        <f t="shared" si="1"/>
        <v>103.16430240773956</v>
      </c>
      <c r="G10" s="57">
        <f>SUM(G11:G29)</f>
        <v>792071.4404940745</v>
      </c>
      <c r="H10" s="2" t="s">
        <v>1</v>
      </c>
      <c r="I10" s="2"/>
      <c r="J10" s="2"/>
      <c r="K10" s="2"/>
      <c r="L10" s="2"/>
      <c r="M10" s="2"/>
    </row>
    <row r="11" spans="1:13" ht="12.75">
      <c r="A11" s="2"/>
      <c r="B11" s="41">
        <v>70000101</v>
      </c>
      <c r="C11" s="2" t="s">
        <v>122</v>
      </c>
      <c r="D11" s="34">
        <v>-13000000</v>
      </c>
      <c r="E11" s="34">
        <v>-13400000</v>
      </c>
      <c r="F11" s="6">
        <f t="shared" si="1"/>
        <v>103.07692307692307</v>
      </c>
      <c r="G11" s="57">
        <f t="shared" si="0"/>
        <v>-55917.209147053916</v>
      </c>
      <c r="H11" s="10"/>
      <c r="I11" s="2"/>
      <c r="J11" s="2"/>
      <c r="K11" s="2"/>
      <c r="L11" s="2"/>
      <c r="M11" s="2"/>
    </row>
    <row r="12" spans="1:13" ht="12.75">
      <c r="A12" s="2"/>
      <c r="B12" s="41">
        <v>70000201</v>
      </c>
      <c r="C12" s="2" t="s">
        <v>129</v>
      </c>
      <c r="D12" s="10">
        <v>160000000</v>
      </c>
      <c r="E12" s="10">
        <v>165000000</v>
      </c>
      <c r="F12" s="6">
        <f t="shared" si="1"/>
        <v>103.125</v>
      </c>
      <c r="G12" s="57">
        <f t="shared" si="0"/>
        <v>688532.7991987983</v>
      </c>
      <c r="H12" s="10" t="s">
        <v>142</v>
      </c>
      <c r="I12" s="2"/>
      <c r="J12" s="2"/>
      <c r="K12" s="2"/>
      <c r="L12" s="2"/>
      <c r="M12" s="2"/>
    </row>
    <row r="13" spans="1:13" ht="12.75">
      <c r="A13" s="2"/>
      <c r="B13" s="41">
        <v>70000301</v>
      </c>
      <c r="C13" s="2" t="s">
        <v>130</v>
      </c>
      <c r="D13" s="10">
        <v>2800000</v>
      </c>
      <c r="E13" s="10">
        <v>2900000</v>
      </c>
      <c r="F13" s="6">
        <f t="shared" si="1"/>
        <v>103.57142857142858</v>
      </c>
      <c r="G13" s="57">
        <f t="shared" si="0"/>
        <v>12101.485561675849</v>
      </c>
      <c r="H13" s="2"/>
      <c r="I13" s="2"/>
      <c r="J13" s="2"/>
      <c r="K13" s="2"/>
      <c r="L13" s="2"/>
      <c r="M13" s="2"/>
    </row>
    <row r="14" spans="1:13" ht="12.75">
      <c r="A14" s="2"/>
      <c r="B14" s="41">
        <v>70000401</v>
      </c>
      <c r="C14" s="2" t="s">
        <v>131</v>
      </c>
      <c r="D14" s="34">
        <v>6600000</v>
      </c>
      <c r="E14" s="34">
        <v>6800000</v>
      </c>
      <c r="F14" s="6">
        <f t="shared" si="1"/>
        <v>103.03030303030303</v>
      </c>
      <c r="G14" s="57">
        <f t="shared" si="0"/>
        <v>28375.897179101987</v>
      </c>
      <c r="H14" s="2"/>
      <c r="I14" s="2"/>
      <c r="J14" s="2"/>
      <c r="K14" s="2"/>
      <c r="L14" s="2"/>
      <c r="M14" s="2"/>
    </row>
    <row r="15" spans="1:13" ht="12.75">
      <c r="A15" s="2"/>
      <c r="B15" s="41">
        <v>70000501</v>
      </c>
      <c r="C15" s="2" t="s">
        <v>132</v>
      </c>
      <c r="D15" s="10">
        <v>1000000</v>
      </c>
      <c r="E15" s="10">
        <v>1030000</v>
      </c>
      <c r="F15" s="6">
        <f t="shared" si="1"/>
        <v>103</v>
      </c>
      <c r="G15" s="57">
        <f t="shared" si="0"/>
        <v>4298.113837422801</v>
      </c>
      <c r="H15" s="2" t="s">
        <v>143</v>
      </c>
      <c r="I15" s="2"/>
      <c r="J15" s="2"/>
      <c r="K15" s="2"/>
      <c r="L15" s="2"/>
      <c r="M15" s="2"/>
    </row>
    <row r="16" spans="1:13" ht="12.75">
      <c r="A16" s="2"/>
      <c r="B16" s="41">
        <v>70000601</v>
      </c>
      <c r="C16" s="2" t="s">
        <v>133</v>
      </c>
      <c r="D16" s="10">
        <v>170000</v>
      </c>
      <c r="E16" s="10">
        <v>177000</v>
      </c>
      <c r="F16" s="6">
        <f t="shared" si="1"/>
        <v>104.11764705882354</v>
      </c>
      <c r="G16" s="57">
        <f t="shared" si="0"/>
        <v>738.6079118678017</v>
      </c>
      <c r="H16" s="2"/>
      <c r="I16" s="2"/>
      <c r="J16" s="2"/>
      <c r="K16" s="2"/>
      <c r="L16" s="2"/>
      <c r="M16" s="2"/>
    </row>
    <row r="17" spans="1:13" ht="12.75">
      <c r="A17" s="2"/>
      <c r="B17" s="41">
        <v>70000701</v>
      </c>
      <c r="C17" s="2" t="s">
        <v>134</v>
      </c>
      <c r="D17" s="10">
        <v>70000</v>
      </c>
      <c r="E17" s="10">
        <v>73000</v>
      </c>
      <c r="F17" s="6">
        <f t="shared" si="1"/>
        <v>104.28571428571429</v>
      </c>
      <c r="G17" s="57">
        <f t="shared" si="0"/>
        <v>304.6236020697713</v>
      </c>
      <c r="H17" s="2"/>
      <c r="I17" s="2"/>
      <c r="J17" s="2"/>
      <c r="K17" s="2"/>
      <c r="L17" s="2"/>
      <c r="M17" s="2"/>
    </row>
    <row r="18" spans="1:13" ht="12.75">
      <c r="A18" s="2"/>
      <c r="B18" s="41">
        <v>70000801</v>
      </c>
      <c r="C18" s="2" t="s">
        <v>125</v>
      </c>
      <c r="D18" s="10">
        <v>16650000</v>
      </c>
      <c r="E18" s="10">
        <v>17200000</v>
      </c>
      <c r="F18" s="6">
        <f t="shared" si="1"/>
        <v>103.30330330330331</v>
      </c>
      <c r="G18" s="57">
        <f t="shared" si="0"/>
        <v>71774.32815890503</v>
      </c>
      <c r="H18" s="2"/>
      <c r="I18" s="2"/>
      <c r="J18" s="2"/>
      <c r="K18" s="2"/>
      <c r="L18" s="2"/>
      <c r="M18" s="2"/>
    </row>
    <row r="19" spans="1:13" ht="12.75">
      <c r="A19" s="2"/>
      <c r="B19" s="41">
        <v>70000901</v>
      </c>
      <c r="C19" s="2" t="s">
        <v>135</v>
      </c>
      <c r="D19" s="34">
        <v>1200000</v>
      </c>
      <c r="E19" s="34">
        <v>1240000</v>
      </c>
      <c r="F19" s="6">
        <f t="shared" si="1"/>
        <v>103.33333333333334</v>
      </c>
      <c r="G19" s="57">
        <f t="shared" si="0"/>
        <v>5174.428309130362</v>
      </c>
      <c r="H19" s="2" t="s">
        <v>143</v>
      </c>
      <c r="I19" s="2"/>
      <c r="J19" s="2"/>
      <c r="K19" s="2"/>
      <c r="L19" s="2"/>
      <c r="M19" s="2"/>
    </row>
    <row r="20" spans="1:13" ht="12.75">
      <c r="A20" s="2"/>
      <c r="B20" s="41">
        <v>70001001</v>
      </c>
      <c r="C20" s="2" t="s">
        <v>123</v>
      </c>
      <c r="D20" s="34">
        <v>500000</v>
      </c>
      <c r="E20" s="34">
        <v>520000</v>
      </c>
      <c r="F20" s="6">
        <f t="shared" si="1"/>
        <v>104</v>
      </c>
      <c r="G20" s="57">
        <f t="shared" si="0"/>
        <v>2169.921548990152</v>
      </c>
      <c r="H20" s="2"/>
      <c r="I20" s="2"/>
      <c r="J20" s="2"/>
      <c r="K20" s="2"/>
      <c r="L20" s="2"/>
      <c r="M20" s="2"/>
    </row>
    <row r="21" spans="1:13" ht="12.75">
      <c r="A21" s="2"/>
      <c r="B21" s="41">
        <v>70001101</v>
      </c>
      <c r="C21" s="2" t="s">
        <v>124</v>
      </c>
      <c r="D21" s="10">
        <v>350000</v>
      </c>
      <c r="E21" s="10">
        <v>363000</v>
      </c>
      <c r="F21" s="6">
        <f t="shared" si="1"/>
        <v>103.71428571428571</v>
      </c>
      <c r="G21" s="57">
        <f t="shared" si="0"/>
        <v>1514.772158237356</v>
      </c>
      <c r="H21" s="2"/>
      <c r="I21" s="2"/>
      <c r="J21" s="2"/>
      <c r="K21" s="2"/>
      <c r="L21" s="2"/>
      <c r="M21" s="2"/>
    </row>
    <row r="22" spans="1:13" ht="12.75">
      <c r="A22" s="2"/>
      <c r="B22" s="41">
        <v>70001201</v>
      </c>
      <c r="C22" s="2" t="s">
        <v>136</v>
      </c>
      <c r="D22" s="34">
        <v>3000000</v>
      </c>
      <c r="E22" s="34">
        <v>3100000</v>
      </c>
      <c r="F22" s="6">
        <f t="shared" si="1"/>
        <v>103.33333333333334</v>
      </c>
      <c r="G22" s="57">
        <f t="shared" si="0"/>
        <v>12936.070772825906</v>
      </c>
      <c r="H22" s="2" t="s">
        <v>143</v>
      </c>
      <c r="I22" s="2"/>
      <c r="J22" s="2"/>
      <c r="K22" s="2"/>
      <c r="L22" s="2"/>
      <c r="M22" s="2"/>
    </row>
    <row r="23" spans="1:13" ht="12.75">
      <c r="A23" s="2"/>
      <c r="B23" s="41">
        <v>70001301</v>
      </c>
      <c r="C23" s="2" t="s">
        <v>137</v>
      </c>
      <c r="D23" s="34">
        <v>500000</v>
      </c>
      <c r="E23" s="34">
        <v>515000</v>
      </c>
      <c r="F23" s="6">
        <f t="shared" si="1"/>
        <v>103</v>
      </c>
      <c r="G23" s="57">
        <f t="shared" si="0"/>
        <v>2149.0569187114006</v>
      </c>
      <c r="H23" s="2"/>
      <c r="I23" s="2"/>
      <c r="J23" s="2"/>
      <c r="K23" s="2"/>
      <c r="L23" s="2"/>
      <c r="M23" s="2"/>
    </row>
    <row r="24" spans="1:13" ht="12.75">
      <c r="A24" s="2"/>
      <c r="B24" s="41">
        <v>70001401</v>
      </c>
      <c r="C24" s="2" t="s">
        <v>138</v>
      </c>
      <c r="D24" s="34">
        <v>2000000</v>
      </c>
      <c r="E24" s="34">
        <v>2070000</v>
      </c>
      <c r="F24" s="6">
        <f t="shared" si="1"/>
        <v>103.49999999999999</v>
      </c>
      <c r="G24" s="57">
        <f t="shared" si="0"/>
        <v>8637.956935403105</v>
      </c>
      <c r="H24" s="2"/>
      <c r="I24" s="2"/>
      <c r="J24" s="2"/>
      <c r="K24" s="2"/>
      <c r="L24" s="2"/>
      <c r="M24" s="2"/>
    </row>
    <row r="25" spans="1:13" ht="12.75">
      <c r="A25" s="2"/>
      <c r="B25" s="41">
        <v>70001501</v>
      </c>
      <c r="C25" s="2" t="s">
        <v>139</v>
      </c>
      <c r="D25" s="10">
        <v>600000</v>
      </c>
      <c r="E25" s="10">
        <v>620000</v>
      </c>
      <c r="F25" s="6">
        <f t="shared" si="1"/>
        <v>103.33333333333334</v>
      </c>
      <c r="G25" s="57">
        <f t="shared" si="0"/>
        <v>2587.214154565181</v>
      </c>
      <c r="H25" s="2"/>
      <c r="I25" s="2"/>
      <c r="J25" s="2"/>
      <c r="K25" s="2"/>
      <c r="L25" s="2"/>
      <c r="M25" s="2"/>
    </row>
    <row r="26" spans="1:13" ht="12.75">
      <c r="A26" s="2"/>
      <c r="B26" s="41">
        <v>70001601</v>
      </c>
      <c r="C26" s="2" t="s">
        <v>126</v>
      </c>
      <c r="D26" s="34">
        <v>90000</v>
      </c>
      <c r="E26" s="34">
        <v>93000</v>
      </c>
      <c r="F26" s="6">
        <f t="shared" si="1"/>
        <v>103.33333333333334</v>
      </c>
      <c r="G26" s="57">
        <f t="shared" si="0"/>
        <v>388.0821231847772</v>
      </c>
      <c r="H26" s="2" t="s">
        <v>146</v>
      </c>
      <c r="I26" s="2"/>
      <c r="J26" s="2"/>
      <c r="K26" s="2"/>
      <c r="L26" s="2"/>
      <c r="M26" s="2"/>
    </row>
    <row r="27" spans="1:13" ht="12.75">
      <c r="A27" s="2"/>
      <c r="B27" s="41">
        <v>70001701</v>
      </c>
      <c r="C27" s="2" t="s">
        <v>2</v>
      </c>
      <c r="D27" s="10">
        <v>700000</v>
      </c>
      <c r="E27" s="10">
        <v>725000</v>
      </c>
      <c r="F27" s="6">
        <f t="shared" si="1"/>
        <v>103.57142857142858</v>
      </c>
      <c r="G27" s="57">
        <f t="shared" si="0"/>
        <v>3025.371390418962</v>
      </c>
      <c r="H27" s="2" t="s">
        <v>175</v>
      </c>
      <c r="I27" s="2"/>
      <c r="J27" s="2"/>
      <c r="K27" s="2"/>
      <c r="L27" s="2"/>
      <c r="M27" s="2"/>
    </row>
    <row r="28" spans="1:13" ht="12.75">
      <c r="A28" s="2"/>
      <c r="B28" s="41">
        <v>70001801</v>
      </c>
      <c r="C28" s="2" t="s">
        <v>150</v>
      </c>
      <c r="D28" s="34">
        <v>750000</v>
      </c>
      <c r="E28" s="34">
        <v>775000</v>
      </c>
      <c r="F28" s="6">
        <f t="shared" si="1"/>
        <v>103.33333333333334</v>
      </c>
      <c r="G28" s="57">
        <f t="shared" si="0"/>
        <v>3234.0176932064765</v>
      </c>
      <c r="H28" s="2" t="s">
        <v>146</v>
      </c>
      <c r="I28" s="2"/>
      <c r="J28" s="2"/>
      <c r="K28" s="2"/>
      <c r="L28" s="2"/>
      <c r="M28" s="2"/>
    </row>
    <row r="29" spans="1:13" ht="12.75">
      <c r="A29" s="2"/>
      <c r="B29" s="41">
        <v>70001901</v>
      </c>
      <c r="C29" s="2" t="s">
        <v>151</v>
      </c>
      <c r="D29" s="34">
        <v>10000</v>
      </c>
      <c r="E29" s="34">
        <v>11000</v>
      </c>
      <c r="F29" s="6">
        <f t="shared" si="1"/>
        <v>110.00000000000001</v>
      </c>
      <c r="G29" s="57">
        <f t="shared" si="0"/>
        <v>45.902186613253214</v>
      </c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5">
        <v>0</v>
      </c>
      <c r="E30" s="5">
        <v>0</v>
      </c>
      <c r="F30" s="6"/>
      <c r="G30" s="57">
        <f t="shared" si="0"/>
        <v>0</v>
      </c>
      <c r="H30" s="2"/>
      <c r="I30" s="2"/>
      <c r="J30" s="2"/>
      <c r="K30" s="2"/>
      <c r="L30" s="2"/>
      <c r="M30" s="2"/>
    </row>
    <row r="31" spans="1:7" s="29" customFormat="1" ht="15.75">
      <c r="A31" s="25"/>
      <c r="B31" s="28">
        <v>703</v>
      </c>
      <c r="C31" s="28" t="s">
        <v>100</v>
      </c>
      <c r="D31" s="11">
        <f>SUM(D32+D40+D44)</f>
        <v>29110000</v>
      </c>
      <c r="E31" s="11">
        <f>SUM(E32+E40+E44)</f>
        <v>30112000</v>
      </c>
      <c r="F31" s="6">
        <f t="shared" si="1"/>
        <v>103.44211611130196</v>
      </c>
      <c r="G31" s="58">
        <f>SUM(G32+G40+G44)</f>
        <v>125655.14939075282</v>
      </c>
    </row>
    <row r="32" spans="1:13" ht="12.75">
      <c r="A32" s="2"/>
      <c r="B32" s="4">
        <v>7030</v>
      </c>
      <c r="C32" s="3" t="s">
        <v>3</v>
      </c>
      <c r="D32" s="7">
        <f>SUM(D33:D38)</f>
        <v>20865000</v>
      </c>
      <c r="E32" s="7">
        <f>SUM(E33:E38)</f>
        <v>21565000</v>
      </c>
      <c r="F32" s="6">
        <f t="shared" si="1"/>
        <v>103.35490055116223</v>
      </c>
      <c r="G32" s="57">
        <f>SUM(G33:G38)</f>
        <v>89989.15039225506</v>
      </c>
      <c r="H32" s="2"/>
      <c r="I32" s="2"/>
      <c r="J32" s="2"/>
      <c r="K32" s="2"/>
      <c r="L32" s="2"/>
      <c r="M32" s="2"/>
    </row>
    <row r="33" spans="1:13" ht="12.75">
      <c r="A33" s="2"/>
      <c r="B33" s="41">
        <v>70300001</v>
      </c>
      <c r="C33" s="2" t="s">
        <v>55</v>
      </c>
      <c r="D33" s="5">
        <v>200000</v>
      </c>
      <c r="E33" s="5">
        <v>210000</v>
      </c>
      <c r="F33" s="6">
        <f t="shared" si="1"/>
        <v>105</v>
      </c>
      <c r="G33" s="57">
        <f t="shared" si="0"/>
        <v>876.3144717075614</v>
      </c>
      <c r="H33" s="2"/>
      <c r="I33" s="2"/>
      <c r="J33" s="2"/>
      <c r="K33" s="2"/>
      <c r="L33" s="2"/>
      <c r="M33" s="2"/>
    </row>
    <row r="34" spans="1:13" ht="12.75">
      <c r="A34" s="2"/>
      <c r="B34" s="41">
        <v>70300101</v>
      </c>
      <c r="C34" s="2" t="s">
        <v>4</v>
      </c>
      <c r="D34" s="5">
        <v>2300000</v>
      </c>
      <c r="E34" s="5">
        <v>2370000</v>
      </c>
      <c r="F34" s="6">
        <f t="shared" si="1"/>
        <v>103.04347826086956</v>
      </c>
      <c r="G34" s="57">
        <f t="shared" si="0"/>
        <v>9889.834752128192</v>
      </c>
      <c r="H34" s="2"/>
      <c r="I34" s="2"/>
      <c r="J34" s="2"/>
      <c r="K34" s="2"/>
      <c r="L34" s="2"/>
      <c r="M34" s="2"/>
    </row>
    <row r="35" spans="1:13" ht="12.75">
      <c r="A35" s="2"/>
      <c r="B35" s="41">
        <v>70300201</v>
      </c>
      <c r="C35" s="2" t="s">
        <v>108</v>
      </c>
      <c r="D35" s="5"/>
      <c r="E35" s="5"/>
      <c r="F35" s="6"/>
      <c r="G35" s="57">
        <f t="shared" si="0"/>
        <v>0</v>
      </c>
      <c r="H35" s="2"/>
      <c r="I35" s="2"/>
      <c r="J35" s="2"/>
      <c r="K35" s="2"/>
      <c r="L35" s="2"/>
      <c r="M35" s="2"/>
    </row>
    <row r="36" spans="1:13" ht="12.75">
      <c r="A36" s="2"/>
      <c r="B36" s="41">
        <v>70300301</v>
      </c>
      <c r="C36" s="2" t="s">
        <v>56</v>
      </c>
      <c r="D36" s="5">
        <v>5150000</v>
      </c>
      <c r="E36" s="5">
        <v>5350000</v>
      </c>
      <c r="F36" s="6">
        <f t="shared" si="1"/>
        <v>103.88349514563106</v>
      </c>
      <c r="G36" s="57">
        <f t="shared" si="0"/>
        <v>22325.154398264065</v>
      </c>
      <c r="H36" s="2" t="s">
        <v>117</v>
      </c>
      <c r="I36" s="2"/>
      <c r="J36" s="2"/>
      <c r="K36" s="2"/>
      <c r="L36" s="2"/>
      <c r="M36" s="2"/>
    </row>
    <row r="37" spans="1:13" ht="12.75">
      <c r="A37" s="2"/>
      <c r="B37" s="41">
        <v>70300401</v>
      </c>
      <c r="C37" s="2" t="s">
        <v>57</v>
      </c>
      <c r="D37" s="37">
        <v>12600000</v>
      </c>
      <c r="E37" s="5">
        <v>13000000</v>
      </c>
      <c r="F37" s="6">
        <f t="shared" si="1"/>
        <v>103.17460317460319</v>
      </c>
      <c r="G37" s="57">
        <f t="shared" si="0"/>
        <v>54248.0387247538</v>
      </c>
      <c r="H37" s="2" t="s">
        <v>47</v>
      </c>
      <c r="I37" s="2"/>
      <c r="J37" s="2"/>
      <c r="K37" s="2"/>
      <c r="L37" s="2"/>
      <c r="M37" s="2"/>
    </row>
    <row r="38" spans="1:13" ht="12.75">
      <c r="A38" s="2"/>
      <c r="B38" s="41">
        <v>70300501</v>
      </c>
      <c r="C38" s="2" t="s">
        <v>5</v>
      </c>
      <c r="D38" s="5">
        <v>615000</v>
      </c>
      <c r="E38" s="5">
        <v>635000</v>
      </c>
      <c r="F38" s="6">
        <f t="shared" si="1"/>
        <v>103.2520325203252</v>
      </c>
      <c r="G38" s="57">
        <f t="shared" si="0"/>
        <v>2649.8080454014357</v>
      </c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5"/>
      <c r="E39" s="5"/>
      <c r="F39" s="6"/>
      <c r="G39" s="57">
        <f t="shared" si="0"/>
        <v>0</v>
      </c>
      <c r="H39" s="2"/>
      <c r="I39" s="2"/>
      <c r="J39" s="2"/>
      <c r="K39" s="2"/>
      <c r="L39" s="2"/>
      <c r="M39" s="2"/>
    </row>
    <row r="40" spans="1:13" ht="12.75">
      <c r="A40" s="2"/>
      <c r="B40" s="4">
        <v>7032</v>
      </c>
      <c r="C40" s="3" t="s">
        <v>6</v>
      </c>
      <c r="D40" s="7">
        <f>SUM(D41:D42)</f>
        <v>1115000</v>
      </c>
      <c r="E40" s="7">
        <f>SUM(E41:E42)</f>
        <v>1156000</v>
      </c>
      <c r="F40" s="6">
        <f t="shared" si="1"/>
        <v>103.67713004484304</v>
      </c>
      <c r="G40" s="57">
        <f>SUM(G41:G42)</f>
        <v>4823.902520447337</v>
      </c>
      <c r="H40" s="2"/>
      <c r="I40" s="2"/>
      <c r="J40" s="2"/>
      <c r="K40" s="2"/>
      <c r="L40" s="2"/>
      <c r="M40" s="2"/>
    </row>
    <row r="41" spans="1:13" ht="12.75">
      <c r="A41" s="2"/>
      <c r="B41" s="41">
        <v>70320001</v>
      </c>
      <c r="C41" s="2" t="s">
        <v>7</v>
      </c>
      <c r="D41" s="5">
        <v>1100000</v>
      </c>
      <c r="E41" s="5">
        <v>1140000</v>
      </c>
      <c r="F41" s="6">
        <f t="shared" si="1"/>
        <v>103.63636363636364</v>
      </c>
      <c r="G41" s="57">
        <f t="shared" si="0"/>
        <v>4757.135703555333</v>
      </c>
      <c r="H41" s="2"/>
      <c r="I41" s="2"/>
      <c r="J41" s="2"/>
      <c r="K41" s="2"/>
      <c r="L41" s="2"/>
      <c r="M41" s="2"/>
    </row>
    <row r="42" spans="1:13" ht="12.75">
      <c r="A42" s="2"/>
      <c r="B42" s="41">
        <v>70320101</v>
      </c>
      <c r="C42" s="2" t="s">
        <v>106</v>
      </c>
      <c r="D42" s="5">
        <v>15000</v>
      </c>
      <c r="E42" s="5">
        <v>16000</v>
      </c>
      <c r="F42" s="6">
        <f t="shared" si="1"/>
        <v>106.66666666666667</v>
      </c>
      <c r="G42" s="57">
        <f t="shared" si="0"/>
        <v>66.76681689200468</v>
      </c>
      <c r="H42" s="2" t="s">
        <v>107</v>
      </c>
      <c r="I42" s="2"/>
      <c r="J42" s="2"/>
      <c r="K42" s="2"/>
      <c r="L42" s="2"/>
      <c r="M42" s="2"/>
    </row>
    <row r="43" spans="1:13" ht="12.75">
      <c r="A43" s="2"/>
      <c r="B43" s="2"/>
      <c r="C43" s="2"/>
      <c r="D43" s="5"/>
      <c r="E43" s="5"/>
      <c r="F43" s="6"/>
      <c r="G43" s="57">
        <f t="shared" si="0"/>
        <v>0</v>
      </c>
      <c r="H43" s="2"/>
      <c r="I43" s="2"/>
      <c r="J43" s="2"/>
      <c r="K43" s="2"/>
      <c r="L43" s="2"/>
      <c r="M43" s="2"/>
    </row>
    <row r="44" spans="1:13" ht="12.75">
      <c r="A44" s="2"/>
      <c r="B44" s="4">
        <v>7033</v>
      </c>
      <c r="C44" s="3" t="s">
        <v>8</v>
      </c>
      <c r="D44" s="7">
        <f>SUM(D45:D48)</f>
        <v>7130000</v>
      </c>
      <c r="E44" s="7">
        <f>SUM(E45:E48)</f>
        <v>7391000</v>
      </c>
      <c r="F44" s="6">
        <f t="shared" si="1"/>
        <v>103.66058906030855</v>
      </c>
      <c r="G44" s="57">
        <f>SUM(G45:G48)</f>
        <v>30842.09647805041</v>
      </c>
      <c r="H44" s="2"/>
      <c r="I44" s="2"/>
      <c r="J44" s="2"/>
      <c r="K44" s="2"/>
      <c r="L44" s="2"/>
      <c r="M44" s="2"/>
    </row>
    <row r="45" spans="1:9" ht="12.75">
      <c r="A45" s="2"/>
      <c r="B45" s="41">
        <v>70330001</v>
      </c>
      <c r="C45" s="2" t="s">
        <v>9</v>
      </c>
      <c r="D45" s="5">
        <v>1550000</v>
      </c>
      <c r="E45" s="5">
        <v>1600000</v>
      </c>
      <c r="F45" s="6">
        <f t="shared" si="1"/>
        <v>103.2258064516129</v>
      </c>
      <c r="G45" s="57">
        <f t="shared" si="0"/>
        <v>6676.681689200468</v>
      </c>
      <c r="H45" s="2" t="s">
        <v>144</v>
      </c>
      <c r="I45" s="2"/>
    </row>
    <row r="46" spans="1:9" ht="12.75">
      <c r="A46" s="2"/>
      <c r="B46" s="41">
        <v>70330101</v>
      </c>
      <c r="C46" s="2" t="s">
        <v>10</v>
      </c>
      <c r="D46" s="26">
        <v>5350000</v>
      </c>
      <c r="E46" s="26">
        <v>5550000</v>
      </c>
      <c r="F46" s="6">
        <f t="shared" si="1"/>
        <v>103.73831775700934</v>
      </c>
      <c r="G46" s="57">
        <f t="shared" si="0"/>
        <v>23159.739609414122</v>
      </c>
      <c r="H46" s="2"/>
      <c r="I46" s="2"/>
    </row>
    <row r="47" spans="1:9" ht="12.75">
      <c r="A47" s="2"/>
      <c r="B47" s="41">
        <v>70330201</v>
      </c>
      <c r="C47" s="2" t="s">
        <v>104</v>
      </c>
      <c r="D47" s="5">
        <v>210000</v>
      </c>
      <c r="E47" s="5">
        <v>220000</v>
      </c>
      <c r="F47" s="6">
        <f t="shared" si="1"/>
        <v>104.76190476190477</v>
      </c>
      <c r="G47" s="57">
        <f t="shared" si="0"/>
        <v>918.0437322650644</v>
      </c>
      <c r="H47" s="2"/>
      <c r="I47" s="2"/>
    </row>
    <row r="48" spans="1:9" ht="12.75">
      <c r="A48" s="2"/>
      <c r="B48" s="41">
        <v>70330301</v>
      </c>
      <c r="C48" s="2" t="s">
        <v>11</v>
      </c>
      <c r="D48" s="5">
        <v>20000</v>
      </c>
      <c r="E48" s="5">
        <v>21000</v>
      </c>
      <c r="F48" s="6">
        <f t="shared" si="1"/>
        <v>105</v>
      </c>
      <c r="G48" s="57">
        <f t="shared" si="0"/>
        <v>87.63144717075613</v>
      </c>
      <c r="H48" s="2"/>
      <c r="I48" s="2"/>
    </row>
    <row r="49" spans="1:9" ht="12.75">
      <c r="A49" s="2"/>
      <c r="B49" s="2"/>
      <c r="C49" s="2"/>
      <c r="D49" s="5"/>
      <c r="E49" s="5"/>
      <c r="F49" s="6"/>
      <c r="G49" s="57">
        <f t="shared" si="0"/>
        <v>0</v>
      </c>
      <c r="H49" s="2"/>
      <c r="I49" s="2"/>
    </row>
    <row r="50" spans="1:7" s="29" customFormat="1" ht="15.75">
      <c r="A50" s="25"/>
      <c r="B50" s="28">
        <v>704</v>
      </c>
      <c r="C50" s="28" t="s">
        <v>93</v>
      </c>
      <c r="D50" s="11">
        <f>SUM(D51+D56)</f>
        <v>45380000</v>
      </c>
      <c r="E50" s="11">
        <f>SUM(E51+E56)</f>
        <v>28864000</v>
      </c>
      <c r="F50" s="6">
        <f t="shared" si="1"/>
        <v>63.60511238431027</v>
      </c>
      <c r="G50" s="58">
        <f>SUM(G51+G56)</f>
        <v>120447.33767317643</v>
      </c>
    </row>
    <row r="51" spans="1:9" ht="12.75">
      <c r="A51" s="2"/>
      <c r="B51" s="4">
        <v>7044</v>
      </c>
      <c r="C51" s="3" t="s">
        <v>12</v>
      </c>
      <c r="D51" s="7">
        <f>SUM(D52:D54)</f>
        <v>350000</v>
      </c>
      <c r="E51" s="7">
        <f>SUM(E52:E54)</f>
        <v>363000</v>
      </c>
      <c r="F51" s="6">
        <f t="shared" si="1"/>
        <v>103.71428571428571</v>
      </c>
      <c r="G51" s="57">
        <f t="shared" si="0"/>
        <v>1514.772158237356</v>
      </c>
      <c r="H51" s="2"/>
      <c r="I51" s="2"/>
    </row>
    <row r="52" spans="1:9" ht="12.75">
      <c r="A52" s="2"/>
      <c r="B52" s="41">
        <v>70440001</v>
      </c>
      <c r="C52" s="2" t="s">
        <v>13</v>
      </c>
      <c r="D52" s="5"/>
      <c r="E52" s="5"/>
      <c r="F52" s="6"/>
      <c r="G52" s="57">
        <f t="shared" si="0"/>
        <v>0</v>
      </c>
      <c r="H52" s="2"/>
      <c r="I52" s="2"/>
    </row>
    <row r="53" spans="1:9" ht="12.75">
      <c r="A53" s="2"/>
      <c r="B53" s="41">
        <v>70440301</v>
      </c>
      <c r="C53" s="2" t="s">
        <v>58</v>
      </c>
      <c r="D53" s="5">
        <v>350000</v>
      </c>
      <c r="E53" s="5">
        <v>363000</v>
      </c>
      <c r="F53" s="6">
        <f t="shared" si="1"/>
        <v>103.71428571428571</v>
      </c>
      <c r="G53" s="57">
        <f t="shared" si="0"/>
        <v>1514.772158237356</v>
      </c>
      <c r="H53" s="2"/>
      <c r="I53" s="2"/>
    </row>
    <row r="54" spans="1:9" ht="12.75">
      <c r="A54" s="2"/>
      <c r="B54" s="41">
        <v>70440501</v>
      </c>
      <c r="C54" s="2" t="s">
        <v>87</v>
      </c>
      <c r="D54" s="5"/>
      <c r="E54" s="5"/>
      <c r="F54" s="6"/>
      <c r="G54" s="57">
        <f t="shared" si="0"/>
        <v>0</v>
      </c>
      <c r="H54" s="2"/>
      <c r="I54" s="2"/>
    </row>
    <row r="55" spans="1:9" ht="12.75">
      <c r="A55" s="2"/>
      <c r="B55" s="2"/>
      <c r="C55" s="2"/>
      <c r="D55" s="5"/>
      <c r="E55" s="5"/>
      <c r="F55" s="6"/>
      <c r="G55" s="57">
        <f t="shared" si="0"/>
        <v>0</v>
      </c>
      <c r="H55" s="2"/>
      <c r="I55" s="2"/>
    </row>
    <row r="56" spans="1:9" ht="12.75">
      <c r="A56" s="2"/>
      <c r="B56" s="4">
        <v>7047</v>
      </c>
      <c r="C56" s="3" t="s">
        <v>14</v>
      </c>
      <c r="D56" s="7">
        <f>SUM(D57:D64)</f>
        <v>45030000</v>
      </c>
      <c r="E56" s="7">
        <f>SUM(E57:E64)</f>
        <v>28501000</v>
      </c>
      <c r="F56" s="6">
        <f t="shared" si="1"/>
        <v>63.293359982234065</v>
      </c>
      <c r="G56" s="57">
        <f>SUM(G57:G64)</f>
        <v>118932.56551493908</v>
      </c>
      <c r="H56" s="2"/>
      <c r="I56" s="2"/>
    </row>
    <row r="57" spans="1:11" ht="12.75">
      <c r="A57" s="2"/>
      <c r="B57" s="42">
        <v>70470001</v>
      </c>
      <c r="C57" s="2" t="s">
        <v>51</v>
      </c>
      <c r="D57" s="5"/>
      <c r="E57" s="5"/>
      <c r="F57" s="6"/>
      <c r="G57" s="57">
        <f t="shared" si="0"/>
        <v>0</v>
      </c>
      <c r="H57" s="2" t="s">
        <v>109</v>
      </c>
      <c r="I57" s="2"/>
      <c r="K57" s="16" t="s">
        <v>77</v>
      </c>
    </row>
    <row r="58" spans="1:11" ht="12.75">
      <c r="A58" s="2"/>
      <c r="B58" s="42">
        <v>70470001</v>
      </c>
      <c r="C58" s="2" t="s">
        <v>140</v>
      </c>
      <c r="D58" s="26">
        <v>28000000</v>
      </c>
      <c r="E58" s="26">
        <v>14400000</v>
      </c>
      <c r="F58" s="6">
        <f t="shared" si="1"/>
        <v>51.42857142857142</v>
      </c>
      <c r="G58" s="57">
        <f t="shared" si="0"/>
        <v>60090.13520280421</v>
      </c>
      <c r="H58" s="2" t="s">
        <v>163</v>
      </c>
      <c r="I58" s="2" t="s">
        <v>180</v>
      </c>
      <c r="J58" s="16" t="s">
        <v>184</v>
      </c>
      <c r="K58" s="16" t="s">
        <v>77</v>
      </c>
    </row>
    <row r="59" spans="1:9" ht="12.75">
      <c r="A59" s="2"/>
      <c r="B59" s="41">
        <v>70470401</v>
      </c>
      <c r="C59" s="2" t="s">
        <v>15</v>
      </c>
      <c r="D59" s="5">
        <v>200000</v>
      </c>
      <c r="E59" s="5">
        <v>206000</v>
      </c>
      <c r="F59" s="6">
        <f t="shared" si="1"/>
        <v>103</v>
      </c>
      <c r="G59" s="57">
        <f t="shared" si="0"/>
        <v>859.6227674845602</v>
      </c>
      <c r="H59" s="2" t="s">
        <v>48</v>
      </c>
      <c r="I59" s="2"/>
    </row>
    <row r="60" spans="1:9" ht="12.75">
      <c r="A60" s="2"/>
      <c r="B60" s="41">
        <v>70470601</v>
      </c>
      <c r="C60" s="2" t="s">
        <v>59</v>
      </c>
      <c r="D60" s="5">
        <v>100000</v>
      </c>
      <c r="E60" s="5">
        <v>100000</v>
      </c>
      <c r="F60" s="6">
        <f t="shared" si="1"/>
        <v>100</v>
      </c>
      <c r="G60" s="57">
        <f t="shared" si="0"/>
        <v>417.29260557502926</v>
      </c>
      <c r="H60" s="2" t="s">
        <v>41</v>
      </c>
      <c r="I60" s="2"/>
    </row>
    <row r="61" spans="1:9" ht="12.75">
      <c r="A61" s="2"/>
      <c r="B61" s="41">
        <v>70470701</v>
      </c>
      <c r="C61" s="2" t="s">
        <v>60</v>
      </c>
      <c r="D61" s="5">
        <v>100000</v>
      </c>
      <c r="E61" s="5">
        <v>100000</v>
      </c>
      <c r="F61" s="6">
        <f t="shared" si="1"/>
        <v>100</v>
      </c>
      <c r="G61" s="57">
        <f t="shared" si="0"/>
        <v>417.29260557502926</v>
      </c>
      <c r="H61" s="2" t="s">
        <v>41</v>
      </c>
      <c r="I61" s="2"/>
    </row>
    <row r="62" spans="1:9" ht="12.75">
      <c r="A62" s="2"/>
      <c r="B62" s="41">
        <v>70470801</v>
      </c>
      <c r="C62" s="2" t="s">
        <v>16</v>
      </c>
      <c r="D62" s="26">
        <v>8800000</v>
      </c>
      <c r="E62" s="59">
        <v>6195000</v>
      </c>
      <c r="F62" s="6">
        <f t="shared" si="1"/>
        <v>70.39772727272727</v>
      </c>
      <c r="G62" s="57">
        <f t="shared" si="0"/>
        <v>25851.276915373062</v>
      </c>
      <c r="H62" s="2" t="s">
        <v>172</v>
      </c>
      <c r="I62" s="2"/>
    </row>
    <row r="63" spans="1:9" ht="12.75">
      <c r="A63" s="2"/>
      <c r="B63" s="41">
        <v>70471501</v>
      </c>
      <c r="C63" s="2" t="s">
        <v>73</v>
      </c>
      <c r="D63" s="5">
        <v>1500000</v>
      </c>
      <c r="E63" s="5">
        <v>1500000</v>
      </c>
      <c r="F63" s="6">
        <f t="shared" si="1"/>
        <v>100</v>
      </c>
      <c r="G63" s="57">
        <f t="shared" si="0"/>
        <v>6259.389083625439</v>
      </c>
      <c r="H63" s="2" t="s">
        <v>110</v>
      </c>
      <c r="I63" s="2" t="s">
        <v>120</v>
      </c>
    </row>
    <row r="64" spans="1:10" ht="12.75">
      <c r="A64" s="2"/>
      <c r="B64" s="41">
        <v>70471901</v>
      </c>
      <c r="C64" s="2" t="s">
        <v>145</v>
      </c>
      <c r="D64" s="37">
        <v>6330000</v>
      </c>
      <c r="E64" s="5">
        <v>6000000</v>
      </c>
      <c r="F64" s="6">
        <f t="shared" si="1"/>
        <v>94.7867298578199</v>
      </c>
      <c r="G64" s="57">
        <f t="shared" si="0"/>
        <v>25037.556334501754</v>
      </c>
      <c r="H64" s="2" t="s">
        <v>176</v>
      </c>
      <c r="I64" s="2" t="s">
        <v>185</v>
      </c>
      <c r="J64" s="16" t="s">
        <v>202</v>
      </c>
    </row>
    <row r="65" spans="1:9" ht="12.75">
      <c r="A65" s="2"/>
      <c r="B65" s="2"/>
      <c r="C65" s="2"/>
      <c r="D65" s="5"/>
      <c r="E65" s="5"/>
      <c r="F65" s="6"/>
      <c r="G65" s="57">
        <f t="shared" si="0"/>
        <v>0</v>
      </c>
      <c r="H65" s="2"/>
      <c r="I65" s="2"/>
    </row>
    <row r="66" spans="1:9" ht="15.75">
      <c r="A66" s="1">
        <v>71</v>
      </c>
      <c r="B66" s="2"/>
      <c r="C66" s="1" t="s">
        <v>17</v>
      </c>
      <c r="D66" s="7">
        <f>SUM(D68+D85+D89+D93+D97)</f>
        <v>18070270</v>
      </c>
      <c r="E66" s="7">
        <f>SUM(E68+E85+E89+E93+E97)</f>
        <v>14969670</v>
      </c>
      <c r="F66" s="6">
        <f t="shared" si="1"/>
        <v>82.84142959679075</v>
      </c>
      <c r="G66" s="57">
        <f t="shared" si="0"/>
        <v>62467.32598898348</v>
      </c>
      <c r="H66" s="2"/>
      <c r="I66" s="2"/>
    </row>
    <row r="67" spans="1:9" ht="15.75">
      <c r="A67" s="1"/>
      <c r="B67" s="2"/>
      <c r="C67" s="1"/>
      <c r="D67" s="5" t="s">
        <v>1</v>
      </c>
      <c r="E67" s="5" t="s">
        <v>1</v>
      </c>
      <c r="F67" s="6"/>
      <c r="G67" s="57"/>
      <c r="H67" s="2"/>
      <c r="I67" s="2"/>
    </row>
    <row r="68" spans="1:7" s="29" customFormat="1" ht="15.75">
      <c r="A68" s="25"/>
      <c r="B68" s="28">
        <v>710</v>
      </c>
      <c r="C68" s="28" t="s">
        <v>94</v>
      </c>
      <c r="D68" s="11">
        <f>SUM(D69+D71+D74+D78)</f>
        <v>9135270</v>
      </c>
      <c r="E68" s="11">
        <f>SUM(E69+E71+E74+E78)</f>
        <v>7697670</v>
      </c>
      <c r="F68" s="6">
        <f t="shared" si="1"/>
        <v>84.2631909073295</v>
      </c>
      <c r="G68" s="58">
        <f>SUM(G69+G71+G74+G78)</f>
        <v>32121.807711567355</v>
      </c>
    </row>
    <row r="69" spans="1:9" ht="12.75">
      <c r="A69" s="2"/>
      <c r="B69" s="4">
        <v>7100</v>
      </c>
      <c r="C69" s="3" t="s">
        <v>67</v>
      </c>
      <c r="D69" s="7">
        <f>SUM(D70:D70)</f>
        <v>1500000</v>
      </c>
      <c r="E69" s="7">
        <f>SUM(E70:E70)</f>
        <v>0</v>
      </c>
      <c r="F69" s="6">
        <f t="shared" si="1"/>
        <v>0</v>
      </c>
      <c r="G69" s="57">
        <f t="shared" si="0"/>
        <v>0</v>
      </c>
      <c r="H69" s="2"/>
      <c r="I69" s="2"/>
    </row>
    <row r="70" spans="1:9" s="40" customFormat="1" ht="12.75">
      <c r="A70" s="38"/>
      <c r="B70" s="43">
        <v>71000001</v>
      </c>
      <c r="C70" s="24" t="s">
        <v>68</v>
      </c>
      <c r="D70" s="26">
        <v>1500000</v>
      </c>
      <c r="E70" s="26">
        <v>0</v>
      </c>
      <c r="F70" s="6">
        <f t="shared" si="1"/>
        <v>0</v>
      </c>
      <c r="G70" s="57">
        <f t="shared" si="0"/>
        <v>0</v>
      </c>
      <c r="H70" s="40" t="s">
        <v>167</v>
      </c>
      <c r="I70" s="40" t="s">
        <v>170</v>
      </c>
    </row>
    <row r="71" spans="1:9" ht="12.75">
      <c r="A71" s="2"/>
      <c r="B71" s="4">
        <v>7100</v>
      </c>
      <c r="C71" s="3" t="s">
        <v>141</v>
      </c>
      <c r="D71" s="7">
        <f>SUM(D72:D72)</f>
        <v>0</v>
      </c>
      <c r="E71" s="7">
        <f>SUM(E72:E72)</f>
        <v>0</v>
      </c>
      <c r="F71" s="6"/>
      <c r="G71" s="57">
        <f t="shared" si="0"/>
        <v>0</v>
      </c>
      <c r="H71" s="2"/>
      <c r="I71" s="2"/>
    </row>
    <row r="72" spans="1:7" ht="12.75">
      <c r="A72" s="2"/>
      <c r="B72" s="41">
        <v>71000401</v>
      </c>
      <c r="C72" s="2" t="s">
        <v>168</v>
      </c>
      <c r="D72" s="37"/>
      <c r="E72" s="5"/>
      <c r="F72" s="6"/>
      <c r="G72" s="57">
        <f>E72/239.64</f>
        <v>0</v>
      </c>
    </row>
    <row r="73" spans="1:7" ht="12.75">
      <c r="A73" s="2"/>
      <c r="B73" s="2"/>
      <c r="C73" s="2"/>
      <c r="D73" s="5" t="s">
        <v>1</v>
      </c>
      <c r="E73" s="5" t="s">
        <v>1</v>
      </c>
      <c r="F73" s="6"/>
      <c r="G73" s="57"/>
    </row>
    <row r="74" spans="1:7" ht="12.75">
      <c r="A74" s="2"/>
      <c r="B74" s="4">
        <v>7102</v>
      </c>
      <c r="C74" s="3" t="s">
        <v>18</v>
      </c>
      <c r="D74" s="7">
        <f>SUM(D75:D76)</f>
        <v>650000</v>
      </c>
      <c r="E74" s="7">
        <f>SUM(E75:E76)</f>
        <v>675000</v>
      </c>
      <c r="F74" s="6">
        <f aca="true" t="shared" si="2" ref="F74:F135">SUM(E74/D74*100)</f>
        <v>103.84615384615385</v>
      </c>
      <c r="G74" s="57">
        <f>SUM(G75:G76)</f>
        <v>2816.7250876314474</v>
      </c>
    </row>
    <row r="75" spans="1:7" ht="12.75">
      <c r="A75" s="2"/>
      <c r="B75" s="41">
        <v>71020001</v>
      </c>
      <c r="C75" s="2" t="s">
        <v>61</v>
      </c>
      <c r="D75" s="5">
        <v>350000</v>
      </c>
      <c r="E75" s="5">
        <v>365000</v>
      </c>
      <c r="F75" s="6">
        <f t="shared" si="2"/>
        <v>104.28571428571429</v>
      </c>
      <c r="G75" s="57">
        <f>E75/239.64</f>
        <v>1523.1180103488566</v>
      </c>
    </row>
    <row r="76" spans="1:7" ht="12.75">
      <c r="A76" s="2"/>
      <c r="B76" s="41">
        <v>71020201</v>
      </c>
      <c r="C76" s="2" t="s">
        <v>62</v>
      </c>
      <c r="D76" s="5">
        <v>300000</v>
      </c>
      <c r="E76" s="5">
        <v>310000</v>
      </c>
      <c r="F76" s="6">
        <f t="shared" si="2"/>
        <v>103.33333333333334</v>
      </c>
      <c r="G76" s="57">
        <f>E76/239.64</f>
        <v>1293.6070772825906</v>
      </c>
    </row>
    <row r="77" spans="1:7" ht="12.75">
      <c r="A77" s="2"/>
      <c r="B77" s="2"/>
      <c r="C77" s="2"/>
      <c r="D77" s="5" t="s">
        <v>1</v>
      </c>
      <c r="E77" s="5" t="s">
        <v>1</v>
      </c>
      <c r="F77" s="6"/>
      <c r="G77" s="57"/>
    </row>
    <row r="78" spans="1:7" ht="12.75">
      <c r="A78" s="2"/>
      <c r="B78" s="4">
        <v>7103</v>
      </c>
      <c r="C78" s="3" t="s">
        <v>19</v>
      </c>
      <c r="D78" s="7">
        <f>SUM(D79:D83)</f>
        <v>6985270</v>
      </c>
      <c r="E78" s="7">
        <f>SUM(E79:E83)</f>
        <v>7022670</v>
      </c>
      <c r="F78" s="6">
        <f t="shared" si="2"/>
        <v>100.53541237489748</v>
      </c>
      <c r="G78" s="57">
        <f>SUM(G79:G83)</f>
        <v>29305.08262393591</v>
      </c>
    </row>
    <row r="79" spans="1:9" ht="12.75">
      <c r="A79" s="2"/>
      <c r="B79" s="41">
        <v>71030201</v>
      </c>
      <c r="C79" s="2" t="s">
        <v>20</v>
      </c>
      <c r="D79" s="44">
        <v>6000000</v>
      </c>
      <c r="E79" s="5">
        <v>6000000</v>
      </c>
      <c r="F79" s="6">
        <f t="shared" si="2"/>
        <v>100</v>
      </c>
      <c r="G79" s="57">
        <f aca="true" t="shared" si="3" ref="G79:G84">E79/239.64</f>
        <v>25037.556334501754</v>
      </c>
      <c r="H79" s="16" t="s">
        <v>76</v>
      </c>
      <c r="I79" s="16" t="s">
        <v>148</v>
      </c>
    </row>
    <row r="80" spans="1:8" ht="12.75">
      <c r="A80" s="2"/>
      <c r="B80" s="41">
        <v>71030601</v>
      </c>
      <c r="C80" s="2" t="s">
        <v>40</v>
      </c>
      <c r="D80" s="5">
        <v>930000</v>
      </c>
      <c r="E80" s="5">
        <v>965000</v>
      </c>
      <c r="F80" s="6">
        <f t="shared" si="2"/>
        <v>103.76344086021506</v>
      </c>
      <c r="G80" s="57">
        <f t="shared" si="3"/>
        <v>4026.873643799032</v>
      </c>
      <c r="H80" s="16" t="s">
        <v>84</v>
      </c>
    </row>
    <row r="81" spans="1:7" ht="12.75">
      <c r="A81" s="2"/>
      <c r="B81" s="41">
        <v>71030602</v>
      </c>
      <c r="C81" s="2" t="s">
        <v>164</v>
      </c>
      <c r="D81" s="26">
        <v>10000</v>
      </c>
      <c r="E81" s="26">
        <v>11000</v>
      </c>
      <c r="F81" s="6">
        <f t="shared" si="2"/>
        <v>110.00000000000001</v>
      </c>
      <c r="G81" s="57">
        <f t="shared" si="3"/>
        <v>45.902186613253214</v>
      </c>
    </row>
    <row r="82" spans="1:7" s="27" customFormat="1" ht="12.75">
      <c r="A82" s="24"/>
      <c r="B82" s="41">
        <v>71031201</v>
      </c>
      <c r="C82" s="2" t="s">
        <v>154</v>
      </c>
      <c r="D82" s="5">
        <v>45270</v>
      </c>
      <c r="E82" s="5">
        <v>46670</v>
      </c>
      <c r="F82" s="6">
        <f t="shared" si="2"/>
        <v>103.0925557764524</v>
      </c>
      <c r="G82" s="57">
        <f t="shared" si="3"/>
        <v>194.75045902186613</v>
      </c>
    </row>
    <row r="83" spans="1:7" ht="12.75">
      <c r="A83" s="2"/>
      <c r="B83" s="41">
        <v>71039901</v>
      </c>
      <c r="C83" s="2" t="s">
        <v>21</v>
      </c>
      <c r="D83" s="5"/>
      <c r="E83" s="5"/>
      <c r="F83" s="6"/>
      <c r="G83" s="57">
        <f t="shared" si="3"/>
        <v>0</v>
      </c>
    </row>
    <row r="84" spans="1:7" ht="12.75">
      <c r="A84" s="2"/>
      <c r="B84" s="2"/>
      <c r="C84" s="2"/>
      <c r="D84" s="5"/>
      <c r="E84" s="5"/>
      <c r="F84" s="6"/>
      <c r="G84" s="57">
        <f t="shared" si="3"/>
        <v>0</v>
      </c>
    </row>
    <row r="85" spans="1:7" s="29" customFormat="1" ht="15.75">
      <c r="A85" s="25"/>
      <c r="B85" s="28">
        <v>711</v>
      </c>
      <c r="C85" s="28" t="s">
        <v>95</v>
      </c>
      <c r="D85" s="11">
        <f>SUM(D86)</f>
        <v>650000</v>
      </c>
      <c r="E85" s="11">
        <f>SUM(E86)</f>
        <v>665000</v>
      </c>
      <c r="F85" s="6">
        <f t="shared" si="2"/>
        <v>102.30769230769229</v>
      </c>
      <c r="G85" s="58">
        <f>SUM(G86)</f>
        <v>2774.9958270739444</v>
      </c>
    </row>
    <row r="86" spans="1:7" ht="12.75">
      <c r="A86" s="2"/>
      <c r="B86" s="4">
        <v>7111</v>
      </c>
      <c r="C86" s="3" t="s">
        <v>42</v>
      </c>
      <c r="D86" s="7">
        <f>SUM(D87:D87)</f>
        <v>650000</v>
      </c>
      <c r="E86" s="7">
        <f>SUM(E87:E87)</f>
        <v>665000</v>
      </c>
      <c r="F86" s="6">
        <f t="shared" si="2"/>
        <v>102.30769230769229</v>
      </c>
      <c r="G86" s="57">
        <f>E86/239.64</f>
        <v>2774.9958270739444</v>
      </c>
    </row>
    <row r="87" spans="1:7" ht="12.75">
      <c r="A87" s="2"/>
      <c r="B87" s="41">
        <v>71110001</v>
      </c>
      <c r="C87" s="2" t="s">
        <v>127</v>
      </c>
      <c r="D87" s="5">
        <v>650000</v>
      </c>
      <c r="E87" s="5">
        <v>665000</v>
      </c>
      <c r="F87" s="6">
        <f t="shared" si="2"/>
        <v>102.30769230769229</v>
      </c>
      <c r="G87" s="57">
        <f>E87/239.64</f>
        <v>2774.9958270739444</v>
      </c>
    </row>
    <row r="88" spans="1:7" ht="12.75">
      <c r="A88" s="2"/>
      <c r="B88" s="2"/>
      <c r="C88" s="2"/>
      <c r="D88" s="5" t="s">
        <v>1</v>
      </c>
      <c r="E88" s="5" t="s">
        <v>1</v>
      </c>
      <c r="F88" s="6"/>
      <c r="G88" s="57"/>
    </row>
    <row r="89" spans="1:7" s="29" customFormat="1" ht="15.75">
      <c r="A89" s="25"/>
      <c r="B89" s="28">
        <v>712</v>
      </c>
      <c r="C89" s="28" t="s">
        <v>96</v>
      </c>
      <c r="D89" s="11">
        <f>SUM(D90)</f>
        <v>200000</v>
      </c>
      <c r="E89" s="11">
        <f>SUM(E90)</f>
        <v>210000</v>
      </c>
      <c r="F89" s="6">
        <f t="shared" si="2"/>
        <v>105</v>
      </c>
      <c r="G89" s="58">
        <f>SUM(G90)</f>
        <v>876.3144717075614</v>
      </c>
    </row>
    <row r="90" spans="1:7" ht="12.75">
      <c r="A90" s="2"/>
      <c r="B90" s="4">
        <v>7120</v>
      </c>
      <c r="C90" s="3" t="s">
        <v>22</v>
      </c>
      <c r="D90" s="7">
        <f>SUM(D91:D91)</f>
        <v>200000</v>
      </c>
      <c r="E90" s="7">
        <f>SUM(E91:E91)</f>
        <v>210000</v>
      </c>
      <c r="F90" s="6">
        <f t="shared" si="2"/>
        <v>105</v>
      </c>
      <c r="G90" s="57">
        <f>E90/239.64</f>
        <v>876.3144717075614</v>
      </c>
    </row>
    <row r="91" spans="1:7" ht="12.75">
      <c r="A91" s="2"/>
      <c r="B91" s="41">
        <v>71200701</v>
      </c>
      <c r="C91" s="2" t="s">
        <v>23</v>
      </c>
      <c r="D91" s="5">
        <v>200000</v>
      </c>
      <c r="E91" s="5">
        <v>210000</v>
      </c>
      <c r="F91" s="6">
        <f t="shared" si="2"/>
        <v>105</v>
      </c>
      <c r="G91" s="57">
        <f>E91/239.64</f>
        <v>876.3144717075614</v>
      </c>
    </row>
    <row r="92" spans="1:7" ht="12.75">
      <c r="A92" s="2"/>
      <c r="B92" s="2"/>
      <c r="C92" s="2"/>
      <c r="D92" s="5"/>
      <c r="E92" s="5"/>
      <c r="F92" s="6"/>
      <c r="G92" s="57"/>
    </row>
    <row r="93" spans="1:7" s="29" customFormat="1" ht="15.75">
      <c r="A93" s="25"/>
      <c r="B93" s="28">
        <v>713</v>
      </c>
      <c r="C93" s="28" t="s">
        <v>97</v>
      </c>
      <c r="D93" s="11">
        <f>SUM(D94)</f>
        <v>230000</v>
      </c>
      <c r="E93" s="11">
        <f>SUM(E94)</f>
        <v>237000</v>
      </c>
      <c r="F93" s="6">
        <f t="shared" si="2"/>
        <v>103.04347826086956</v>
      </c>
      <c r="G93" s="58">
        <f>SUM(G94)</f>
        <v>988.9834752128193</v>
      </c>
    </row>
    <row r="94" spans="1:7" ht="12.75">
      <c r="A94" s="2"/>
      <c r="B94" s="4">
        <v>7130</v>
      </c>
      <c r="C94" s="3" t="s">
        <v>63</v>
      </c>
      <c r="D94" s="7">
        <f>SUM(D95:D96)</f>
        <v>230000</v>
      </c>
      <c r="E94" s="7">
        <f>SUM(E95:E96)</f>
        <v>237000</v>
      </c>
      <c r="F94" s="6">
        <f t="shared" si="2"/>
        <v>103.04347826086956</v>
      </c>
      <c r="G94" s="57">
        <f>E94/239.64</f>
        <v>988.9834752128193</v>
      </c>
    </row>
    <row r="95" spans="1:9" ht="12.75">
      <c r="A95" s="2"/>
      <c r="B95" s="41">
        <v>71300001</v>
      </c>
      <c r="C95" s="2" t="s">
        <v>63</v>
      </c>
      <c r="D95" s="5">
        <v>230000</v>
      </c>
      <c r="E95" s="5">
        <v>237000</v>
      </c>
      <c r="F95" s="6">
        <f t="shared" si="2"/>
        <v>103.04347826086956</v>
      </c>
      <c r="G95" s="57">
        <f>E95/239.64</f>
        <v>988.9834752128193</v>
      </c>
      <c r="H95" s="16" t="s">
        <v>49</v>
      </c>
      <c r="I95" s="16" t="s">
        <v>147</v>
      </c>
    </row>
    <row r="96" spans="1:7" ht="12.75">
      <c r="A96" s="2"/>
      <c r="B96" s="2"/>
      <c r="C96" s="2"/>
      <c r="D96" s="5" t="s">
        <v>1</v>
      </c>
      <c r="E96" s="5" t="s">
        <v>1</v>
      </c>
      <c r="F96" s="6"/>
      <c r="G96" s="57"/>
    </row>
    <row r="97" spans="1:7" s="29" customFormat="1" ht="15.75">
      <c r="A97" s="25"/>
      <c r="B97" s="28">
        <v>714</v>
      </c>
      <c r="C97" s="28" t="s">
        <v>98</v>
      </c>
      <c r="D97" s="11">
        <f>SUM(D98)</f>
        <v>7855000</v>
      </c>
      <c r="E97" s="11">
        <f>SUM(E98)</f>
        <v>6160000</v>
      </c>
      <c r="F97" s="6">
        <f t="shared" si="2"/>
        <v>78.4213876511776</v>
      </c>
      <c r="G97" s="58">
        <f>SUM(G98)</f>
        <v>25705.2245034218</v>
      </c>
    </row>
    <row r="98" spans="1:7" ht="12.75">
      <c r="A98" s="2"/>
      <c r="B98" s="4">
        <v>7141</v>
      </c>
      <c r="C98" s="3" t="s">
        <v>24</v>
      </c>
      <c r="D98" s="7">
        <f>SUM(D99:D102)</f>
        <v>7855000</v>
      </c>
      <c r="E98" s="7">
        <f>SUM(E99:E102)</f>
        <v>6160000</v>
      </c>
      <c r="F98" s="6">
        <f t="shared" si="2"/>
        <v>78.4213876511776</v>
      </c>
      <c r="G98" s="57">
        <f>SUM(G99:G102)</f>
        <v>25705.2245034218</v>
      </c>
    </row>
    <row r="99" spans="1:7" ht="12.75">
      <c r="A99" s="2"/>
      <c r="B99" s="42">
        <v>71410001</v>
      </c>
      <c r="C99" s="2" t="s">
        <v>24</v>
      </c>
      <c r="D99" s="19">
        <v>155000</v>
      </c>
      <c r="E99" s="19">
        <v>160000</v>
      </c>
      <c r="F99" s="6">
        <f t="shared" si="2"/>
        <v>103.2258064516129</v>
      </c>
      <c r="G99" s="57">
        <f>E99/239.64</f>
        <v>667.6681689200468</v>
      </c>
    </row>
    <row r="100" spans="1:8" ht="12.75">
      <c r="A100" s="2"/>
      <c r="B100" s="41">
        <v>71410501</v>
      </c>
      <c r="C100" s="2" t="s">
        <v>25</v>
      </c>
      <c r="D100" s="5">
        <v>4800000</v>
      </c>
      <c r="E100" s="5">
        <v>4800000</v>
      </c>
      <c r="F100" s="6">
        <f t="shared" si="2"/>
        <v>100</v>
      </c>
      <c r="G100" s="57">
        <f>E100/239.64</f>
        <v>20030.045067601404</v>
      </c>
      <c r="H100" s="16" t="s">
        <v>71</v>
      </c>
    </row>
    <row r="101" spans="1:8" ht="12.75">
      <c r="A101" s="2"/>
      <c r="B101" s="41">
        <v>71410601</v>
      </c>
      <c r="C101" s="2" t="s">
        <v>85</v>
      </c>
      <c r="D101" s="5"/>
      <c r="E101" s="5"/>
      <c r="F101" s="6"/>
      <c r="G101" s="57">
        <f>E101/239.64</f>
        <v>0</v>
      </c>
      <c r="H101" s="16" t="s">
        <v>86</v>
      </c>
    </row>
    <row r="102" spans="1:10" ht="12.75">
      <c r="A102" s="2"/>
      <c r="B102" s="41">
        <v>71419901</v>
      </c>
      <c r="C102" s="2" t="s">
        <v>64</v>
      </c>
      <c r="D102" s="5">
        <v>2900000</v>
      </c>
      <c r="E102" s="5">
        <v>1200000</v>
      </c>
      <c r="F102" s="6">
        <f t="shared" si="2"/>
        <v>41.37931034482759</v>
      </c>
      <c r="G102" s="57">
        <f>E102/239.64</f>
        <v>5007.511266900351</v>
      </c>
      <c r="H102" s="16" t="s">
        <v>52</v>
      </c>
      <c r="I102" s="16" t="s">
        <v>195</v>
      </c>
      <c r="J102" s="16" t="s">
        <v>119</v>
      </c>
    </row>
    <row r="103" spans="1:7" ht="12.75">
      <c r="A103" s="2"/>
      <c r="B103" s="2"/>
      <c r="C103" s="2"/>
      <c r="D103" s="5" t="s">
        <v>1</v>
      </c>
      <c r="E103" s="5" t="s">
        <v>1</v>
      </c>
      <c r="F103" s="6"/>
      <c r="G103" s="57"/>
    </row>
    <row r="104" spans="1:7" ht="15.75">
      <c r="A104" s="1">
        <v>72</v>
      </c>
      <c r="B104" s="2"/>
      <c r="C104" s="1" t="s">
        <v>26</v>
      </c>
      <c r="D104" s="7">
        <f>SUM(D106+D114)</f>
        <v>22370000</v>
      </c>
      <c r="E104" s="7">
        <f>SUM(E106+E114)</f>
        <v>34696214</v>
      </c>
      <c r="F104" s="6">
        <f t="shared" si="2"/>
        <v>155.1015377738042</v>
      </c>
      <c r="G104" s="57">
        <f>SUM(G106+G114)</f>
        <v>144784.73543648806</v>
      </c>
    </row>
    <row r="105" spans="1:7" ht="15.75">
      <c r="A105" s="1"/>
      <c r="B105" s="2"/>
      <c r="C105" s="1"/>
      <c r="D105" s="5" t="s">
        <v>1</v>
      </c>
      <c r="E105" s="5" t="s">
        <v>1</v>
      </c>
      <c r="F105" s="6"/>
      <c r="G105" s="57"/>
    </row>
    <row r="106" spans="1:7" s="29" customFormat="1" ht="15.75">
      <c r="A106" s="25"/>
      <c r="B106" s="28">
        <v>720</v>
      </c>
      <c r="C106" s="28" t="s">
        <v>101</v>
      </c>
      <c r="D106" s="11">
        <f>SUM(D107+D111)</f>
        <v>3100000</v>
      </c>
      <c r="E106" s="11">
        <f>SUM(E107+E111)</f>
        <v>6000000</v>
      </c>
      <c r="F106" s="6">
        <f t="shared" si="2"/>
        <v>193.5483870967742</v>
      </c>
      <c r="G106" s="58">
        <f>SUM(G107+G111)</f>
        <v>25037.556334501754</v>
      </c>
    </row>
    <row r="107" spans="1:7" ht="12.75">
      <c r="A107" s="2"/>
      <c r="B107" s="4">
        <v>7200</v>
      </c>
      <c r="C107" s="3" t="s">
        <v>27</v>
      </c>
      <c r="D107" s="7">
        <f>SUM(D108:D109)</f>
        <v>3100000</v>
      </c>
      <c r="E107" s="7">
        <f>SUM(E108:E109)</f>
        <v>6000000</v>
      </c>
      <c r="F107" s="6">
        <f t="shared" si="2"/>
        <v>193.5483870967742</v>
      </c>
      <c r="G107" s="57">
        <f>SUM(G108:G109)</f>
        <v>25037.556334501754</v>
      </c>
    </row>
    <row r="108" spans="1:10" ht="12.75">
      <c r="A108" s="2"/>
      <c r="B108" s="41">
        <v>72000101</v>
      </c>
      <c r="C108" s="2" t="s">
        <v>69</v>
      </c>
      <c r="D108" s="15">
        <v>3100000</v>
      </c>
      <c r="E108" s="15">
        <v>6000000</v>
      </c>
      <c r="F108" s="6">
        <f t="shared" si="2"/>
        <v>193.5483870967742</v>
      </c>
      <c r="G108" s="57">
        <f>E108/239.64</f>
        <v>25037.556334501754</v>
      </c>
      <c r="H108" s="16" t="s">
        <v>186</v>
      </c>
      <c r="J108" s="16" t="s">
        <v>178</v>
      </c>
    </row>
    <row r="109" spans="1:10" ht="12.75">
      <c r="A109" s="2"/>
      <c r="B109" s="41">
        <v>72009901</v>
      </c>
      <c r="C109" s="2" t="s">
        <v>65</v>
      </c>
      <c r="D109" s="5"/>
      <c r="E109" s="5"/>
      <c r="F109" s="6"/>
      <c r="G109" s="57">
        <f>E109/239.64</f>
        <v>0</v>
      </c>
      <c r="H109" s="16" t="s">
        <v>111</v>
      </c>
      <c r="I109" s="16" t="s">
        <v>72</v>
      </c>
      <c r="J109" s="16" t="s">
        <v>50</v>
      </c>
    </row>
    <row r="110" spans="1:7" ht="12.75">
      <c r="A110" s="2"/>
      <c r="B110" s="2"/>
      <c r="C110" s="2"/>
      <c r="D110" s="5" t="s">
        <v>1</v>
      </c>
      <c r="E110" s="5" t="s">
        <v>1</v>
      </c>
      <c r="F110" s="6"/>
      <c r="G110" s="57"/>
    </row>
    <row r="111" spans="1:7" ht="12.75">
      <c r="A111" s="2"/>
      <c r="B111" s="4">
        <v>7201</v>
      </c>
      <c r="C111" s="3" t="s">
        <v>80</v>
      </c>
      <c r="D111" s="7">
        <f>SUM(D112)</f>
        <v>0</v>
      </c>
      <c r="E111" s="7">
        <f>SUM(E112)</f>
        <v>0</v>
      </c>
      <c r="F111" s="6"/>
      <c r="G111" s="57">
        <f>E111/239.64</f>
        <v>0</v>
      </c>
    </row>
    <row r="112" spans="1:7" ht="12.75">
      <c r="A112" s="2"/>
      <c r="B112" s="42">
        <v>72010001</v>
      </c>
      <c r="C112" s="2" t="s">
        <v>81</v>
      </c>
      <c r="D112" s="5"/>
      <c r="E112" s="5"/>
      <c r="F112" s="6"/>
      <c r="G112" s="57">
        <f>E112/239.64</f>
        <v>0</v>
      </c>
    </row>
    <row r="113" spans="1:7" ht="12.75">
      <c r="A113" s="2"/>
      <c r="B113" s="2"/>
      <c r="C113" s="2"/>
      <c r="D113" s="5"/>
      <c r="E113" s="5"/>
      <c r="F113" s="6"/>
      <c r="G113" s="57">
        <f>E113/239.64</f>
        <v>0</v>
      </c>
    </row>
    <row r="114" spans="1:7" s="29" customFormat="1" ht="15.75">
      <c r="A114" s="25"/>
      <c r="B114" s="28">
        <v>722</v>
      </c>
      <c r="C114" s="28" t="s">
        <v>102</v>
      </c>
      <c r="D114" s="11">
        <f>SUM(D115+D118)</f>
        <v>19270000</v>
      </c>
      <c r="E114" s="11">
        <f>SUM(E115+E118)</f>
        <v>28696214</v>
      </c>
      <c r="F114" s="6">
        <f t="shared" si="2"/>
        <v>148.9165230928905</v>
      </c>
      <c r="G114" s="58">
        <f>SUM(G115+G118)</f>
        <v>119747.17910198632</v>
      </c>
    </row>
    <row r="115" spans="1:7" s="21" customFormat="1" ht="12.75">
      <c r="A115" s="3"/>
      <c r="B115" s="3">
        <v>7220</v>
      </c>
      <c r="C115" s="3" t="s">
        <v>70</v>
      </c>
      <c r="D115" s="7">
        <f>SUM(D116:D116)</f>
        <v>720000</v>
      </c>
      <c r="E115" s="7">
        <f>SUM(E116:E116)</f>
        <v>925000</v>
      </c>
      <c r="F115" s="6">
        <f t="shared" si="2"/>
        <v>128.47222222222223</v>
      </c>
      <c r="G115" s="57">
        <f>SUM(G116:G116)</f>
        <v>3859.95660156902</v>
      </c>
    </row>
    <row r="116" spans="1:9" ht="12.75">
      <c r="A116" s="2"/>
      <c r="B116" s="41">
        <v>72200001</v>
      </c>
      <c r="C116" s="2" t="s">
        <v>45</v>
      </c>
      <c r="D116" s="5">
        <v>720000</v>
      </c>
      <c r="E116" s="5">
        <v>925000</v>
      </c>
      <c r="F116" s="6">
        <f t="shared" si="2"/>
        <v>128.47222222222223</v>
      </c>
      <c r="G116" s="57">
        <f>E116/239.64</f>
        <v>3859.95660156902</v>
      </c>
      <c r="H116" s="16" t="s">
        <v>161</v>
      </c>
      <c r="I116" s="16" t="s">
        <v>187</v>
      </c>
    </row>
    <row r="117" spans="1:7" ht="12.75">
      <c r="A117" s="2"/>
      <c r="B117" s="2"/>
      <c r="C117" s="2"/>
      <c r="D117" s="7">
        <v>0</v>
      </c>
      <c r="E117" s="7">
        <v>0</v>
      </c>
      <c r="F117" s="6"/>
      <c r="G117" s="57">
        <f>E117/239.64</f>
        <v>0</v>
      </c>
    </row>
    <row r="118" spans="1:7" ht="12.75">
      <c r="A118" s="2"/>
      <c r="B118" s="4">
        <v>7221</v>
      </c>
      <c r="C118" s="3" t="s">
        <v>28</v>
      </c>
      <c r="D118" s="7">
        <f>SUM(D119:D119)</f>
        <v>18550000</v>
      </c>
      <c r="E118" s="7">
        <f>SUM(E119:E119)</f>
        <v>27771214</v>
      </c>
      <c r="F118" s="6">
        <f t="shared" si="2"/>
        <v>149.71004851752022</v>
      </c>
      <c r="G118" s="57">
        <f>SUM(G119:G119)</f>
        <v>115887.2225004173</v>
      </c>
    </row>
    <row r="119" spans="1:12" ht="12.75">
      <c r="A119" s="2"/>
      <c r="B119" s="41">
        <v>72210001</v>
      </c>
      <c r="C119" s="2" t="s">
        <v>28</v>
      </c>
      <c r="D119" s="26">
        <v>18550000</v>
      </c>
      <c r="E119" s="60">
        <v>27771214</v>
      </c>
      <c r="F119" s="61">
        <f t="shared" si="2"/>
        <v>149.71004851752022</v>
      </c>
      <c r="G119" s="62">
        <f>E119/239.64</f>
        <v>115887.2225004173</v>
      </c>
      <c r="H119" s="16" t="s">
        <v>188</v>
      </c>
      <c r="I119" s="16" t="s">
        <v>177</v>
      </c>
      <c r="K119" s="16" t="s">
        <v>75</v>
      </c>
      <c r="L119" s="16" t="s">
        <v>118</v>
      </c>
    </row>
    <row r="120" spans="1:7" ht="12.75">
      <c r="A120" s="2"/>
      <c r="B120" s="2"/>
      <c r="C120" s="2"/>
      <c r="D120" s="5" t="s">
        <v>1</v>
      </c>
      <c r="E120" s="5" t="s">
        <v>1</v>
      </c>
      <c r="F120" s="6"/>
      <c r="G120" s="57"/>
    </row>
    <row r="121" spans="1:7" ht="15.75">
      <c r="A121" s="1">
        <v>73</v>
      </c>
      <c r="B121" s="2"/>
      <c r="C121" s="1" t="s">
        <v>29</v>
      </c>
      <c r="D121" s="7">
        <f>SUM(D123)</f>
        <v>8000000</v>
      </c>
      <c r="E121" s="7">
        <f>SUM(E123)</f>
        <v>7500000</v>
      </c>
      <c r="F121" s="6">
        <f t="shared" si="2"/>
        <v>93.75</v>
      </c>
      <c r="G121" s="57">
        <f>SUM(G123)</f>
        <v>31296.945418127194</v>
      </c>
    </row>
    <row r="122" spans="1:7" ht="12" customHeight="1">
      <c r="A122" s="1"/>
      <c r="B122" s="2"/>
      <c r="C122" s="1"/>
      <c r="D122" s="5" t="s">
        <v>1</v>
      </c>
      <c r="E122" s="5" t="s">
        <v>1</v>
      </c>
      <c r="F122" s="6"/>
      <c r="G122" s="57"/>
    </row>
    <row r="123" spans="1:7" s="29" customFormat="1" ht="12" customHeight="1">
      <c r="A123" s="25"/>
      <c r="B123" s="28">
        <v>730</v>
      </c>
      <c r="C123" s="28" t="s">
        <v>91</v>
      </c>
      <c r="D123" s="11">
        <f>SUM(D124+D127)</f>
        <v>8000000</v>
      </c>
      <c r="E123" s="11">
        <f>SUM(E124+E127)</f>
        <v>7500000</v>
      </c>
      <c r="F123" s="6">
        <f t="shared" si="2"/>
        <v>93.75</v>
      </c>
      <c r="G123" s="58">
        <f>SUM(G124+G127)</f>
        <v>31296.945418127194</v>
      </c>
    </row>
    <row r="124" spans="1:7" ht="12.75">
      <c r="A124" s="2"/>
      <c r="B124" s="3">
        <v>7300</v>
      </c>
      <c r="C124" s="3" t="s">
        <v>89</v>
      </c>
      <c r="D124" s="11">
        <f>SUM(D125:D125)</f>
        <v>500000</v>
      </c>
      <c r="E124" s="11">
        <f>SUM(E125:E125)</f>
        <v>500000</v>
      </c>
      <c r="F124" s="6">
        <f t="shared" si="2"/>
        <v>100</v>
      </c>
      <c r="G124" s="58">
        <f>SUM(G125:G125)</f>
        <v>2086.463027875146</v>
      </c>
    </row>
    <row r="125" spans="1:8" ht="12.75">
      <c r="A125" s="2"/>
      <c r="B125" s="41">
        <v>73000001</v>
      </c>
      <c r="C125" s="2" t="s">
        <v>89</v>
      </c>
      <c r="D125" s="39">
        <v>500000</v>
      </c>
      <c r="E125" s="26">
        <v>500000</v>
      </c>
      <c r="F125" s="6">
        <f t="shared" si="2"/>
        <v>100</v>
      </c>
      <c r="G125" s="57">
        <f>E125/239.64</f>
        <v>2086.463027875146</v>
      </c>
      <c r="H125" s="16" t="s">
        <v>153</v>
      </c>
    </row>
    <row r="126" spans="1:7" ht="12.75">
      <c r="A126" s="2"/>
      <c r="B126" s="2"/>
      <c r="C126" s="2"/>
      <c r="D126" s="5" t="s">
        <v>1</v>
      </c>
      <c r="E126" s="5" t="s">
        <v>1</v>
      </c>
      <c r="F126" s="6"/>
      <c r="G126" s="57"/>
    </row>
    <row r="127" spans="1:7" ht="12.75">
      <c r="A127" s="2"/>
      <c r="B127" s="3">
        <v>7301</v>
      </c>
      <c r="C127" s="3" t="s">
        <v>90</v>
      </c>
      <c r="D127" s="7">
        <f>SUM(D128:D128)</f>
        <v>7500000</v>
      </c>
      <c r="E127" s="7">
        <f>SUM(E128:E128)</f>
        <v>7000000</v>
      </c>
      <c r="F127" s="6">
        <f t="shared" si="2"/>
        <v>93.33333333333333</v>
      </c>
      <c r="G127" s="57">
        <f>SUM(G128:G128)</f>
        <v>29210.482390252047</v>
      </c>
    </row>
    <row r="128" spans="1:13" ht="12.75">
      <c r="A128" s="2"/>
      <c r="B128" s="41">
        <v>73010001</v>
      </c>
      <c r="C128" s="2" t="s">
        <v>90</v>
      </c>
      <c r="D128" s="26">
        <v>7500000</v>
      </c>
      <c r="E128" s="26">
        <v>7000000</v>
      </c>
      <c r="F128" s="6">
        <f t="shared" si="2"/>
        <v>93.33333333333333</v>
      </c>
      <c r="G128" s="57">
        <f>E128/239.64</f>
        <v>29210.482390252047</v>
      </c>
      <c r="H128" s="16" t="s">
        <v>166</v>
      </c>
      <c r="I128" s="16" t="s">
        <v>201</v>
      </c>
      <c r="J128" s="16" t="s">
        <v>200</v>
      </c>
      <c r="K128" s="16" t="s">
        <v>199</v>
      </c>
      <c r="M128" s="16" t="s">
        <v>181</v>
      </c>
    </row>
    <row r="129" spans="1:7" ht="12.75">
      <c r="A129" s="2"/>
      <c r="B129" s="2"/>
      <c r="C129" s="2"/>
      <c r="D129" s="5"/>
      <c r="E129" s="5"/>
      <c r="F129" s="6"/>
      <c r="G129" s="57">
        <f>E129/239.64</f>
        <v>0</v>
      </c>
    </row>
    <row r="130" spans="1:7" ht="15.75">
      <c r="A130" s="1">
        <v>74</v>
      </c>
      <c r="B130" s="2"/>
      <c r="C130" s="1" t="s">
        <v>30</v>
      </c>
      <c r="D130" s="7">
        <f>SUM(D132)</f>
        <v>353360000</v>
      </c>
      <c r="E130" s="7">
        <f>SUM(E132)</f>
        <v>773883000</v>
      </c>
      <c r="F130" s="6">
        <f t="shared" si="2"/>
        <v>219.0069617387367</v>
      </c>
      <c r="G130" s="57">
        <f>SUM(G132)</f>
        <v>2972721.5823735604</v>
      </c>
    </row>
    <row r="131" spans="1:7" ht="15.75">
      <c r="A131" s="1"/>
      <c r="B131" s="2"/>
      <c r="C131" s="1"/>
      <c r="D131" s="5" t="s">
        <v>1</v>
      </c>
      <c r="E131" s="5" t="s">
        <v>1</v>
      </c>
      <c r="F131" s="6"/>
      <c r="G131" s="57"/>
    </row>
    <row r="132" spans="1:7" s="27" customFormat="1" ht="13.5">
      <c r="A132" s="28"/>
      <c r="B132" s="24">
        <v>740</v>
      </c>
      <c r="C132" s="28" t="s">
        <v>92</v>
      </c>
      <c r="D132" s="7">
        <f>SUM(D133+D149+D153)</f>
        <v>353360000</v>
      </c>
      <c r="E132" s="7">
        <f>SUM(E133+E149+E153)</f>
        <v>773883000</v>
      </c>
      <c r="F132" s="6">
        <f t="shared" si="2"/>
        <v>219.0069617387367</v>
      </c>
      <c r="G132" s="57">
        <f>SUM(G133+G149+G153)</f>
        <v>2972721.5823735604</v>
      </c>
    </row>
    <row r="133" spans="1:7" ht="12.75">
      <c r="A133" s="17"/>
      <c r="B133" s="4">
        <v>7400</v>
      </c>
      <c r="C133" s="3" t="s">
        <v>31</v>
      </c>
      <c r="D133" s="12">
        <f>SUM(D134+D136)</f>
        <v>353360000</v>
      </c>
      <c r="E133" s="12">
        <f>SUM(E134+E136)</f>
        <v>773883000</v>
      </c>
      <c r="F133" s="6">
        <f t="shared" si="2"/>
        <v>219.0069617387367</v>
      </c>
      <c r="G133" s="63">
        <f>SUM(G134+G136)</f>
        <v>2972721.5823735604</v>
      </c>
    </row>
    <row r="134" spans="2:7" ht="12.75">
      <c r="B134" s="2">
        <v>740000</v>
      </c>
      <c r="C134" s="2" t="s">
        <v>44</v>
      </c>
      <c r="D134" s="11">
        <f>SUM(D135:D135)</f>
        <v>265000000</v>
      </c>
      <c r="E134" s="11">
        <f>SUM(E135:E135)</f>
        <v>273000000</v>
      </c>
      <c r="F134" s="6">
        <f t="shared" si="2"/>
        <v>103.01886792452831</v>
      </c>
      <c r="G134" s="58">
        <f>SUM(G135:G135)</f>
        <v>1139208.8132198297</v>
      </c>
    </row>
    <row r="135" spans="2:9" ht="12.75">
      <c r="B135" s="41">
        <v>74000001</v>
      </c>
      <c r="C135" s="2" t="s">
        <v>32</v>
      </c>
      <c r="D135" s="26">
        <v>265000000</v>
      </c>
      <c r="E135" s="26">
        <v>273000000</v>
      </c>
      <c r="F135" s="6">
        <f t="shared" si="2"/>
        <v>103.01886792452831</v>
      </c>
      <c r="G135" s="57">
        <f>E135/239.64</f>
        <v>1139208.8132198297</v>
      </c>
      <c r="H135" s="23" t="s">
        <v>112</v>
      </c>
      <c r="I135" s="16" t="s">
        <v>155</v>
      </c>
    </row>
    <row r="136" spans="2:7" ht="13.5">
      <c r="B136" s="2">
        <v>740001</v>
      </c>
      <c r="C136" s="2" t="s">
        <v>43</v>
      </c>
      <c r="D136" s="14">
        <f>SUM(D137:D147)</f>
        <v>88360000</v>
      </c>
      <c r="E136" s="14">
        <f>SUM(E137:E147)</f>
        <v>500883000</v>
      </c>
      <c r="F136" s="6">
        <f>SUM(E136/D136*100)</f>
        <v>566.8662290629244</v>
      </c>
      <c r="G136" s="64">
        <f>SUM(G137:G147)</f>
        <v>1833512.7691537307</v>
      </c>
    </row>
    <row r="137" spans="2:8" ht="12.75">
      <c r="B137" s="41">
        <v>74000105</v>
      </c>
      <c r="C137" s="2" t="s">
        <v>74</v>
      </c>
      <c r="D137" s="5">
        <v>3650000</v>
      </c>
      <c r="E137" s="5">
        <v>4583000</v>
      </c>
      <c r="F137" s="6">
        <f>SUM(E137/D137*100)</f>
        <v>125.56164383561644</v>
      </c>
      <c r="G137" s="57">
        <f>E137/239.64</f>
        <v>19124.52011350359</v>
      </c>
      <c r="H137" s="16" t="s">
        <v>53</v>
      </c>
    </row>
    <row r="138" spans="2:8" ht="12.75">
      <c r="B138" s="2"/>
      <c r="C138" s="2" t="s">
        <v>78</v>
      </c>
      <c r="D138" s="5"/>
      <c r="E138" s="5"/>
      <c r="F138" s="6"/>
      <c r="G138" s="57">
        <f>E138/239.64</f>
        <v>0</v>
      </c>
      <c r="H138" s="16" t="s">
        <v>79</v>
      </c>
    </row>
    <row r="139" spans="2:9" ht="12.75">
      <c r="B139" s="41">
        <v>74000130</v>
      </c>
      <c r="C139" s="2" t="s">
        <v>157</v>
      </c>
      <c r="D139" s="26">
        <v>4200000</v>
      </c>
      <c r="E139" s="26">
        <v>4000000</v>
      </c>
      <c r="F139" s="6">
        <f>SUM(E139/D139*100)</f>
        <v>95.23809523809523</v>
      </c>
      <c r="G139" s="57">
        <f>E139/239.64</f>
        <v>16691.70422300117</v>
      </c>
      <c r="H139" s="16" t="s">
        <v>171</v>
      </c>
      <c r="I139" s="16" t="s">
        <v>194</v>
      </c>
    </row>
    <row r="140" spans="2:8" ht="12.75">
      <c r="B140" s="2"/>
      <c r="C140" s="2" t="s">
        <v>33</v>
      </c>
      <c r="D140" s="26"/>
      <c r="E140" s="5">
        <v>61500000</v>
      </c>
      <c r="F140" s="6"/>
      <c r="G140" s="57">
        <f>E182/239.64</f>
        <v>0</v>
      </c>
      <c r="H140" s="16" t="s">
        <v>46</v>
      </c>
    </row>
    <row r="141" spans="2:7" ht="12.75">
      <c r="B141" s="41">
        <v>74000127</v>
      </c>
      <c r="C141" s="2" t="s">
        <v>149</v>
      </c>
      <c r="D141" s="5">
        <v>1960000</v>
      </c>
      <c r="E141" s="5">
        <v>2000000</v>
      </c>
      <c r="F141" s="6">
        <f>SUM(E141/D141*100)</f>
        <v>102.04081632653062</v>
      </c>
      <c r="G141" s="57">
        <f>E141/239.64</f>
        <v>8345.852111500584</v>
      </c>
    </row>
    <row r="142" spans="2:9" s="2" customFormat="1" ht="12.75">
      <c r="B142" s="41">
        <v>74000131</v>
      </c>
      <c r="C142" s="2" t="s">
        <v>159</v>
      </c>
      <c r="D142" s="5">
        <v>15400000</v>
      </c>
      <c r="E142" s="5">
        <v>6800000</v>
      </c>
      <c r="F142" s="6">
        <f>SUM(E142/D142*100)</f>
        <v>44.15584415584416</v>
      </c>
      <c r="G142" s="57">
        <f>E142/239.64</f>
        <v>28375.897179101987</v>
      </c>
      <c r="H142" s="2" t="s">
        <v>158</v>
      </c>
      <c r="I142" s="2" t="s">
        <v>193</v>
      </c>
    </row>
    <row r="143" spans="2:9" s="2" customFormat="1" ht="12.75">
      <c r="B143" s="41">
        <v>74000132</v>
      </c>
      <c r="C143" s="2" t="s">
        <v>160</v>
      </c>
      <c r="D143" s="5">
        <v>48100000</v>
      </c>
      <c r="E143" s="5">
        <v>67000000</v>
      </c>
      <c r="F143" s="6">
        <f>SUM(E143/D143*100)</f>
        <v>139.2931392931393</v>
      </c>
      <c r="G143" s="57">
        <f>E143/239.64</f>
        <v>279586.0457352696</v>
      </c>
      <c r="H143" s="2" t="s">
        <v>179</v>
      </c>
      <c r="I143" s="2" t="s">
        <v>189</v>
      </c>
    </row>
    <row r="144" spans="2:10" s="2" customFormat="1" ht="12.75">
      <c r="B144" s="41">
        <v>74000133</v>
      </c>
      <c r="C144" s="24" t="s">
        <v>165</v>
      </c>
      <c r="D144" s="26">
        <v>15050000</v>
      </c>
      <c r="E144" s="59">
        <v>57000000</v>
      </c>
      <c r="F144" s="6">
        <f>SUM(E144/D144*100)</f>
        <v>378.7375415282392</v>
      </c>
      <c r="G144" s="57">
        <f>E144/239.64</f>
        <v>237856.78517776667</v>
      </c>
      <c r="H144" s="46">
        <v>15036460</v>
      </c>
      <c r="I144" s="2" t="s">
        <v>192</v>
      </c>
      <c r="J144" s="2" t="s">
        <v>196</v>
      </c>
    </row>
    <row r="145" spans="2:9" s="2" customFormat="1" ht="12.75">
      <c r="B145" s="41"/>
      <c r="C145" s="24" t="s">
        <v>203</v>
      </c>
      <c r="D145" s="26"/>
      <c r="E145" s="59">
        <v>297000000</v>
      </c>
      <c r="F145" s="6"/>
      <c r="G145" s="57">
        <f>E145/239.64</f>
        <v>1239359.0385578368</v>
      </c>
      <c r="H145" s="46" t="s">
        <v>205</v>
      </c>
      <c r="I145" s="2" t="s">
        <v>204</v>
      </c>
    </row>
    <row r="146" spans="3:8" s="47" customFormat="1" ht="12.75">
      <c r="C146" s="48" t="s">
        <v>197</v>
      </c>
      <c r="D146" s="49"/>
      <c r="E146" s="49">
        <v>1000000</v>
      </c>
      <c r="F146" s="65"/>
      <c r="G146" s="66">
        <f>E146/239.64</f>
        <v>4172.926055750292</v>
      </c>
      <c r="H146" s="50" t="s">
        <v>198</v>
      </c>
    </row>
    <row r="147" spans="2:7" ht="12.75">
      <c r="B147" s="2">
        <v>740004</v>
      </c>
      <c r="C147" s="2" t="s">
        <v>121</v>
      </c>
      <c r="D147" s="5"/>
      <c r="E147" s="5"/>
      <c r="F147" s="6"/>
      <c r="G147" s="57"/>
    </row>
    <row r="148" spans="2:7" ht="12.75">
      <c r="B148" s="2"/>
      <c r="C148" s="2"/>
      <c r="D148" s="5"/>
      <c r="E148" s="5"/>
      <c r="F148" s="6"/>
      <c r="G148" s="57"/>
    </row>
    <row r="149" spans="2:7" ht="12.75">
      <c r="B149" s="4">
        <v>7401</v>
      </c>
      <c r="C149" s="3" t="s">
        <v>34</v>
      </c>
      <c r="D149" s="11">
        <f>SUM(D150:D151)</f>
        <v>0</v>
      </c>
      <c r="E149" s="11">
        <f>SUM(E150:E151)</f>
        <v>0</v>
      </c>
      <c r="F149" s="6"/>
      <c r="G149" s="57"/>
    </row>
    <row r="150" spans="2:7" ht="12.75">
      <c r="B150" s="8">
        <v>740100</v>
      </c>
      <c r="C150" s="8" t="s">
        <v>116</v>
      </c>
      <c r="D150" s="5"/>
      <c r="E150" s="5"/>
      <c r="F150" s="6"/>
      <c r="G150" s="57"/>
    </row>
    <row r="151" spans="2:8" ht="12.75">
      <c r="B151" s="41">
        <v>74010101</v>
      </c>
      <c r="C151" s="2" t="s">
        <v>115</v>
      </c>
      <c r="D151" s="5"/>
      <c r="E151" s="5"/>
      <c r="F151" s="6"/>
      <c r="G151" s="57"/>
      <c r="H151" s="16" t="s">
        <v>156</v>
      </c>
    </row>
    <row r="152" spans="2:7" ht="12.75">
      <c r="B152" s="2"/>
      <c r="C152" s="2"/>
      <c r="D152" s="5"/>
      <c r="E152" s="5"/>
      <c r="F152" s="6"/>
      <c r="G152" s="57"/>
    </row>
    <row r="153" spans="1:7" s="21" customFormat="1" ht="12.75">
      <c r="A153" s="22"/>
      <c r="B153" s="3">
        <v>7403</v>
      </c>
      <c r="C153" s="3" t="s">
        <v>113</v>
      </c>
      <c r="D153" s="11">
        <f>SUM(D154:D155)</f>
        <v>0</v>
      </c>
      <c r="E153" s="11">
        <f>SUM(E154:E155)</f>
        <v>0</v>
      </c>
      <c r="F153" s="6"/>
      <c r="G153" s="57"/>
    </row>
    <row r="154" spans="2:7" ht="12.75">
      <c r="B154" s="2">
        <v>740301</v>
      </c>
      <c r="C154" s="2" t="s">
        <v>114</v>
      </c>
      <c r="D154" s="5"/>
      <c r="E154" s="5"/>
      <c r="F154" s="6"/>
      <c r="G154" s="57"/>
    </row>
    <row r="155" spans="1:7" ht="12.75">
      <c r="A155" s="17"/>
      <c r="B155" s="41">
        <v>74030104</v>
      </c>
      <c r="C155" s="2" t="s">
        <v>173</v>
      </c>
      <c r="D155" s="45"/>
      <c r="E155" s="26"/>
      <c r="F155" s="6"/>
      <c r="G155" s="57"/>
    </row>
    <row r="156" spans="2:7" ht="12.75">
      <c r="B156" s="2"/>
      <c r="C156" s="2"/>
      <c r="D156" s="5"/>
      <c r="E156" s="5"/>
      <c r="F156" s="6"/>
      <c r="G156" s="57"/>
    </row>
    <row r="157" spans="2:7" ht="12.75">
      <c r="B157" s="2"/>
      <c r="C157" s="2"/>
      <c r="D157" s="5"/>
      <c r="E157" s="5"/>
      <c r="F157" s="6"/>
      <c r="G157" s="57"/>
    </row>
    <row r="158" spans="6:7" ht="12.75">
      <c r="F158" s="6"/>
      <c r="G158" s="57"/>
    </row>
    <row r="159" spans="2:7" s="31" customFormat="1" ht="15">
      <c r="B159" s="32" t="s">
        <v>1</v>
      </c>
      <c r="C159" s="36" t="s">
        <v>37</v>
      </c>
      <c r="D159" s="33">
        <f>SUM(D7+D66+D104+D121+D130)</f>
        <v>660280270</v>
      </c>
      <c r="E159" s="33">
        <f>SUM(E7+E66+E104+E121+E130)</f>
        <v>1079836884</v>
      </c>
      <c r="F159" s="6">
        <f>SUM(E159/D159*100)</f>
        <v>163.54220064761287</v>
      </c>
      <c r="G159" s="57">
        <f>E159/239.64</f>
        <v>4506079.469203806</v>
      </c>
    </row>
    <row r="160" spans="2:7" s="31" customFormat="1" ht="12.75">
      <c r="B160" s="32"/>
      <c r="C160" s="32"/>
      <c r="D160" s="33"/>
      <c r="E160" s="33"/>
      <c r="F160" s="6"/>
      <c r="G160" s="57"/>
    </row>
    <row r="161" spans="2:7" s="31" customFormat="1" ht="12.75">
      <c r="B161" s="32"/>
      <c r="C161" s="32"/>
      <c r="D161" s="33"/>
      <c r="E161" s="33"/>
      <c r="F161" s="6"/>
      <c r="G161" s="57"/>
    </row>
    <row r="162" spans="2:7" s="31" customFormat="1" ht="12.75">
      <c r="B162" s="32"/>
      <c r="C162" s="32"/>
      <c r="D162" s="33"/>
      <c r="E162" s="33"/>
      <c r="F162" s="6"/>
      <c r="G162" s="57"/>
    </row>
    <row r="163" spans="1:7" ht="15.75">
      <c r="A163" s="1">
        <v>75</v>
      </c>
      <c r="B163" s="1" t="s">
        <v>1</v>
      </c>
      <c r="C163" s="1" t="s">
        <v>35</v>
      </c>
      <c r="D163" s="5"/>
      <c r="E163" s="5"/>
      <c r="F163" s="6"/>
      <c r="G163" s="57"/>
    </row>
    <row r="164" spans="1:7" ht="15.75">
      <c r="A164" s="1"/>
      <c r="B164" s="1"/>
      <c r="C164" s="1" t="s">
        <v>36</v>
      </c>
      <c r="D164" s="7">
        <f>SUM(D167:D167)</f>
        <v>1300000.21</v>
      </c>
      <c r="E164" s="7">
        <f>SUM(E167:E167)</f>
        <v>0</v>
      </c>
      <c r="F164" s="6">
        <f>SUM(E164/D164*100)</f>
        <v>0</v>
      </c>
      <c r="G164" s="57"/>
    </row>
    <row r="165" spans="1:7" s="27" customFormat="1" ht="15.75">
      <c r="A165" s="25"/>
      <c r="B165" s="28">
        <v>751</v>
      </c>
      <c r="C165" s="28" t="s">
        <v>103</v>
      </c>
      <c r="D165" s="13">
        <f>SUM(D167:D167)</f>
        <v>1300000.21</v>
      </c>
      <c r="E165" s="13">
        <f>SUM(E167:E167)</f>
        <v>0</v>
      </c>
      <c r="F165" s="6">
        <f>SUM(E165/D165*100)</f>
        <v>0</v>
      </c>
      <c r="G165" s="57"/>
    </row>
    <row r="166" spans="1:7" ht="12.75">
      <c r="A166" s="17"/>
      <c r="B166" s="3">
        <v>7510</v>
      </c>
      <c r="C166" s="3" t="s">
        <v>152</v>
      </c>
      <c r="D166" s="7">
        <f>SUM(D167)</f>
        <v>1300000.21</v>
      </c>
      <c r="E166" s="7">
        <f>SUM(E167)</f>
        <v>0</v>
      </c>
      <c r="F166" s="6">
        <f>SUM(E166/D166*100)</f>
        <v>0</v>
      </c>
      <c r="G166" s="57"/>
    </row>
    <row r="167" spans="1:7" ht="12.75">
      <c r="A167" s="2"/>
      <c r="B167" s="41">
        <v>75110001</v>
      </c>
      <c r="C167" s="2" t="s">
        <v>128</v>
      </c>
      <c r="D167" s="5">
        <v>1300000.21</v>
      </c>
      <c r="E167" s="5"/>
      <c r="F167" s="6">
        <f>SUM(E167/D167*100)</f>
        <v>0</v>
      </c>
      <c r="G167" s="57"/>
    </row>
    <row r="168" spans="2:7" ht="12.75">
      <c r="B168" s="2"/>
      <c r="C168" s="2"/>
      <c r="D168" s="5"/>
      <c r="E168" s="5"/>
      <c r="F168" s="6"/>
      <c r="G168" s="57"/>
    </row>
    <row r="169" spans="1:7" ht="15.75">
      <c r="A169" s="1">
        <v>50</v>
      </c>
      <c r="C169" s="1" t="s">
        <v>38</v>
      </c>
      <c r="D169" s="11">
        <f>SUM(D170)</f>
        <v>0</v>
      </c>
      <c r="E169" s="11">
        <f>SUM(E170)</f>
        <v>110000000</v>
      </c>
      <c r="F169" s="6"/>
      <c r="G169" s="57">
        <f>E169/239.64</f>
        <v>459021.86613253213</v>
      </c>
    </row>
    <row r="170" spans="2:7" s="29" customFormat="1" ht="13.5">
      <c r="B170" s="28">
        <v>500</v>
      </c>
      <c r="C170" s="28" t="s">
        <v>39</v>
      </c>
      <c r="D170" s="13">
        <f>SUM(D171)</f>
        <v>0</v>
      </c>
      <c r="E170" s="13">
        <f>SUM(E171)</f>
        <v>110000000</v>
      </c>
      <c r="F170" s="6"/>
      <c r="G170" s="57">
        <f>E170/239.64</f>
        <v>459021.86613253213</v>
      </c>
    </row>
    <row r="171" spans="1:7" ht="12.75">
      <c r="A171" s="17"/>
      <c r="B171" s="3">
        <v>5001</v>
      </c>
      <c r="C171" s="3" t="s">
        <v>88</v>
      </c>
      <c r="D171" s="7">
        <f>SUM(D172:D173)</f>
        <v>0</v>
      </c>
      <c r="E171" s="7">
        <f>SUM(E172:E173)</f>
        <v>110000000</v>
      </c>
      <c r="F171" s="6"/>
      <c r="G171" s="57">
        <f>E171/239.64</f>
        <v>459021.86613253213</v>
      </c>
    </row>
    <row r="172" spans="2:7" ht="12.75">
      <c r="B172" s="41">
        <v>50010001</v>
      </c>
      <c r="C172" s="2" t="s">
        <v>54</v>
      </c>
      <c r="D172" s="5"/>
      <c r="E172" s="5"/>
      <c r="F172" s="6"/>
      <c r="G172" s="57"/>
    </row>
    <row r="173" spans="2:7" ht="12.75">
      <c r="B173" s="41">
        <v>50010101</v>
      </c>
      <c r="C173" s="2" t="s">
        <v>82</v>
      </c>
      <c r="D173" s="5"/>
      <c r="E173" s="5">
        <v>110000000</v>
      </c>
      <c r="F173" s="6"/>
      <c r="G173" s="57">
        <f>E173/239.64</f>
        <v>459021.86613253213</v>
      </c>
    </row>
    <row r="174" spans="2:7" ht="12.75">
      <c r="B174" s="2"/>
      <c r="C174" s="2"/>
      <c r="D174" s="5"/>
      <c r="E174" s="5"/>
      <c r="F174" s="6"/>
      <c r="G174" s="57"/>
    </row>
    <row r="175" spans="2:7" ht="12.75">
      <c r="B175" s="2"/>
      <c r="C175" s="2"/>
      <c r="D175" s="5"/>
      <c r="E175" s="5"/>
      <c r="F175" s="6"/>
      <c r="G175" s="57"/>
    </row>
    <row r="176" spans="2:8" ht="12.75">
      <c r="B176" s="2"/>
      <c r="C176" s="3" t="s">
        <v>169</v>
      </c>
      <c r="D176" s="11">
        <v>8419729.79</v>
      </c>
      <c r="E176" s="71">
        <v>8663116</v>
      </c>
      <c r="F176" s="6">
        <f>SUM(E176/D176*100)</f>
        <v>102.89066533095952</v>
      </c>
      <c r="G176" s="57">
        <f>E176/239.64</f>
        <v>36150.54248038725</v>
      </c>
      <c r="H176" s="16" t="s">
        <v>191</v>
      </c>
    </row>
    <row r="177" spans="2:7" ht="12.75">
      <c r="B177" s="2"/>
      <c r="C177" s="2"/>
      <c r="D177" s="5"/>
      <c r="E177" s="5"/>
      <c r="F177" s="6"/>
      <c r="G177" s="57"/>
    </row>
    <row r="178" spans="1:7" ht="12.75">
      <c r="A178" s="2"/>
      <c r="B178" s="2"/>
      <c r="C178" s="2"/>
      <c r="D178" s="20"/>
      <c r="E178" s="20"/>
      <c r="F178" s="6"/>
      <c r="G178" s="57"/>
    </row>
    <row r="179" spans="3:7" ht="15">
      <c r="C179" s="36" t="s">
        <v>162</v>
      </c>
      <c r="D179" s="33">
        <f>SUM(D159+D164+D169+D176)</f>
        <v>670000000</v>
      </c>
      <c r="E179" s="33">
        <f>SUM(E159+E164+E169+E176)</f>
        <v>1198500000</v>
      </c>
      <c r="F179" s="6">
        <f>SUM(E179/D179*100)</f>
        <v>178.88059701492537</v>
      </c>
      <c r="G179" s="67">
        <f>SUM(G159+G164+G169+G176)</f>
        <v>5001251.877816725</v>
      </c>
    </row>
    <row r="180" spans="4:7" ht="12.75">
      <c r="D180" s="20"/>
      <c r="E180" s="68"/>
      <c r="F180" s="10"/>
      <c r="G180" s="69"/>
    </row>
    <row r="181" spans="4:7" ht="12.75">
      <c r="D181" s="20"/>
      <c r="E181" s="20"/>
      <c r="F181" s="10"/>
      <c r="G181" s="69"/>
    </row>
    <row r="182" spans="4:7" ht="12.75">
      <c r="D182" s="20"/>
      <c r="E182" s="60"/>
      <c r="F182" s="10"/>
      <c r="G182" s="69"/>
    </row>
    <row r="183" spans="4:7" ht="12.75">
      <c r="D183" s="20"/>
      <c r="E183" s="20"/>
      <c r="F183" s="10"/>
      <c r="G183" s="69"/>
    </row>
    <row r="184" spans="3:7" ht="12.75">
      <c r="C184" s="16" t="s">
        <v>190</v>
      </c>
      <c r="D184" s="20"/>
      <c r="E184" s="20"/>
      <c r="F184" s="10"/>
      <c r="G184" s="69"/>
    </row>
    <row r="185" spans="4:7" ht="12.75">
      <c r="D185" s="20"/>
      <c r="E185" s="20"/>
      <c r="F185" s="10"/>
      <c r="G185" s="69"/>
    </row>
    <row r="186" spans="4:7" ht="12.75">
      <c r="D186" s="20"/>
      <c r="E186" s="20"/>
      <c r="F186" s="10"/>
      <c r="G186" s="69"/>
    </row>
    <row r="187" spans="4:7" ht="12.75">
      <c r="D187" s="20"/>
      <c r="E187" s="20"/>
      <c r="F187" s="10"/>
      <c r="G187" s="69"/>
    </row>
    <row r="188" spans="4:7" ht="12.75">
      <c r="D188" s="20"/>
      <c r="E188" s="20"/>
      <c r="F188" s="10"/>
      <c r="G188" s="69"/>
    </row>
    <row r="189" spans="4:7" ht="12.75">
      <c r="D189" s="20"/>
      <c r="E189" s="20"/>
      <c r="F189" s="10"/>
      <c r="G189" s="69"/>
    </row>
    <row r="190" spans="4:7" ht="12.75">
      <c r="D190" s="20"/>
      <c r="E190" s="20"/>
      <c r="F190" s="10"/>
      <c r="G190" s="69"/>
    </row>
    <row r="191" spans="4:7" ht="12.75">
      <c r="D191" s="20"/>
      <c r="E191" s="20"/>
      <c r="F191" s="10"/>
      <c r="G191" s="69"/>
    </row>
    <row r="192" spans="4:7" ht="12.75">
      <c r="D192" s="20"/>
      <c r="E192" s="20"/>
      <c r="F192" s="10"/>
      <c r="G192" s="69"/>
    </row>
    <row r="193" spans="4:7" ht="12.75">
      <c r="D193" s="20"/>
      <c r="E193" s="20"/>
      <c r="F193" s="10"/>
      <c r="G193" s="69"/>
    </row>
    <row r="194" spans="4:7" ht="12.75">
      <c r="D194" s="20"/>
      <c r="E194" s="20"/>
      <c r="F194" s="10"/>
      <c r="G194" s="69"/>
    </row>
    <row r="195" spans="4:7" ht="12.75">
      <c r="D195" s="20"/>
      <c r="E195" s="20"/>
      <c r="F195" s="10"/>
      <c r="G195" s="69"/>
    </row>
    <row r="196" spans="4:7" ht="12.75">
      <c r="D196" s="20"/>
      <c r="E196" s="20"/>
      <c r="F196" s="10"/>
      <c r="G196" s="69"/>
    </row>
    <row r="197" spans="4:7" ht="12.75">
      <c r="D197" s="20"/>
      <c r="E197" s="20"/>
      <c r="F197" s="10"/>
      <c r="G197" s="69"/>
    </row>
    <row r="198" spans="4:7" ht="12.75">
      <c r="D198" s="20"/>
      <c r="E198" s="20"/>
      <c r="F198" s="10"/>
      <c r="G198" s="69"/>
    </row>
    <row r="199" spans="4:7" ht="12.75">
      <c r="D199" s="20"/>
      <c r="E199" s="20"/>
      <c r="F199" s="10"/>
      <c r="G199" s="69"/>
    </row>
    <row r="200" spans="4:7" ht="12.75">
      <c r="D200" s="20"/>
      <c r="E200" s="20"/>
      <c r="F200" s="10"/>
      <c r="G200" s="69"/>
    </row>
    <row r="201" spans="4:7" ht="12.75">
      <c r="D201" s="20"/>
      <c r="E201" s="20"/>
      <c r="F201" s="10"/>
      <c r="G201" s="69"/>
    </row>
    <row r="202" spans="4:7" ht="12.75">
      <c r="D202" s="20"/>
      <c r="E202" s="20"/>
      <c r="F202" s="10"/>
      <c r="G202" s="69"/>
    </row>
    <row r="203" spans="4:7" ht="12.75">
      <c r="D203" s="20"/>
      <c r="E203" s="20"/>
      <c r="F203" s="10"/>
      <c r="G203" s="69"/>
    </row>
    <row r="204" spans="4:7" ht="12.75">
      <c r="D204" s="20"/>
      <c r="E204" s="20"/>
      <c r="F204" s="10"/>
      <c r="G204" s="69"/>
    </row>
    <row r="205" spans="4:7" ht="12.75">
      <c r="D205" s="20"/>
      <c r="E205" s="20"/>
      <c r="F205" s="10"/>
      <c r="G205" s="69"/>
    </row>
    <row r="206" spans="4:7" ht="12.75">
      <c r="D206" s="20"/>
      <c r="E206" s="20"/>
      <c r="F206" s="10"/>
      <c r="G206" s="69"/>
    </row>
    <row r="207" spans="4:7" ht="12.75">
      <c r="D207" s="20"/>
      <c r="E207" s="20"/>
      <c r="F207" s="10"/>
      <c r="G207" s="69"/>
    </row>
    <row r="208" spans="4:7" ht="12.75">
      <c r="D208" s="20"/>
      <c r="E208" s="20"/>
      <c r="F208" s="10"/>
      <c r="G208" s="69"/>
    </row>
    <row r="209" spans="4:7" ht="12.75">
      <c r="D209" s="20"/>
      <c r="E209" s="20"/>
      <c r="F209" s="10"/>
      <c r="G209" s="69"/>
    </row>
    <row r="210" spans="4:7" ht="12.75">
      <c r="D210" s="20"/>
      <c r="E210" s="20"/>
      <c r="F210" s="10"/>
      <c r="G210" s="69"/>
    </row>
    <row r="211" spans="4:7" ht="12.75">
      <c r="D211" s="20"/>
      <c r="E211" s="20"/>
      <c r="F211" s="10"/>
      <c r="G211" s="69"/>
    </row>
    <row r="212" spans="4:7" ht="12.75">
      <c r="D212" s="20"/>
      <c r="E212" s="20"/>
      <c r="F212" s="10"/>
      <c r="G212" s="69"/>
    </row>
    <row r="213" spans="4:7" ht="12.75">
      <c r="D213" s="20"/>
      <c r="E213" s="20"/>
      <c r="F213" s="10"/>
      <c r="G213" s="69"/>
    </row>
    <row r="214" spans="4:7" ht="12.75">
      <c r="D214" s="20"/>
      <c r="E214" s="20"/>
      <c r="F214" s="10"/>
      <c r="G214" s="69"/>
    </row>
    <row r="215" spans="4:7" ht="12.75">
      <c r="D215" s="20"/>
      <c r="E215" s="20"/>
      <c r="F215" s="10"/>
      <c r="G215" s="69"/>
    </row>
    <row r="216" spans="4:7" ht="12.75">
      <c r="D216" s="20"/>
      <c r="E216" s="20"/>
      <c r="F216" s="10"/>
      <c r="G216" s="69"/>
    </row>
    <row r="217" spans="4:7" ht="12.75">
      <c r="D217" s="20"/>
      <c r="E217" s="20"/>
      <c r="F217" s="10"/>
      <c r="G217" s="69"/>
    </row>
    <row r="218" spans="4:7" ht="12.75">
      <c r="D218" s="20"/>
      <c r="E218" s="20"/>
      <c r="F218" s="10"/>
      <c r="G218" s="69"/>
    </row>
    <row r="219" spans="4:7" ht="12.75">
      <c r="D219" s="20"/>
      <c r="E219" s="20"/>
      <c r="F219" s="10"/>
      <c r="G219" s="69"/>
    </row>
    <row r="220" spans="4:7" ht="12.75">
      <c r="D220" s="20"/>
      <c r="E220" s="20"/>
      <c r="F220" s="10"/>
      <c r="G220" s="69"/>
    </row>
    <row r="221" spans="4:7" ht="12.75">
      <c r="D221" s="20"/>
      <c r="E221" s="20"/>
      <c r="F221" s="10"/>
      <c r="G221" s="69"/>
    </row>
    <row r="222" spans="4:7" ht="12.75">
      <c r="D222" s="20"/>
      <c r="E222" s="20"/>
      <c r="F222" s="10"/>
      <c r="G222" s="69"/>
    </row>
    <row r="223" spans="4:7" ht="12.75">
      <c r="D223" s="20"/>
      <c r="E223" s="20"/>
      <c r="F223" s="10"/>
      <c r="G223" s="69"/>
    </row>
    <row r="224" spans="4:7" ht="12.75">
      <c r="D224" s="20"/>
      <c r="E224" s="20"/>
      <c r="F224" s="10"/>
      <c r="G224" s="69"/>
    </row>
    <row r="225" spans="4:7" ht="12.75">
      <c r="D225" s="20"/>
      <c r="E225" s="20"/>
      <c r="F225" s="10"/>
      <c r="G225" s="69"/>
    </row>
    <row r="226" spans="4:7" ht="12.75">
      <c r="D226" s="20"/>
      <c r="E226" s="20"/>
      <c r="F226" s="10"/>
      <c r="G226" s="69"/>
    </row>
    <row r="227" spans="6:7" ht="12.75">
      <c r="F227" s="10"/>
      <c r="G227" s="69"/>
    </row>
    <row r="228" spans="6:7" ht="12.75">
      <c r="F228" s="10"/>
      <c r="G228" s="69"/>
    </row>
    <row r="229" spans="6:7" ht="12.75">
      <c r="F229" s="10"/>
      <c r="G229" s="69"/>
    </row>
    <row r="230" spans="6:7" ht="12.75">
      <c r="F230" s="10"/>
      <c r="G230" s="69"/>
    </row>
    <row r="231" spans="6:7" ht="12.75">
      <c r="F231" s="10"/>
      <c r="G231" s="69"/>
    </row>
    <row r="232" spans="6:7" ht="12.75">
      <c r="F232" s="10"/>
      <c r="G232" s="69"/>
    </row>
    <row r="233" spans="6:7" ht="12.75">
      <c r="F233" s="10"/>
      <c r="G233" s="69"/>
    </row>
    <row r="234" spans="6:7" ht="12.75">
      <c r="F234" s="10"/>
      <c r="G234" s="69"/>
    </row>
    <row r="235" spans="6:7" ht="12.75">
      <c r="F235" s="10"/>
      <c r="G235" s="69"/>
    </row>
    <row r="236" spans="6:7" ht="12.75">
      <c r="F236" s="10"/>
      <c r="G236" s="69"/>
    </row>
    <row r="237" spans="6:7" ht="12.75">
      <c r="F237" s="10"/>
      <c r="G237" s="69"/>
    </row>
    <row r="238" spans="6:7" ht="12.75">
      <c r="F238" s="10"/>
      <c r="G238" s="69"/>
    </row>
    <row r="239" spans="6:7" ht="12.75">
      <c r="F239" s="10"/>
      <c r="G239" s="69"/>
    </row>
    <row r="240" spans="6:7" ht="12.75">
      <c r="F240" s="10"/>
      <c r="G240" s="69"/>
    </row>
    <row r="241" spans="6:7" ht="12.75">
      <c r="F241" s="10"/>
      <c r="G241" s="69"/>
    </row>
    <row r="242" spans="6:7" ht="12.75">
      <c r="F242" s="10"/>
      <c r="G242" s="69"/>
    </row>
    <row r="243" spans="6:7" ht="12.75">
      <c r="F243" s="10"/>
      <c r="G243" s="69"/>
    </row>
    <row r="244" spans="6:7" ht="12.75">
      <c r="F244" s="10"/>
      <c r="G244" s="69"/>
    </row>
    <row r="245" spans="6:7" ht="12.75">
      <c r="F245" s="10"/>
      <c r="G245" s="69"/>
    </row>
    <row r="246" spans="6:7" ht="12.75">
      <c r="F246" s="10"/>
      <c r="G246" s="69"/>
    </row>
    <row r="247" spans="6:7" ht="12.75">
      <c r="F247" s="10"/>
      <c r="G247" s="69"/>
    </row>
    <row r="248" spans="6:7" ht="12.75">
      <c r="F248" s="10"/>
      <c r="G248" s="69"/>
    </row>
    <row r="249" spans="2:7" ht="12.75">
      <c r="B249" s="2"/>
      <c r="C249" s="2"/>
      <c r="D249" s="5"/>
      <c r="E249" s="5"/>
      <c r="F249" s="6"/>
      <c r="G249" s="57"/>
    </row>
    <row r="250" spans="6:7" ht="12.75">
      <c r="F250" s="10"/>
      <c r="G250" s="69"/>
    </row>
    <row r="251" spans="6:7" ht="12.75">
      <c r="F251" s="10"/>
      <c r="G251" s="69"/>
    </row>
    <row r="252" spans="6:7" ht="12.75">
      <c r="F252" s="10"/>
      <c r="G252" s="69"/>
    </row>
    <row r="253" spans="6:7" ht="12.75">
      <c r="F253" s="10"/>
      <c r="G253" s="69"/>
    </row>
    <row r="254" spans="6:7" ht="12.75">
      <c r="F254" s="10"/>
      <c r="G254" s="69"/>
    </row>
    <row r="255" spans="6:7" ht="12.75">
      <c r="F255" s="10"/>
      <c r="G255" s="69"/>
    </row>
    <row r="256" spans="6:7" ht="12.75">
      <c r="F256" s="10"/>
      <c r="G256" s="69"/>
    </row>
    <row r="257" spans="6:7" ht="12.75">
      <c r="F257" s="10"/>
      <c r="G257" s="69"/>
    </row>
    <row r="258" spans="6:7" ht="12.75">
      <c r="F258" s="10"/>
      <c r="G258" s="69"/>
    </row>
    <row r="259" spans="6:7" ht="12.75">
      <c r="F259" s="10"/>
      <c r="G259" s="69"/>
    </row>
    <row r="260" spans="6:7" ht="12.75">
      <c r="F260" s="10"/>
      <c r="G260" s="69"/>
    </row>
    <row r="261" spans="6:7" ht="12.75">
      <c r="F261" s="10"/>
      <c r="G261" s="69"/>
    </row>
    <row r="262" spans="6:7" ht="12.75">
      <c r="F262" s="10"/>
      <c r="G262" s="69"/>
    </row>
    <row r="263" spans="6:7" ht="12.75">
      <c r="F263" s="10"/>
      <c r="G263" s="69"/>
    </row>
    <row r="264" spans="6:7" ht="12.75">
      <c r="F264" s="10"/>
      <c r="G264" s="69"/>
    </row>
    <row r="265" spans="6:7" ht="12.75">
      <c r="F265" s="10"/>
      <c r="G265" s="69"/>
    </row>
    <row r="266" spans="6:7" ht="12.75">
      <c r="F266" s="10"/>
      <c r="G266" s="69"/>
    </row>
    <row r="267" spans="6:7" ht="12.75">
      <c r="F267" s="10"/>
      <c r="G267" s="69"/>
    </row>
    <row r="268" spans="6:7" ht="12.75">
      <c r="F268" s="10"/>
      <c r="G268" s="69"/>
    </row>
    <row r="269" spans="6:7" ht="12.75">
      <c r="F269" s="10"/>
      <c r="G269" s="69"/>
    </row>
    <row r="270" spans="6:7" ht="12.75">
      <c r="F270" s="10"/>
      <c r="G270" s="69"/>
    </row>
    <row r="271" spans="6:7" ht="12.75">
      <c r="F271" s="10"/>
      <c r="G271" s="69"/>
    </row>
    <row r="272" spans="6:7" ht="12.75">
      <c r="F272" s="10"/>
      <c r="G272" s="69"/>
    </row>
    <row r="273" spans="6:7" ht="12.75">
      <c r="F273" s="10"/>
      <c r="G273" s="69"/>
    </row>
    <row r="274" spans="6:7" ht="12.75">
      <c r="F274" s="10"/>
      <c r="G274" s="69"/>
    </row>
    <row r="275" spans="6:7" ht="12.75">
      <c r="F275" s="10"/>
      <c r="G275" s="69"/>
    </row>
    <row r="276" spans="6:7" ht="12.75">
      <c r="F276" s="10"/>
      <c r="G276" s="69"/>
    </row>
    <row r="277" spans="6:7" ht="12.75">
      <c r="F277" s="10"/>
      <c r="G277" s="69"/>
    </row>
    <row r="278" spans="6:7" ht="12.75">
      <c r="F278" s="10"/>
      <c r="G278" s="69"/>
    </row>
    <row r="279" spans="6:7" ht="12.75">
      <c r="F279" s="10"/>
      <c r="G279" s="69"/>
    </row>
    <row r="280" spans="6:7" ht="12.75">
      <c r="F280" s="10"/>
      <c r="G280" s="69"/>
    </row>
    <row r="281" spans="6:7" ht="12.75">
      <c r="F281" s="10"/>
      <c r="G281" s="69"/>
    </row>
    <row r="282" spans="6:7" ht="12.75">
      <c r="F282" s="10"/>
      <c r="G282" s="69"/>
    </row>
    <row r="283" spans="6:7" ht="12.75">
      <c r="F283" s="10"/>
      <c r="G283" s="69"/>
    </row>
    <row r="284" spans="6:7" ht="12.75">
      <c r="F284" s="10"/>
      <c r="G284" s="69"/>
    </row>
    <row r="285" spans="6:7" ht="12.75">
      <c r="F285" s="10"/>
      <c r="G285" s="69"/>
    </row>
    <row r="286" spans="6:7" ht="12.75">
      <c r="F286" s="10"/>
      <c r="G286" s="69"/>
    </row>
    <row r="287" spans="6:7" ht="12.75">
      <c r="F287" s="10"/>
      <c r="G287" s="69"/>
    </row>
    <row r="288" spans="6:7" ht="12.75">
      <c r="F288" s="10"/>
      <c r="G288" s="69"/>
    </row>
    <row r="289" spans="6:7" ht="12.75">
      <c r="F289" s="10"/>
      <c r="G289" s="69"/>
    </row>
    <row r="290" spans="6:7" ht="12.75">
      <c r="F290" s="10"/>
      <c r="G290" s="69"/>
    </row>
    <row r="291" spans="6:7" ht="12.75">
      <c r="F291" s="10"/>
      <c r="G291" s="69"/>
    </row>
    <row r="292" spans="6:7" ht="12.75">
      <c r="F292" s="10"/>
      <c r="G292" s="69"/>
    </row>
    <row r="293" spans="6:7" ht="12.75">
      <c r="F293" s="10"/>
      <c r="G293" s="69"/>
    </row>
    <row r="294" spans="6:7" ht="12.75">
      <c r="F294" s="10"/>
      <c r="G294" s="69"/>
    </row>
    <row r="295" spans="6:7" ht="12.75">
      <c r="F295" s="10"/>
      <c r="G295" s="69"/>
    </row>
    <row r="296" spans="6:7" ht="12.75">
      <c r="F296" s="10"/>
      <c r="G296" s="69"/>
    </row>
    <row r="297" spans="6:7" ht="12.75">
      <c r="F297" s="10"/>
      <c r="G297" s="69"/>
    </row>
    <row r="298" spans="6:7" ht="12.75">
      <c r="F298" s="10"/>
      <c r="G298" s="69"/>
    </row>
    <row r="299" spans="6:7" ht="12.75">
      <c r="F299" s="10"/>
      <c r="G299" s="69"/>
    </row>
    <row r="300" spans="6:7" ht="12.75">
      <c r="F300" s="10"/>
      <c r="G300" s="69"/>
    </row>
    <row r="301" spans="6:7" ht="12.75">
      <c r="F301" s="10"/>
      <c r="G301" s="69"/>
    </row>
    <row r="302" spans="6:7" ht="12.75">
      <c r="F302" s="10"/>
      <c r="G302" s="69"/>
    </row>
    <row r="303" spans="6:7" ht="12.75">
      <c r="F303" s="10"/>
      <c r="G303" s="69"/>
    </row>
    <row r="304" spans="6:7" ht="12.75">
      <c r="F304" s="10"/>
      <c r="G304" s="69"/>
    </row>
    <row r="305" spans="6:7" ht="12.75">
      <c r="F305" s="10"/>
      <c r="G305" s="69"/>
    </row>
    <row r="306" spans="6:7" ht="12.75">
      <c r="F306" s="10"/>
      <c r="G306" s="69"/>
    </row>
    <row r="307" spans="6:7" ht="12.75">
      <c r="F307" s="10"/>
      <c r="G307" s="69"/>
    </row>
    <row r="308" spans="6:7" ht="12.75">
      <c r="F308" s="10"/>
      <c r="G308" s="69"/>
    </row>
    <row r="309" spans="6:7" ht="12.75">
      <c r="F309" s="10"/>
      <c r="G309" s="69"/>
    </row>
    <row r="310" spans="6:7" ht="12.75">
      <c r="F310" s="10"/>
      <c r="G310" s="69"/>
    </row>
    <row r="311" spans="6:7" ht="12.75">
      <c r="F311" s="10"/>
      <c r="G311" s="69"/>
    </row>
    <row r="312" spans="6:7" ht="12.75">
      <c r="F312" s="10"/>
      <c r="G312" s="69"/>
    </row>
    <row r="313" spans="6:7" ht="12.75">
      <c r="F313" s="10"/>
      <c r="G313" s="69"/>
    </row>
    <row r="314" spans="6:7" ht="12.75">
      <c r="F314" s="10"/>
      <c r="G314" s="69"/>
    </row>
    <row r="315" spans="6:7" ht="12.75">
      <c r="F315" s="10"/>
      <c r="G315" s="69"/>
    </row>
    <row r="316" spans="6:7" ht="12.75">
      <c r="F316" s="10"/>
      <c r="G316" s="69"/>
    </row>
    <row r="317" spans="6:7" ht="12.75">
      <c r="F317" s="10"/>
      <c r="G317" s="69"/>
    </row>
    <row r="318" spans="6:7" ht="12.75">
      <c r="F318" s="10"/>
      <c r="G318" s="69"/>
    </row>
    <row r="319" spans="6:7" ht="12.75">
      <c r="F319" s="10"/>
      <c r="G319" s="69"/>
    </row>
    <row r="320" spans="6:7" ht="12.75">
      <c r="F320" s="10"/>
      <c r="G320" s="69"/>
    </row>
    <row r="321" spans="6:7" ht="12.75">
      <c r="F321" s="10"/>
      <c r="G321" s="69"/>
    </row>
    <row r="322" spans="6:7" ht="12.75">
      <c r="F322" s="10"/>
      <c r="G322" s="69"/>
    </row>
    <row r="323" spans="6:7" ht="12.75">
      <c r="F323" s="10"/>
      <c r="G323" s="69"/>
    </row>
    <row r="324" spans="6:7" ht="12.75">
      <c r="F324" s="10"/>
      <c r="G324" s="69"/>
    </row>
    <row r="325" spans="6:7" ht="12.75">
      <c r="F325" s="10"/>
      <c r="G325" s="69"/>
    </row>
    <row r="326" spans="6:7" ht="12.75">
      <c r="F326" s="10"/>
      <c r="G326" s="69"/>
    </row>
    <row r="327" spans="6:7" ht="12.75">
      <c r="F327" s="10"/>
      <c r="G327" s="69"/>
    </row>
    <row r="328" spans="6:7" ht="12.75">
      <c r="F328" s="10"/>
      <c r="G328" s="69"/>
    </row>
    <row r="329" spans="6:7" ht="12.75">
      <c r="F329" s="10"/>
      <c r="G329" s="69"/>
    </row>
    <row r="330" spans="6:7" ht="12.75">
      <c r="F330" s="10"/>
      <c r="G330" s="69"/>
    </row>
    <row r="331" spans="6:7" ht="12.75">
      <c r="F331" s="10"/>
      <c r="G331" s="69"/>
    </row>
    <row r="332" spans="6:7" ht="12.75">
      <c r="F332" s="10"/>
      <c r="G332" s="69"/>
    </row>
    <row r="333" spans="6:7" ht="12.75">
      <c r="F333" s="10"/>
      <c r="G333" s="69"/>
    </row>
    <row r="334" spans="6:7" ht="12.75">
      <c r="F334" s="10"/>
      <c r="G334" s="69"/>
    </row>
    <row r="335" spans="6:7" ht="12.75">
      <c r="F335" s="10"/>
      <c r="G335" s="69"/>
    </row>
    <row r="336" spans="6:7" ht="12.75">
      <c r="F336" s="10"/>
      <c r="G336" s="69"/>
    </row>
    <row r="337" spans="6:7" ht="12.75">
      <c r="F337" s="10"/>
      <c r="G337" s="69"/>
    </row>
    <row r="338" spans="6:7" ht="12.75">
      <c r="F338" s="10"/>
      <c r="G338" s="69"/>
    </row>
    <row r="339" spans="6:7" ht="12.75">
      <c r="F339" s="10"/>
      <c r="G339" s="69"/>
    </row>
    <row r="340" spans="6:7" ht="12.75">
      <c r="F340" s="10"/>
      <c r="G340" s="69"/>
    </row>
    <row r="341" spans="6:7" ht="12.75">
      <c r="F341" s="10"/>
      <c r="G341" s="69"/>
    </row>
    <row r="342" spans="6:7" ht="12.75">
      <c r="F342" s="10"/>
      <c r="G342" s="69"/>
    </row>
    <row r="343" spans="6:7" ht="12.75">
      <c r="F343" s="10"/>
      <c r="G343" s="69"/>
    </row>
    <row r="344" spans="6:7" ht="12.75">
      <c r="F344" s="10"/>
      <c r="G344" s="69"/>
    </row>
    <row r="345" spans="6:7" ht="12.75">
      <c r="F345" s="10"/>
      <c r="G345" s="69"/>
    </row>
    <row r="346" spans="6:7" ht="12.75">
      <c r="F346" s="10"/>
      <c r="G346" s="69"/>
    </row>
    <row r="347" spans="6:7" ht="12.75">
      <c r="F347" s="10"/>
      <c r="G347" s="69"/>
    </row>
    <row r="348" spans="6:7" ht="12.75">
      <c r="F348" s="10"/>
      <c r="G348" s="69"/>
    </row>
    <row r="349" spans="6:7" ht="12.75">
      <c r="F349" s="10"/>
      <c r="G349" s="69"/>
    </row>
    <row r="350" spans="6:7" ht="12.75">
      <c r="F350" s="10"/>
      <c r="G350" s="69"/>
    </row>
    <row r="351" spans="6:7" ht="12.75">
      <c r="F351" s="10"/>
      <c r="G351" s="69"/>
    </row>
    <row r="352" spans="6:7" ht="12.75">
      <c r="F352" s="10"/>
      <c r="G352" s="69"/>
    </row>
    <row r="353" spans="6:7" ht="12.75">
      <c r="F353" s="10"/>
      <c r="G353" s="69"/>
    </row>
    <row r="354" spans="6:7" ht="12.75">
      <c r="F354" s="10"/>
      <c r="G354" s="69"/>
    </row>
    <row r="355" spans="6:7" ht="12.75">
      <c r="F355" s="10"/>
      <c r="G355" s="69"/>
    </row>
    <row r="356" spans="6:7" ht="12.75">
      <c r="F356" s="10"/>
      <c r="G356" s="69"/>
    </row>
    <row r="357" spans="6:7" ht="12.75">
      <c r="F357" s="10"/>
      <c r="G357" s="69"/>
    </row>
    <row r="358" spans="6:7" ht="12.75">
      <c r="F358" s="10"/>
      <c r="G358" s="69"/>
    </row>
    <row r="359" spans="6:7" ht="12.75">
      <c r="F359" s="10"/>
      <c r="G359" s="69"/>
    </row>
    <row r="360" spans="6:7" ht="12.75">
      <c r="F360" s="10"/>
      <c r="G360" s="69"/>
    </row>
    <row r="361" spans="6:7" ht="12.75">
      <c r="F361" s="10"/>
      <c r="G361" s="69"/>
    </row>
    <row r="362" spans="6:7" ht="12.75">
      <c r="F362" s="10"/>
      <c r="G362" s="69"/>
    </row>
    <row r="363" spans="6:7" ht="12.75">
      <c r="F363" s="10"/>
      <c r="G363" s="69"/>
    </row>
    <row r="364" spans="6:7" ht="12.75">
      <c r="F364" s="10"/>
      <c r="G364" s="69"/>
    </row>
    <row r="365" spans="6:7" ht="12.75">
      <c r="F365" s="10"/>
      <c r="G365" s="69"/>
    </row>
    <row r="366" spans="6:7" ht="12.75">
      <c r="F366" s="10"/>
      <c r="G366" s="69"/>
    </row>
    <row r="367" spans="6:7" ht="12.75">
      <c r="F367" s="10"/>
      <c r="G367" s="69"/>
    </row>
    <row r="368" spans="6:7" ht="12.75">
      <c r="F368" s="10"/>
      <c r="G368" s="69"/>
    </row>
    <row r="369" spans="6:7" ht="12.75">
      <c r="F369" s="10"/>
      <c r="G369" s="69"/>
    </row>
    <row r="370" spans="6:7" ht="12.75">
      <c r="F370" s="10"/>
      <c r="G370" s="69"/>
    </row>
    <row r="371" spans="6:7" ht="12.75">
      <c r="F371" s="10"/>
      <c r="G371" s="69"/>
    </row>
    <row r="372" spans="6:7" ht="12.75">
      <c r="F372" s="10"/>
      <c r="G372" s="69"/>
    </row>
    <row r="373" spans="6:7" ht="12.75">
      <c r="F373" s="10"/>
      <c r="G373" s="69"/>
    </row>
    <row r="374" spans="6:7" ht="12.75">
      <c r="F374" s="10"/>
      <c r="G374" s="69"/>
    </row>
    <row r="375" spans="6:7" ht="12.75">
      <c r="F375" s="10"/>
      <c r="G375" s="69"/>
    </row>
    <row r="376" spans="6:7" ht="12.75">
      <c r="F376" s="10"/>
      <c r="G376" s="69"/>
    </row>
    <row r="377" spans="6:7" ht="12.75">
      <c r="F377" s="10"/>
      <c r="G377" s="69"/>
    </row>
    <row r="378" spans="6:7" ht="12.75">
      <c r="F378" s="10"/>
      <c r="G378" s="69"/>
    </row>
    <row r="379" spans="6:7" ht="12.75">
      <c r="F379" s="10"/>
      <c r="G379" s="69"/>
    </row>
    <row r="380" spans="6:7" ht="12.75">
      <c r="F380" s="10"/>
      <c r="G380" s="69"/>
    </row>
    <row r="381" spans="6:7" ht="12.75">
      <c r="F381" s="10"/>
      <c r="G381" s="69"/>
    </row>
    <row r="382" spans="6:7" ht="12.75">
      <c r="F382" s="10"/>
      <c r="G382" s="69"/>
    </row>
    <row r="383" spans="6:7" ht="12.75">
      <c r="F383" s="10"/>
      <c r="G383" s="69"/>
    </row>
    <row r="384" spans="6:7" ht="12.75">
      <c r="F384" s="10"/>
      <c r="G384" s="69"/>
    </row>
    <row r="385" spans="6:7" ht="12.75">
      <c r="F385" s="10"/>
      <c r="G385" s="69"/>
    </row>
    <row r="386" spans="6:7" ht="12.75">
      <c r="F386" s="10"/>
      <c r="G386" s="69"/>
    </row>
    <row r="387" spans="6:7" ht="12.75">
      <c r="F387" s="10"/>
      <c r="G387" s="69"/>
    </row>
    <row r="388" spans="6:7" ht="12.75">
      <c r="F388" s="10"/>
      <c r="G388" s="69"/>
    </row>
    <row r="389" spans="6:7" ht="12.75">
      <c r="F389" s="10"/>
      <c r="G389" s="69"/>
    </row>
    <row r="390" spans="6:7" ht="12.75">
      <c r="F390" s="10"/>
      <c r="G390" s="69"/>
    </row>
    <row r="391" spans="6:7" ht="12.75">
      <c r="F391" s="10"/>
      <c r="G391" s="69"/>
    </row>
    <row r="392" spans="6:7" ht="12.75">
      <c r="F392" s="10"/>
      <c r="G392" s="69"/>
    </row>
    <row r="393" spans="6:7" ht="12.75">
      <c r="F393" s="10"/>
      <c r="G393" s="69"/>
    </row>
    <row r="394" spans="6:7" ht="12.75">
      <c r="F394" s="10"/>
      <c r="G394" s="69"/>
    </row>
    <row r="395" spans="6:7" ht="12.75">
      <c r="F395" s="10"/>
      <c r="G395" s="69"/>
    </row>
    <row r="396" spans="6:7" ht="12.75">
      <c r="F396" s="10"/>
      <c r="G396" s="69"/>
    </row>
    <row r="397" spans="6:7" ht="12.75">
      <c r="F397" s="10"/>
      <c r="G397" s="69"/>
    </row>
    <row r="398" spans="6:7" ht="12.75">
      <c r="F398" s="10"/>
      <c r="G398" s="69"/>
    </row>
    <row r="399" spans="6:7" ht="12.75">
      <c r="F399" s="10"/>
      <c r="G399" s="69"/>
    </row>
    <row r="400" spans="6:7" ht="12.75">
      <c r="F400" s="10"/>
      <c r="G400" s="69"/>
    </row>
    <row r="401" spans="6:7" ht="12.75">
      <c r="F401" s="10"/>
      <c r="G401" s="69"/>
    </row>
    <row r="402" spans="6:7" ht="12.75">
      <c r="F402" s="10"/>
      <c r="G402" s="69"/>
    </row>
    <row r="403" spans="6:7" ht="12.75">
      <c r="F403" s="10"/>
      <c r="G403" s="69"/>
    </row>
    <row r="404" spans="6:7" ht="12.75">
      <c r="F404" s="10"/>
      <c r="G404" s="69"/>
    </row>
    <row r="405" spans="6:7" ht="12.75">
      <c r="F405" s="10"/>
      <c r="G405" s="69"/>
    </row>
    <row r="406" spans="6:7" ht="12.75">
      <c r="F406" s="10"/>
      <c r="G406" s="69"/>
    </row>
    <row r="407" spans="6:7" ht="12.75">
      <c r="F407" s="10"/>
      <c r="G407" s="69"/>
    </row>
    <row r="408" spans="6:7" ht="12.75">
      <c r="F408" s="10"/>
      <c r="G408" s="69"/>
    </row>
    <row r="409" spans="6:7" ht="12.75">
      <c r="F409" s="10"/>
      <c r="G409" s="69"/>
    </row>
    <row r="410" spans="6:7" ht="12.75">
      <c r="F410" s="10"/>
      <c r="G410" s="69"/>
    </row>
    <row r="411" spans="6:7" ht="12.75">
      <c r="F411" s="10"/>
      <c r="G411" s="69"/>
    </row>
    <row r="412" spans="6:7" ht="12.75">
      <c r="F412" s="10"/>
      <c r="G412" s="69"/>
    </row>
    <row r="413" spans="6:7" ht="12.75">
      <c r="F413" s="10"/>
      <c r="G413" s="69"/>
    </row>
  </sheetData>
  <printOptions gridLines="1"/>
  <pageMargins left="0.5511811023622047" right="0.75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MARJANCA LAMUT</dc:creator>
  <cp:keywords/>
  <dc:description/>
  <cp:lastModifiedBy>Polona Kambič</cp:lastModifiedBy>
  <cp:lastPrinted>2006-12-14T11:40:45Z</cp:lastPrinted>
  <dcterms:created xsi:type="dcterms:W3CDTF">1999-11-23T07:36:06Z</dcterms:created>
  <dcterms:modified xsi:type="dcterms:W3CDTF">2006-12-14T12:32:10Z</dcterms:modified>
  <cp:category/>
  <cp:version/>
  <cp:contentType/>
  <cp:contentStatus/>
</cp:coreProperties>
</file>