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2013\users\marjetam\Moji dokumenti\Proračun 2023\Predlog gradivo OS\"/>
    </mc:Choice>
  </mc:AlternateContent>
  <xr:revisionPtr revIDLastSave="0" documentId="8_{83F852F5-70BD-4C53-963A-C1F57AF4818B}" xr6:coauthVersionLast="36" xr6:coauthVersionMax="36" xr10:uidLastSave="{00000000-0000-0000-0000-000000000000}"/>
  <bookViews>
    <workbookView xWindow="0" yWindow="0" windowWidth="14820" windowHeight="10215" xr2:uid="{E4608ECC-462B-4F05-A725-D02A7B3763AB}"/>
  </bookViews>
  <sheets>
    <sheet name="List1" sheetId="1" r:id="rId1"/>
  </sheets>
  <definedNames>
    <definedName name="_xlnm.Print_Titles" localSheetId="0">List1!$3:$3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1" i="1" l="1"/>
  <c r="J121" i="1"/>
  <c r="I121" i="1"/>
  <c r="H121" i="1"/>
  <c r="G121" i="1"/>
  <c r="F121" i="1"/>
  <c r="E121" i="1"/>
  <c r="K120" i="1"/>
  <c r="K119" i="1" s="1"/>
  <c r="K118" i="1" s="1"/>
  <c r="J119" i="1"/>
  <c r="J118" i="1" s="1"/>
  <c r="I119" i="1"/>
  <c r="I118" i="1" s="1"/>
  <c r="H119" i="1"/>
  <c r="H118" i="1" s="1"/>
  <c r="G119" i="1"/>
  <c r="G118" i="1" s="1"/>
  <c r="F119" i="1"/>
  <c r="F118" i="1" s="1"/>
  <c r="E119" i="1"/>
  <c r="E118" i="1" s="1"/>
  <c r="K117" i="1"/>
  <c r="K116" i="1"/>
  <c r="K115" i="1"/>
  <c r="K114" i="1"/>
  <c r="J113" i="1"/>
  <c r="I113" i="1"/>
  <c r="H113" i="1"/>
  <c r="G113" i="1"/>
  <c r="F113" i="1"/>
  <c r="E113" i="1"/>
  <c r="K112" i="1"/>
  <c r="K111" i="1"/>
  <c r="J111" i="1"/>
  <c r="I111" i="1"/>
  <c r="H111" i="1"/>
  <c r="G111" i="1"/>
  <c r="F111" i="1"/>
  <c r="E111" i="1"/>
  <c r="K110" i="1"/>
  <c r="K109" i="1" s="1"/>
  <c r="J109" i="1"/>
  <c r="I109" i="1"/>
  <c r="H109" i="1"/>
  <c r="G109" i="1"/>
  <c r="F109" i="1"/>
  <c r="E109" i="1"/>
  <c r="K108" i="1"/>
  <c r="K107" i="1" s="1"/>
  <c r="J107" i="1"/>
  <c r="I107" i="1"/>
  <c r="H107" i="1"/>
  <c r="G107" i="1"/>
  <c r="F107" i="1"/>
  <c r="E107" i="1"/>
  <c r="K105" i="1"/>
  <c r="K104" i="1" s="1"/>
  <c r="J104" i="1"/>
  <c r="I104" i="1"/>
  <c r="H104" i="1"/>
  <c r="G104" i="1"/>
  <c r="F104" i="1"/>
  <c r="E104" i="1"/>
  <c r="K103" i="1"/>
  <c r="K102" i="1"/>
  <c r="J101" i="1"/>
  <c r="I101" i="1"/>
  <c r="H101" i="1"/>
  <c r="G101" i="1"/>
  <c r="F101" i="1"/>
  <c r="E101" i="1"/>
  <c r="K100" i="1"/>
  <c r="K99" i="1" s="1"/>
  <c r="J99" i="1"/>
  <c r="I99" i="1"/>
  <c r="H99" i="1"/>
  <c r="G99" i="1"/>
  <c r="F99" i="1"/>
  <c r="E99" i="1"/>
  <c r="K98" i="1"/>
  <c r="K97" i="1"/>
  <c r="J96" i="1"/>
  <c r="I96" i="1"/>
  <c r="H96" i="1"/>
  <c r="G96" i="1"/>
  <c r="F96" i="1"/>
  <c r="E96" i="1"/>
  <c r="K95" i="1"/>
  <c r="K94" i="1"/>
  <c r="J93" i="1"/>
  <c r="I93" i="1"/>
  <c r="H93" i="1"/>
  <c r="G93" i="1"/>
  <c r="F93" i="1"/>
  <c r="E93" i="1"/>
  <c r="K92" i="1"/>
  <c r="K91" i="1"/>
  <c r="J91" i="1"/>
  <c r="I91" i="1"/>
  <c r="H91" i="1"/>
  <c r="G91" i="1"/>
  <c r="F91" i="1"/>
  <c r="E91" i="1"/>
  <c r="K90" i="1"/>
  <c r="K89" i="1"/>
  <c r="J89" i="1"/>
  <c r="I89" i="1"/>
  <c r="H89" i="1"/>
  <c r="G89" i="1"/>
  <c r="F89" i="1"/>
  <c r="E89" i="1"/>
  <c r="K87" i="1"/>
  <c r="K86" i="1"/>
  <c r="K85" i="1"/>
  <c r="J84" i="1"/>
  <c r="I84" i="1"/>
  <c r="H84" i="1"/>
  <c r="G84" i="1"/>
  <c r="F84" i="1"/>
  <c r="E84" i="1"/>
  <c r="K83" i="1"/>
  <c r="K82" i="1"/>
  <c r="K81" i="1"/>
  <c r="J80" i="1"/>
  <c r="I80" i="1"/>
  <c r="H80" i="1"/>
  <c r="G80" i="1"/>
  <c r="F80" i="1"/>
  <c r="E80" i="1"/>
  <c r="K78" i="1"/>
  <c r="K77" i="1"/>
  <c r="J76" i="1"/>
  <c r="I76" i="1"/>
  <c r="H76" i="1"/>
  <c r="G76" i="1"/>
  <c r="F76" i="1"/>
  <c r="E76" i="1"/>
  <c r="K75" i="1"/>
  <c r="K74" i="1" s="1"/>
  <c r="J74" i="1"/>
  <c r="I74" i="1"/>
  <c r="H74" i="1"/>
  <c r="G74" i="1"/>
  <c r="F74" i="1"/>
  <c r="E74" i="1"/>
  <c r="K73" i="1"/>
  <c r="K72" i="1"/>
  <c r="J72" i="1"/>
  <c r="I72" i="1"/>
  <c r="H72" i="1"/>
  <c r="G72" i="1"/>
  <c r="F72" i="1"/>
  <c r="E72" i="1"/>
  <c r="K71" i="1"/>
  <c r="K70" i="1" s="1"/>
  <c r="J70" i="1"/>
  <c r="I70" i="1"/>
  <c r="H70" i="1"/>
  <c r="G70" i="1"/>
  <c r="F70" i="1"/>
  <c r="E70" i="1"/>
  <c r="K68" i="1"/>
  <c r="K67" i="1" s="1"/>
  <c r="J67" i="1"/>
  <c r="I67" i="1"/>
  <c r="H67" i="1"/>
  <c r="G67" i="1"/>
  <c r="F67" i="1"/>
  <c r="E67" i="1"/>
  <c r="K66" i="1"/>
  <c r="K65" i="1"/>
  <c r="J65" i="1"/>
  <c r="I65" i="1"/>
  <c r="H65" i="1"/>
  <c r="G65" i="1"/>
  <c r="F65" i="1"/>
  <c r="E65" i="1"/>
  <c r="K64" i="1"/>
  <c r="K63" i="1" s="1"/>
  <c r="J63" i="1"/>
  <c r="I63" i="1"/>
  <c r="H63" i="1"/>
  <c r="G63" i="1"/>
  <c r="F63" i="1"/>
  <c r="E63" i="1"/>
  <c r="K62" i="1"/>
  <c r="K61" i="1"/>
  <c r="K60" i="1"/>
  <c r="J59" i="1"/>
  <c r="I59" i="1"/>
  <c r="H59" i="1"/>
  <c r="G59" i="1"/>
  <c r="F59" i="1"/>
  <c r="E59" i="1"/>
  <c r="E58" i="1" s="1"/>
  <c r="K57" i="1"/>
  <c r="K56" i="1"/>
  <c r="J55" i="1"/>
  <c r="I55" i="1"/>
  <c r="H55" i="1"/>
  <c r="G55" i="1"/>
  <c r="F55" i="1"/>
  <c r="E55" i="1"/>
  <c r="K54" i="1"/>
  <c r="K53" i="1"/>
  <c r="J52" i="1"/>
  <c r="I52" i="1"/>
  <c r="H52" i="1"/>
  <c r="G52" i="1"/>
  <c r="F52" i="1"/>
  <c r="E52" i="1"/>
  <c r="K51" i="1"/>
  <c r="K49" i="1" s="1"/>
  <c r="K50" i="1"/>
  <c r="J49" i="1"/>
  <c r="I49" i="1"/>
  <c r="H49" i="1"/>
  <c r="G49" i="1"/>
  <c r="F49" i="1"/>
  <c r="E49" i="1"/>
  <c r="K48" i="1"/>
  <c r="K47" i="1" s="1"/>
  <c r="J47" i="1"/>
  <c r="I47" i="1"/>
  <c r="H47" i="1"/>
  <c r="G47" i="1"/>
  <c r="F47" i="1"/>
  <c r="E47" i="1"/>
  <c r="K46" i="1"/>
  <c r="K45" i="1"/>
  <c r="J45" i="1"/>
  <c r="I45" i="1"/>
  <c r="H45" i="1"/>
  <c r="G45" i="1"/>
  <c r="F45" i="1"/>
  <c r="E45" i="1"/>
  <c r="K43" i="1"/>
  <c r="K42" i="1" s="1"/>
  <c r="J42" i="1"/>
  <c r="I42" i="1"/>
  <c r="H42" i="1"/>
  <c r="G42" i="1"/>
  <c r="F42" i="1"/>
  <c r="E42" i="1"/>
  <c r="K41" i="1"/>
  <c r="K40" i="1" s="1"/>
  <c r="J40" i="1"/>
  <c r="I40" i="1"/>
  <c r="H40" i="1"/>
  <c r="G40" i="1"/>
  <c r="F40" i="1"/>
  <c r="E40" i="1"/>
  <c r="K39" i="1"/>
  <c r="K38" i="1"/>
  <c r="J38" i="1"/>
  <c r="I38" i="1"/>
  <c r="H38" i="1"/>
  <c r="G38" i="1"/>
  <c r="F38" i="1"/>
  <c r="E38" i="1"/>
  <c r="K37" i="1"/>
  <c r="K36" i="1"/>
  <c r="J36" i="1"/>
  <c r="I36" i="1"/>
  <c r="H36" i="1"/>
  <c r="G36" i="1"/>
  <c r="F36" i="1"/>
  <c r="E36" i="1"/>
  <c r="K35" i="1"/>
  <c r="K34" i="1" s="1"/>
  <c r="J34" i="1"/>
  <c r="I34" i="1"/>
  <c r="H34" i="1"/>
  <c r="G34" i="1"/>
  <c r="F34" i="1"/>
  <c r="E34" i="1"/>
  <c r="K33" i="1"/>
  <c r="K32" i="1" s="1"/>
  <c r="J32" i="1"/>
  <c r="I32" i="1"/>
  <c r="H32" i="1"/>
  <c r="G32" i="1"/>
  <c r="F32" i="1"/>
  <c r="E32" i="1"/>
  <c r="K30" i="1"/>
  <c r="K29" i="1"/>
  <c r="K28" i="1"/>
  <c r="J27" i="1"/>
  <c r="J26" i="1" s="1"/>
  <c r="I27" i="1"/>
  <c r="I26" i="1" s="1"/>
  <c r="H27" i="1"/>
  <c r="H26" i="1" s="1"/>
  <c r="G27" i="1"/>
  <c r="G26" i="1" s="1"/>
  <c r="F27" i="1"/>
  <c r="F26" i="1" s="1"/>
  <c r="E27" i="1"/>
  <c r="E26" i="1" s="1"/>
  <c r="K25" i="1"/>
  <c r="K24" i="1"/>
  <c r="J23" i="1"/>
  <c r="I23" i="1"/>
  <c r="H23" i="1"/>
  <c r="G23" i="1"/>
  <c r="F23" i="1"/>
  <c r="E23" i="1"/>
  <c r="K22" i="1"/>
  <c r="K21" i="1"/>
  <c r="J20" i="1"/>
  <c r="I20" i="1"/>
  <c r="H20" i="1"/>
  <c r="G20" i="1"/>
  <c r="F20" i="1"/>
  <c r="E20" i="1"/>
  <c r="K19" i="1"/>
  <c r="K18" i="1" s="1"/>
  <c r="J18" i="1"/>
  <c r="I18" i="1"/>
  <c r="H18" i="1"/>
  <c r="G18" i="1"/>
  <c r="F18" i="1"/>
  <c r="E18" i="1"/>
  <c r="K16" i="1"/>
  <c r="K15" i="1" s="1"/>
  <c r="K14" i="1" s="1"/>
  <c r="J15" i="1"/>
  <c r="J14" i="1" s="1"/>
  <c r="I15" i="1"/>
  <c r="I14" i="1" s="1"/>
  <c r="H15" i="1"/>
  <c r="H14" i="1" s="1"/>
  <c r="G15" i="1"/>
  <c r="G14" i="1" s="1"/>
  <c r="F15" i="1"/>
  <c r="E15" i="1"/>
  <c r="E14" i="1" s="1"/>
  <c r="F14" i="1"/>
  <c r="K13" i="1"/>
  <c r="K12" i="1"/>
  <c r="J11" i="1"/>
  <c r="I11" i="1"/>
  <c r="H11" i="1"/>
  <c r="G11" i="1"/>
  <c r="F11" i="1"/>
  <c r="E11" i="1"/>
  <c r="K10" i="1"/>
  <c r="K8" i="1" s="1"/>
  <c r="K9" i="1"/>
  <c r="J8" i="1"/>
  <c r="I8" i="1"/>
  <c r="H8" i="1"/>
  <c r="G8" i="1"/>
  <c r="F8" i="1"/>
  <c r="E8" i="1"/>
  <c r="K7" i="1"/>
  <c r="K6" i="1" s="1"/>
  <c r="J6" i="1"/>
  <c r="I6" i="1"/>
  <c r="H6" i="1"/>
  <c r="G6" i="1"/>
  <c r="F6" i="1"/>
  <c r="E6" i="1"/>
  <c r="K113" i="1" l="1"/>
  <c r="K106" i="1" s="1"/>
  <c r="J106" i="1"/>
  <c r="I106" i="1"/>
  <c r="H106" i="1"/>
  <c r="G106" i="1"/>
  <c r="F106" i="1"/>
  <c r="E106" i="1"/>
  <c r="K101" i="1"/>
  <c r="J88" i="1"/>
  <c r="K96" i="1"/>
  <c r="F88" i="1"/>
  <c r="K93" i="1"/>
  <c r="I88" i="1"/>
  <c r="H88" i="1"/>
  <c r="G88" i="1"/>
  <c r="E88" i="1"/>
  <c r="K84" i="1"/>
  <c r="E79" i="1"/>
  <c r="J79" i="1"/>
  <c r="I79" i="1"/>
  <c r="H79" i="1"/>
  <c r="G79" i="1"/>
  <c r="F79" i="1"/>
  <c r="K80" i="1"/>
  <c r="K76" i="1"/>
  <c r="K69" i="1" s="1"/>
  <c r="J69" i="1"/>
  <c r="I69" i="1"/>
  <c r="H69" i="1"/>
  <c r="G69" i="1"/>
  <c r="F69" i="1"/>
  <c r="E69" i="1"/>
  <c r="J58" i="1"/>
  <c r="I58" i="1"/>
  <c r="H58" i="1"/>
  <c r="G58" i="1"/>
  <c r="F58" i="1"/>
  <c r="K59" i="1"/>
  <c r="K58" i="1" s="1"/>
  <c r="K55" i="1"/>
  <c r="K52" i="1"/>
  <c r="J44" i="1"/>
  <c r="I44" i="1"/>
  <c r="G44" i="1"/>
  <c r="K44" i="1"/>
  <c r="H44" i="1"/>
  <c r="F44" i="1"/>
  <c r="E44" i="1"/>
  <c r="E31" i="1"/>
  <c r="K31" i="1"/>
  <c r="J31" i="1"/>
  <c r="I31" i="1"/>
  <c r="H31" i="1"/>
  <c r="G31" i="1"/>
  <c r="F31" i="1"/>
  <c r="K27" i="1"/>
  <c r="K26" i="1" s="1"/>
  <c r="K23" i="1"/>
  <c r="K20" i="1"/>
  <c r="J17" i="1"/>
  <c r="I17" i="1"/>
  <c r="H17" i="1"/>
  <c r="G17" i="1"/>
  <c r="F17" i="1"/>
  <c r="E17" i="1"/>
  <c r="K11" i="1"/>
  <c r="K5" i="1"/>
  <c r="J5" i="1"/>
  <c r="I5" i="1"/>
  <c r="H5" i="1"/>
  <c r="G5" i="1"/>
  <c r="F5" i="1"/>
  <c r="E5" i="1"/>
  <c r="K88" i="1" l="1"/>
  <c r="K79" i="1"/>
  <c r="K17" i="1"/>
</calcChain>
</file>

<file path=xl/sharedStrings.xml><?xml version="1.0" encoding="utf-8"?>
<sst xmlns="http://schemas.openxmlformats.org/spreadsheetml/2006/main" count="241" uniqueCount="123">
  <si>
    <t>Nosilna PK/NRP</t>
  </si>
  <si>
    <t>NRP</t>
  </si>
  <si>
    <t>VIR</t>
  </si>
  <si>
    <t>Opis</t>
  </si>
  <si>
    <t>do 2023</t>
  </si>
  <si>
    <t>po 2026</t>
  </si>
  <si>
    <t>Skupaj</t>
  </si>
  <si>
    <t>06</t>
  </si>
  <si>
    <t>LOKALNA SAMOUPRAVA</t>
  </si>
  <si>
    <t>41916001</t>
  </si>
  <si>
    <t>INVESTICIJSKO VZDRŽEVANJE OBČINSKE STAVBE</t>
  </si>
  <si>
    <t>PV00</t>
  </si>
  <si>
    <t>Lastna sredstva</t>
  </si>
  <si>
    <t>41939002</t>
  </si>
  <si>
    <t>INTERREG IN DRUGI RAZVOJNI PROJEKTI</t>
  </si>
  <si>
    <t>PV02</t>
  </si>
  <si>
    <t>Evropska sredstva</t>
  </si>
  <si>
    <t>42217001</t>
  </si>
  <si>
    <t>PROJEKTI TEMELJEČI NA ODPRTIH PODATKIH IN PAMETNI INFRASTRUKTURI</t>
  </si>
  <si>
    <t>07</t>
  </si>
  <si>
    <t>OBRAMBA IN UKREPI OB IZREDNIH DOGODKIH</t>
  </si>
  <si>
    <t>41004017</t>
  </si>
  <si>
    <t>VZDRŽ.GAS.DOMOV, INVEST.IN NABAVA GAS.OPREME, VOZIL</t>
  </si>
  <si>
    <t>11</t>
  </si>
  <si>
    <t>KMETIJSTVO, GOZDARSTVO IN RIBIŠTVO</t>
  </si>
  <si>
    <t>41208009</t>
  </si>
  <si>
    <t>INTERVENCIJE V KMETIJSTVU</t>
  </si>
  <si>
    <t>42139001</t>
  </si>
  <si>
    <t>RANE EKRANA</t>
  </si>
  <si>
    <t>42139002</t>
  </si>
  <si>
    <t>ŽIVE LEGENDE</t>
  </si>
  <si>
    <t>12</t>
  </si>
  <si>
    <t>PRIDOBIVANJE IN DISTRIBUCIJA ENERGETSKIH SUROVIN</t>
  </si>
  <si>
    <t>42039002</t>
  </si>
  <si>
    <t>ENERGETSKA SANACIJA GRADU NEUHAUS IN TRŽIŠKEGA MUZEJA</t>
  </si>
  <si>
    <t>PV01</t>
  </si>
  <si>
    <t>Transfer iz državnega proračuna</t>
  </si>
  <si>
    <t>13</t>
  </si>
  <si>
    <t>PROMET, PROMETNA INFRASTRUKTURA IN KOMUNIKACIJE</t>
  </si>
  <si>
    <t>40907001</t>
  </si>
  <si>
    <t>INVESTICIJSKO VZDRŽEVANJE OBČINSKIH CEST</t>
  </si>
  <si>
    <t>40907008</t>
  </si>
  <si>
    <t>TEKOČE VZDRŽEVANJE LOKALNIH CEST</t>
  </si>
  <si>
    <t>41207013</t>
  </si>
  <si>
    <t>SEVERNI PRIKLJUČEK NA DRŽAVNO CESTO</t>
  </si>
  <si>
    <t>41408006</t>
  </si>
  <si>
    <t>INVESTICIJSKO VZDRŽEVANJE JAVNE RAZSVETLJAVE</t>
  </si>
  <si>
    <t>41607007</t>
  </si>
  <si>
    <t>PLOČNIK V SENIČNEM</t>
  </si>
  <si>
    <t>41707003</t>
  </si>
  <si>
    <t>REGIJSKA KOLESARSKA POVEZAVA TRŽIČ - ZADRAGA</t>
  </si>
  <si>
    <t>14</t>
  </si>
  <si>
    <t>GOSPODARSTVO</t>
  </si>
  <si>
    <t>41208014</t>
  </si>
  <si>
    <t>NEPOSREDNE SPODBUDE ZA SPODBUJANJE PODJETNIŠTVA IN ZAPOSLOVANJA</t>
  </si>
  <si>
    <t>41408004</t>
  </si>
  <si>
    <t>REGENERACIJA INDUSTRIJSKEGA OBMOČJA BPT - RIO TRŽIČ</t>
  </si>
  <si>
    <t>42039003</t>
  </si>
  <si>
    <t>PODZEMNI DOŽIVLJAJSKI PARK SV.ANA</t>
  </si>
  <si>
    <t>42039004</t>
  </si>
  <si>
    <t>RAZISKOVALNO UČNI CENTER ZA PLAZOVE IN NATURO 2000</t>
  </si>
  <si>
    <t>42139004</t>
  </si>
  <si>
    <t>ZELENA SPREHAJALNA POT</t>
  </si>
  <si>
    <t>15</t>
  </si>
  <si>
    <t>VAROVANJE OKOLJA IN NARAVNE DEDIŠČINE</t>
  </si>
  <si>
    <t>41707004</t>
  </si>
  <si>
    <t>AGLOMERACIJA 3806 LOKA - KOMUNALNO OPREMLJANJE</t>
  </si>
  <si>
    <t>41907007</t>
  </si>
  <si>
    <t>ZBIRNI CENTER KOVOR</t>
  </si>
  <si>
    <t>41907009</t>
  </si>
  <si>
    <t>KOMUNALNO OPREMLJANJE - PORABA TAKSE 2020-2023</t>
  </si>
  <si>
    <t>42107002</t>
  </si>
  <si>
    <t>EKO OTOKI</t>
  </si>
  <si>
    <t>16</t>
  </si>
  <si>
    <t>PROSTORSKO PLANIRANJE IN STANOVANJSKO KOMUNALNA DEJAVNOST</t>
  </si>
  <si>
    <t>40909001</t>
  </si>
  <si>
    <t>INVESTICIJSKO VZDRŽEVANJE STANOVANJ</t>
  </si>
  <si>
    <t>41207006</t>
  </si>
  <si>
    <t>INV.VZDR.IN GRADNJA MANJŠIH ODSEKOV GJI (VODOVOD, KANAL)</t>
  </si>
  <si>
    <t>41208019</t>
  </si>
  <si>
    <t>UREJANJE POKOPALIŠČ</t>
  </si>
  <si>
    <t>41807001</t>
  </si>
  <si>
    <t>UKREPI ZA IZBOLJŠANJE POPLAVNE VARNOSTI (PRISTAVA-ŽIG.VAS)</t>
  </si>
  <si>
    <t>17</t>
  </si>
  <si>
    <t>ZDRAVSTVENO VARSTVO</t>
  </si>
  <si>
    <t>40904017</t>
  </si>
  <si>
    <t>INVESTICIJE IN PROJEKTI V ZDRAVSTVENEM DOMU TRŽIČ</t>
  </si>
  <si>
    <t>OV03</t>
  </si>
  <si>
    <t>Domači partnerji</t>
  </si>
  <si>
    <t>42039007</t>
  </si>
  <si>
    <t>IZGRADNJA PRIZIDKA K ZD IN CENTRA ZA KREPITEV ZDRAVJA</t>
  </si>
  <si>
    <t>18</t>
  </si>
  <si>
    <t>KULTURA, ŠPORT IN NEVLADNE ORGANIZACIJE</t>
  </si>
  <si>
    <t>40904010</t>
  </si>
  <si>
    <t>VZDRŽEVANJE IN INVESTICIJE V TRŽIŠKEM MUZEJU</t>
  </si>
  <si>
    <t>41004004</t>
  </si>
  <si>
    <t>INVEST.VZDRŽ.KNJIŽNICE DR.TONETA PRETNARJA</t>
  </si>
  <si>
    <t>41208005</t>
  </si>
  <si>
    <t>INVESTICIJE V DTO</t>
  </si>
  <si>
    <t>41511003</t>
  </si>
  <si>
    <t>PROJEKTI IN INVESTICIJE V KULTURI</t>
  </si>
  <si>
    <t>41939003</t>
  </si>
  <si>
    <t>GLASILO TRŽIČAN</t>
  </si>
  <si>
    <t>42039005</t>
  </si>
  <si>
    <t>IZGRADNJA KNJIŽNICE DR.TONETA PRETNARJA IN DRUGE KULTURNE INFRASTRUKTURE</t>
  </si>
  <si>
    <t>42139005</t>
  </si>
  <si>
    <t>PRENOVA GRADU NEUHAUS IN NJEGOVE OKOLICE</t>
  </si>
  <si>
    <t>19</t>
  </si>
  <si>
    <t>IZOBRAŽEVANJE</t>
  </si>
  <si>
    <t>40904007</t>
  </si>
  <si>
    <t>PROJEKTI IN INVESTICIJE V VRTCU TRŽIČ</t>
  </si>
  <si>
    <t>41208008</t>
  </si>
  <si>
    <t>PROJEKTI IN INVESTICIJE V OŠ</t>
  </si>
  <si>
    <t>41408002</t>
  </si>
  <si>
    <t>PREVOZI UČENCEV</t>
  </si>
  <si>
    <t>41939004</t>
  </si>
  <si>
    <t>IZOBRAŽEVALNO IN ŠPORTNO SREDIŠČE KRIŽE</t>
  </si>
  <si>
    <t>20</t>
  </si>
  <si>
    <t>SOCIALNO VARSTVO</t>
  </si>
  <si>
    <t>42139003</t>
  </si>
  <si>
    <t>DOZIDAVA OŠ HELENE PUHAR KRANJ</t>
  </si>
  <si>
    <t>PREDLOG PRORAČUNA OBČINE TRŽIČ ZA LETO 2023 - NAČRT RAZVOJNIH PROGRAMOV</t>
  </si>
  <si>
    <t>V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</si>
</sst>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Arial Narrow"/>
      <family val="2"/>
      <charset val="238"/>
    </font>
    <font>
      <i/>
      <sz val="10"/>
      <name val="Arial Narrow"/>
      <family val="2"/>
      <charset val="238"/>
    </font>
    <font>
      <sz val="9"/>
      <color rgb="FF00000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2" xfId="0" applyFill="1" applyBorder="1" applyAlignment="1">
      <alignment horizontal="center" vertical="center"/>
    </xf>
    <xf numFmtId="49" fontId="2" fillId="3" borderId="2" xfId="0" applyNumberFormat="1" applyFont="1" applyFill="1" applyBorder="1"/>
    <xf numFmtId="0" fontId="2" fillId="3" borderId="2" xfId="0" applyFont="1" applyFill="1" applyBorder="1"/>
    <xf numFmtId="4" fontId="2" fillId="3" borderId="2" xfId="0" applyNumberFormat="1" applyFont="1" applyFill="1" applyBorder="1" applyAlignment="1">
      <alignment horizontal="right"/>
    </xf>
    <xf numFmtId="0" fontId="3" fillId="4" borderId="2" xfId="0" applyFont="1" applyFill="1" applyBorder="1"/>
    <xf numFmtId="49" fontId="3" fillId="4" borderId="2" xfId="0" applyNumberFormat="1" applyFont="1" applyFill="1" applyBorder="1"/>
    <xf numFmtId="4" fontId="3" fillId="4" borderId="2" xfId="0" applyNumberFormat="1" applyFont="1" applyFill="1" applyBorder="1" applyAlignment="1">
      <alignment horizontal="right"/>
    </xf>
    <xf numFmtId="0" fontId="4" fillId="4" borderId="0" xfId="0" applyFont="1" applyFill="1"/>
    <xf numFmtId="49" fontId="4" fillId="4" borderId="0" xfId="0" applyNumberFormat="1" applyFont="1" applyFill="1"/>
    <xf numFmtId="4" fontId="4" fillId="4" borderId="0" xfId="0" applyNumberFormat="1" applyFont="1" applyFill="1" applyAlignment="1">
      <alignment horizontal="right"/>
    </xf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8B42B-7D80-44EB-B745-E3F15B6E7183}">
  <sheetPr>
    <pageSetUpPr fitToPage="1"/>
  </sheetPr>
  <dimension ref="A1:K121"/>
  <sheetViews>
    <sheetView tabSelected="1" zoomScaleNormal="100" workbookViewId="0">
      <pane ySplit="4" topLeftCell="A5" activePane="bottomLeft" state="frozen"/>
      <selection pane="bottomLeft" activeCell="F6" sqref="F6"/>
    </sheetView>
  </sheetViews>
  <sheetFormatPr defaultRowHeight="15" x14ac:dyDescent="0.25"/>
  <cols>
    <col min="1" max="1" width="2.42578125" customWidth="1"/>
    <col min="2" max="2" width="8.42578125" bestFit="1" customWidth="1"/>
    <col min="3" max="3" width="4.5703125" bestFit="1" customWidth="1"/>
    <col min="4" max="4" width="65.28515625" customWidth="1"/>
    <col min="5" max="5" width="12.7109375" bestFit="1" customWidth="1"/>
    <col min="6" max="6" width="11.7109375" bestFit="1" customWidth="1"/>
    <col min="7" max="9" width="12.7109375" bestFit="1" customWidth="1"/>
    <col min="10" max="10" width="11.7109375" bestFit="1" customWidth="1"/>
    <col min="11" max="11" width="12.7109375" bestFit="1" customWidth="1"/>
  </cols>
  <sheetData>
    <row r="1" spans="1:11" x14ac:dyDescent="0.25">
      <c r="A1" s="13" t="s">
        <v>121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x14ac:dyDescent="0.25">
      <c r="K2" s="14" t="s">
        <v>122</v>
      </c>
    </row>
    <row r="3" spans="1:11" ht="30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>
        <v>2023</v>
      </c>
      <c r="G3" s="1">
        <v>2024</v>
      </c>
      <c r="H3" s="1">
        <v>2025</v>
      </c>
      <c r="I3" s="1">
        <v>2026</v>
      </c>
      <c r="J3" s="1" t="s">
        <v>5</v>
      </c>
      <c r="K3" s="1" t="s">
        <v>6</v>
      </c>
    </row>
    <row r="4" spans="1:11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</row>
    <row r="5" spans="1:11" x14ac:dyDescent="0.25">
      <c r="A5" s="2" t="s">
        <v>7</v>
      </c>
      <c r="B5" s="3"/>
      <c r="C5" s="3"/>
      <c r="D5" s="2" t="s">
        <v>8</v>
      </c>
      <c r="E5" s="4">
        <f>+E6+E8+E11</f>
        <v>297370.67000000004</v>
      </c>
      <c r="F5" s="4">
        <f>+F6+F8+F11</f>
        <v>45000</v>
      </c>
      <c r="G5" s="4">
        <f>+G6+G8+G11</f>
        <v>60000</v>
      </c>
      <c r="H5" s="4">
        <f>+H6+H8+H11</f>
        <v>40000</v>
      </c>
      <c r="I5" s="4">
        <f>+I6+I8+I11</f>
        <v>40000</v>
      </c>
      <c r="J5" s="4">
        <f>+J6+J8+J11</f>
        <v>0</v>
      </c>
      <c r="K5" s="4">
        <f>+K6+K8+K11</f>
        <v>482370.67000000004</v>
      </c>
    </row>
    <row r="6" spans="1:11" x14ac:dyDescent="0.25">
      <c r="A6" s="5"/>
      <c r="B6" s="6" t="s">
        <v>9</v>
      </c>
      <c r="C6" s="5"/>
      <c r="D6" s="6" t="s">
        <v>10</v>
      </c>
      <c r="E6" s="7">
        <f>+E7</f>
        <v>231464.51</v>
      </c>
      <c r="F6" s="7">
        <f>+F7</f>
        <v>20000</v>
      </c>
      <c r="G6" s="7">
        <f>+G7</f>
        <v>20000</v>
      </c>
      <c r="H6" s="7">
        <f>+H7</f>
        <v>20000</v>
      </c>
      <c r="I6" s="7">
        <f>+I7</f>
        <v>20000</v>
      </c>
      <c r="J6" s="7">
        <f>+J7</f>
        <v>0</v>
      </c>
      <c r="K6" s="7">
        <f>+K7</f>
        <v>311464.51</v>
      </c>
    </row>
    <row r="7" spans="1:11" x14ac:dyDescent="0.25">
      <c r="A7" s="8"/>
      <c r="B7" s="8"/>
      <c r="C7" s="9" t="s">
        <v>11</v>
      </c>
      <c r="D7" s="9" t="s">
        <v>12</v>
      </c>
      <c r="E7" s="10">
        <v>231464.51</v>
      </c>
      <c r="F7" s="10">
        <v>20000</v>
      </c>
      <c r="G7" s="10">
        <v>20000</v>
      </c>
      <c r="H7" s="10">
        <v>20000</v>
      </c>
      <c r="I7" s="10">
        <v>20000</v>
      </c>
      <c r="J7" s="10">
        <v>0</v>
      </c>
      <c r="K7" s="10">
        <f>+E7+F7+G7+H7+I7+J7</f>
        <v>311464.51</v>
      </c>
    </row>
    <row r="8" spans="1:11" x14ac:dyDescent="0.25">
      <c r="A8" s="5"/>
      <c r="B8" s="6" t="s">
        <v>13</v>
      </c>
      <c r="C8" s="5"/>
      <c r="D8" s="6" t="s">
        <v>14</v>
      </c>
      <c r="E8" s="7">
        <f>+E9+E10</f>
        <v>65906.16</v>
      </c>
      <c r="F8" s="7">
        <f>+F9+F10</f>
        <v>5000</v>
      </c>
      <c r="G8" s="7">
        <f>+G9+G10</f>
        <v>20000</v>
      </c>
      <c r="H8" s="7">
        <f>+H9+H10</f>
        <v>20000</v>
      </c>
      <c r="I8" s="7">
        <f>+I9+I10</f>
        <v>20000</v>
      </c>
      <c r="J8" s="7">
        <f>+J9+J10</f>
        <v>0</v>
      </c>
      <c r="K8" s="7">
        <f>+K9+K10</f>
        <v>130906.16</v>
      </c>
    </row>
    <row r="9" spans="1:11" x14ac:dyDescent="0.25">
      <c r="A9" s="8"/>
      <c r="B9" s="8"/>
      <c r="C9" s="9" t="s">
        <v>11</v>
      </c>
      <c r="D9" s="9" t="s">
        <v>12</v>
      </c>
      <c r="E9" s="10">
        <v>65906.16</v>
      </c>
      <c r="F9" s="10">
        <v>5000</v>
      </c>
      <c r="G9" s="10">
        <v>3000</v>
      </c>
      <c r="H9" s="10">
        <v>3000</v>
      </c>
      <c r="I9" s="10">
        <v>3000</v>
      </c>
      <c r="J9" s="10">
        <v>0</v>
      </c>
      <c r="K9" s="10">
        <f>+E9+F9+G9+H9+I9+J9</f>
        <v>79906.16</v>
      </c>
    </row>
    <row r="10" spans="1:11" x14ac:dyDescent="0.25">
      <c r="A10" s="8"/>
      <c r="B10" s="8"/>
      <c r="C10" s="9" t="s">
        <v>15</v>
      </c>
      <c r="D10" s="9" t="s">
        <v>16</v>
      </c>
      <c r="E10" s="10">
        <v>0</v>
      </c>
      <c r="F10" s="10">
        <v>0</v>
      </c>
      <c r="G10" s="10">
        <v>17000</v>
      </c>
      <c r="H10" s="10">
        <v>17000</v>
      </c>
      <c r="I10" s="10">
        <v>17000</v>
      </c>
      <c r="J10" s="10">
        <v>0</v>
      </c>
      <c r="K10" s="10">
        <f>+E10+F10+G10+H10+I10+J10</f>
        <v>51000</v>
      </c>
    </row>
    <row r="11" spans="1:11" x14ac:dyDescent="0.25">
      <c r="A11" s="5"/>
      <c r="B11" s="6" t="s">
        <v>17</v>
      </c>
      <c r="C11" s="5"/>
      <c r="D11" s="6" t="s">
        <v>18</v>
      </c>
      <c r="E11" s="7">
        <f>+E12+E13</f>
        <v>0</v>
      </c>
      <c r="F11" s="7">
        <f>+F12+F13</f>
        <v>20000</v>
      </c>
      <c r="G11" s="7">
        <f>+G12+G13</f>
        <v>20000</v>
      </c>
      <c r="H11" s="7">
        <f>+H12+H13</f>
        <v>0</v>
      </c>
      <c r="I11" s="7">
        <f>+I12+I13</f>
        <v>0</v>
      </c>
      <c r="J11" s="7">
        <f>+J12+J13</f>
        <v>0</v>
      </c>
      <c r="K11" s="7">
        <f>+K12+K13</f>
        <v>40000</v>
      </c>
    </row>
    <row r="12" spans="1:11" x14ac:dyDescent="0.25">
      <c r="A12" s="8"/>
      <c r="B12" s="8"/>
      <c r="C12" s="9" t="s">
        <v>11</v>
      </c>
      <c r="D12" s="9" t="s">
        <v>12</v>
      </c>
      <c r="E12" s="10">
        <v>0</v>
      </c>
      <c r="F12" s="10">
        <v>4000</v>
      </c>
      <c r="G12" s="10">
        <v>4000</v>
      </c>
      <c r="H12" s="10">
        <v>0</v>
      </c>
      <c r="I12" s="10">
        <v>0</v>
      </c>
      <c r="J12" s="10">
        <v>0</v>
      </c>
      <c r="K12" s="10">
        <f>+E12+F12+G12+H12+I12+J12</f>
        <v>8000</v>
      </c>
    </row>
    <row r="13" spans="1:11" x14ac:dyDescent="0.25">
      <c r="A13" s="8"/>
      <c r="B13" s="8"/>
      <c r="C13" s="9" t="s">
        <v>15</v>
      </c>
      <c r="D13" s="9" t="s">
        <v>16</v>
      </c>
      <c r="E13" s="10">
        <v>0</v>
      </c>
      <c r="F13" s="10">
        <v>16000</v>
      </c>
      <c r="G13" s="10">
        <v>16000</v>
      </c>
      <c r="H13" s="10">
        <v>0</v>
      </c>
      <c r="I13" s="10">
        <v>0</v>
      </c>
      <c r="J13" s="10">
        <v>0</v>
      </c>
      <c r="K13" s="10">
        <f>+E13+F13+G13+H13+I13+J13</f>
        <v>32000</v>
      </c>
    </row>
    <row r="14" spans="1:11" x14ac:dyDescent="0.25">
      <c r="A14" s="2" t="s">
        <v>19</v>
      </c>
      <c r="B14" s="3"/>
      <c r="C14" s="3"/>
      <c r="D14" s="2" t="s">
        <v>20</v>
      </c>
      <c r="E14" s="4">
        <f>+E15</f>
        <v>606829.43999999994</v>
      </c>
      <c r="F14" s="4">
        <f>+F15</f>
        <v>185000</v>
      </c>
      <c r="G14" s="4">
        <f>+G15</f>
        <v>120000</v>
      </c>
      <c r="H14" s="4">
        <f>+H15</f>
        <v>120000</v>
      </c>
      <c r="I14" s="4">
        <f>+I15</f>
        <v>120000</v>
      </c>
      <c r="J14" s="4">
        <f>+J15</f>
        <v>0</v>
      </c>
      <c r="K14" s="4">
        <f>+K15</f>
        <v>1151829.44</v>
      </c>
    </row>
    <row r="15" spans="1:11" x14ac:dyDescent="0.25">
      <c r="A15" s="5"/>
      <c r="B15" s="6" t="s">
        <v>21</v>
      </c>
      <c r="C15" s="5"/>
      <c r="D15" s="6" t="s">
        <v>22</v>
      </c>
      <c r="E15" s="7">
        <f>+E16</f>
        <v>606829.43999999994</v>
      </c>
      <c r="F15" s="7">
        <f>+F16</f>
        <v>185000</v>
      </c>
      <c r="G15" s="7">
        <f>+G16</f>
        <v>120000</v>
      </c>
      <c r="H15" s="7">
        <f>+H16</f>
        <v>120000</v>
      </c>
      <c r="I15" s="7">
        <f>+I16</f>
        <v>120000</v>
      </c>
      <c r="J15" s="7">
        <f>+J16</f>
        <v>0</v>
      </c>
      <c r="K15" s="7">
        <f>+K16</f>
        <v>1151829.44</v>
      </c>
    </row>
    <row r="16" spans="1:11" x14ac:dyDescent="0.25">
      <c r="A16" s="8"/>
      <c r="B16" s="8"/>
      <c r="C16" s="9" t="s">
        <v>11</v>
      </c>
      <c r="D16" s="9" t="s">
        <v>12</v>
      </c>
      <c r="E16" s="10">
        <v>606829.43999999994</v>
      </c>
      <c r="F16" s="10">
        <v>185000</v>
      </c>
      <c r="G16" s="10">
        <v>120000</v>
      </c>
      <c r="H16" s="10">
        <v>120000</v>
      </c>
      <c r="I16" s="10">
        <v>120000</v>
      </c>
      <c r="J16" s="10">
        <v>0</v>
      </c>
      <c r="K16" s="10">
        <f>+E16+F16+G16+H16+I16+J16</f>
        <v>1151829.44</v>
      </c>
    </row>
    <row r="17" spans="1:11" x14ac:dyDescent="0.25">
      <c r="A17" s="2" t="s">
        <v>23</v>
      </c>
      <c r="B17" s="3"/>
      <c r="C17" s="3"/>
      <c r="D17" s="2" t="s">
        <v>24</v>
      </c>
      <c r="E17" s="4">
        <f>+E18+E20+E23</f>
        <v>350499.79000000004</v>
      </c>
      <c r="F17" s="4">
        <f>+F18+F20+F23</f>
        <v>108000</v>
      </c>
      <c r="G17" s="4">
        <f>+G18+G20+G23</f>
        <v>48000</v>
      </c>
      <c r="H17" s="4">
        <f>+H18+H20+H23</f>
        <v>43000</v>
      </c>
      <c r="I17" s="4">
        <f>+I18+I20+I23</f>
        <v>48000</v>
      </c>
      <c r="J17" s="4">
        <f>+J18+J20+J23</f>
        <v>0</v>
      </c>
      <c r="K17" s="4">
        <f>+K18+K20+K23</f>
        <v>597499.79</v>
      </c>
    </row>
    <row r="18" spans="1:11" x14ac:dyDescent="0.25">
      <c r="A18" s="5"/>
      <c r="B18" s="6" t="s">
        <v>25</v>
      </c>
      <c r="C18" s="5"/>
      <c r="D18" s="6" t="s">
        <v>26</v>
      </c>
      <c r="E18" s="7">
        <f>+E19</f>
        <v>244712.03</v>
      </c>
      <c r="F18" s="7">
        <f>+F19</f>
        <v>48000</v>
      </c>
      <c r="G18" s="7">
        <f>+G19</f>
        <v>48000</v>
      </c>
      <c r="H18" s="7">
        <f>+H19</f>
        <v>43000</v>
      </c>
      <c r="I18" s="7">
        <f>+I19</f>
        <v>48000</v>
      </c>
      <c r="J18" s="7">
        <f>+J19</f>
        <v>0</v>
      </c>
      <c r="K18" s="7">
        <f>+K19</f>
        <v>431712.03</v>
      </c>
    </row>
    <row r="19" spans="1:11" x14ac:dyDescent="0.25">
      <c r="A19" s="8"/>
      <c r="B19" s="8"/>
      <c r="C19" s="9" t="s">
        <v>11</v>
      </c>
      <c r="D19" s="9" t="s">
        <v>12</v>
      </c>
      <c r="E19" s="10">
        <v>244712.03</v>
      </c>
      <c r="F19" s="10">
        <v>48000</v>
      </c>
      <c r="G19" s="10">
        <v>48000</v>
      </c>
      <c r="H19" s="10">
        <v>43000</v>
      </c>
      <c r="I19" s="10">
        <v>48000</v>
      </c>
      <c r="J19" s="10">
        <v>0</v>
      </c>
      <c r="K19" s="10">
        <f>+E19+F19+G19+H19+I19+J19</f>
        <v>431712.03</v>
      </c>
    </row>
    <row r="20" spans="1:11" x14ac:dyDescent="0.25">
      <c r="A20" s="5"/>
      <c r="B20" s="6" t="s">
        <v>27</v>
      </c>
      <c r="C20" s="5"/>
      <c r="D20" s="6" t="s">
        <v>28</v>
      </c>
      <c r="E20" s="7">
        <f>+E21+E22</f>
        <v>15000</v>
      </c>
      <c r="F20" s="7">
        <f>+F21+F22</f>
        <v>10000</v>
      </c>
      <c r="G20" s="7">
        <f>+G21+G22</f>
        <v>0</v>
      </c>
      <c r="H20" s="7">
        <f>+H21+H22</f>
        <v>0</v>
      </c>
      <c r="I20" s="7">
        <f>+I21+I22</f>
        <v>0</v>
      </c>
      <c r="J20" s="7">
        <f>+J21+J22</f>
        <v>0</v>
      </c>
      <c r="K20" s="7">
        <f>+K21+K22</f>
        <v>25000</v>
      </c>
    </row>
    <row r="21" spans="1:11" x14ac:dyDescent="0.25">
      <c r="A21" s="8"/>
      <c r="B21" s="8"/>
      <c r="C21" s="9" t="s">
        <v>11</v>
      </c>
      <c r="D21" s="9" t="s">
        <v>12</v>
      </c>
      <c r="E21" s="10">
        <v>5163.93</v>
      </c>
      <c r="F21" s="10">
        <v>3442.62</v>
      </c>
      <c r="G21" s="10">
        <v>0</v>
      </c>
      <c r="H21" s="10">
        <v>0</v>
      </c>
      <c r="I21" s="10">
        <v>0</v>
      </c>
      <c r="J21" s="10">
        <v>0</v>
      </c>
      <c r="K21" s="10">
        <f>+E21+F21+G21+H21+I21+J21</f>
        <v>8606.5499999999993</v>
      </c>
    </row>
    <row r="22" spans="1:11" x14ac:dyDescent="0.25">
      <c r="A22" s="8"/>
      <c r="B22" s="8"/>
      <c r="C22" s="9" t="s">
        <v>15</v>
      </c>
      <c r="D22" s="9" t="s">
        <v>16</v>
      </c>
      <c r="E22" s="10">
        <v>9836.07</v>
      </c>
      <c r="F22" s="10">
        <v>6557.38</v>
      </c>
      <c r="G22" s="10">
        <v>0</v>
      </c>
      <c r="H22" s="10">
        <v>0</v>
      </c>
      <c r="I22" s="10">
        <v>0</v>
      </c>
      <c r="J22" s="10">
        <v>0</v>
      </c>
      <c r="K22" s="10">
        <f>+E22+F22+G22+H22+I22+J22</f>
        <v>16393.45</v>
      </c>
    </row>
    <row r="23" spans="1:11" x14ac:dyDescent="0.25">
      <c r="A23" s="5"/>
      <c r="B23" s="6" t="s">
        <v>29</v>
      </c>
      <c r="C23" s="5"/>
      <c r="D23" s="6" t="s">
        <v>30</v>
      </c>
      <c r="E23" s="7">
        <f>+E24+E25</f>
        <v>90787.760000000009</v>
      </c>
      <c r="F23" s="7">
        <f>+F24+F25</f>
        <v>50000</v>
      </c>
      <c r="G23" s="7">
        <f>+G24+G25</f>
        <v>0</v>
      </c>
      <c r="H23" s="7">
        <f>+H24+H25</f>
        <v>0</v>
      </c>
      <c r="I23" s="7">
        <f>+I24+I25</f>
        <v>0</v>
      </c>
      <c r="J23" s="7">
        <f>+J24+J25</f>
        <v>0</v>
      </c>
      <c r="K23" s="7">
        <f>+K24+K25</f>
        <v>140787.76</v>
      </c>
    </row>
    <row r="24" spans="1:11" x14ac:dyDescent="0.25">
      <c r="A24" s="8"/>
      <c r="B24" s="8"/>
      <c r="C24" s="9" t="s">
        <v>11</v>
      </c>
      <c r="D24" s="9" t="s">
        <v>12</v>
      </c>
      <c r="E24" s="10">
        <v>21922.400000000001</v>
      </c>
      <c r="F24" s="10">
        <v>17213.13</v>
      </c>
      <c r="G24" s="10">
        <v>0</v>
      </c>
      <c r="H24" s="10">
        <v>0</v>
      </c>
      <c r="I24" s="10">
        <v>0</v>
      </c>
      <c r="J24" s="10">
        <v>0</v>
      </c>
      <c r="K24" s="10">
        <f>+E24+F24+G24+H24+I24+J24</f>
        <v>39135.53</v>
      </c>
    </row>
    <row r="25" spans="1:11" x14ac:dyDescent="0.25">
      <c r="A25" s="8"/>
      <c r="B25" s="8"/>
      <c r="C25" s="9" t="s">
        <v>15</v>
      </c>
      <c r="D25" s="9" t="s">
        <v>16</v>
      </c>
      <c r="E25" s="10">
        <v>68865.36</v>
      </c>
      <c r="F25" s="10">
        <v>32786.870000000003</v>
      </c>
      <c r="G25" s="10">
        <v>0</v>
      </c>
      <c r="H25" s="10">
        <v>0</v>
      </c>
      <c r="I25" s="10">
        <v>0</v>
      </c>
      <c r="J25" s="10">
        <v>0</v>
      </c>
      <c r="K25" s="10">
        <f>+E25+F25+G25+H25+I25+J25</f>
        <v>101652.23000000001</v>
      </c>
    </row>
    <row r="26" spans="1:11" x14ac:dyDescent="0.25">
      <c r="A26" s="2" t="s">
        <v>31</v>
      </c>
      <c r="B26" s="3"/>
      <c r="C26" s="3"/>
      <c r="D26" s="2" t="s">
        <v>32</v>
      </c>
      <c r="E26" s="4">
        <f>+E27</f>
        <v>1796877.87</v>
      </c>
      <c r="F26" s="4">
        <f>+F27</f>
        <v>1500</v>
      </c>
      <c r="G26" s="4">
        <f>+G27</f>
        <v>0</v>
      </c>
      <c r="H26" s="4">
        <f>+H27</f>
        <v>0</v>
      </c>
      <c r="I26" s="4">
        <f>+I27</f>
        <v>0</v>
      </c>
      <c r="J26" s="4">
        <f>+J27</f>
        <v>0</v>
      </c>
      <c r="K26" s="4">
        <f>+K27</f>
        <v>1798377.87</v>
      </c>
    </row>
    <row r="27" spans="1:11" x14ac:dyDescent="0.25">
      <c r="A27" s="5"/>
      <c r="B27" s="6" t="s">
        <v>33</v>
      </c>
      <c r="C27" s="5"/>
      <c r="D27" s="6" t="s">
        <v>34</v>
      </c>
      <c r="E27" s="7">
        <f>+E28+E29+E30</f>
        <v>1796877.87</v>
      </c>
      <c r="F27" s="7">
        <f>+F28+F29+F30</f>
        <v>1500</v>
      </c>
      <c r="G27" s="7">
        <f>+G28+G29+G30</f>
        <v>0</v>
      </c>
      <c r="H27" s="7">
        <f>+H28+H29+H30</f>
        <v>0</v>
      </c>
      <c r="I27" s="7">
        <f>+I28+I29+I30</f>
        <v>0</v>
      </c>
      <c r="J27" s="7">
        <f>+J28+J29+J30</f>
        <v>0</v>
      </c>
      <c r="K27" s="7">
        <f>+K28+K29+K30</f>
        <v>1798377.87</v>
      </c>
    </row>
    <row r="28" spans="1:11" x14ac:dyDescent="0.25">
      <c r="A28" s="8"/>
      <c r="B28" s="8"/>
      <c r="C28" s="9" t="s">
        <v>11</v>
      </c>
      <c r="D28" s="9" t="s">
        <v>12</v>
      </c>
      <c r="E28" s="10">
        <v>1101665.6299999999</v>
      </c>
      <c r="F28" s="10">
        <v>1500</v>
      </c>
      <c r="G28" s="10">
        <v>0</v>
      </c>
      <c r="H28" s="10">
        <v>0</v>
      </c>
      <c r="I28" s="10">
        <v>0</v>
      </c>
      <c r="J28" s="10">
        <v>0</v>
      </c>
      <c r="K28" s="10">
        <f>+E28+F28+G28+H28+I28+J28</f>
        <v>1103165.6299999999</v>
      </c>
    </row>
    <row r="29" spans="1:11" x14ac:dyDescent="0.25">
      <c r="A29" s="8"/>
      <c r="B29" s="8"/>
      <c r="C29" s="9" t="s">
        <v>35</v>
      </c>
      <c r="D29" s="9" t="s">
        <v>36</v>
      </c>
      <c r="E29" s="10">
        <v>104281.84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>+E29+F29+G29+H29+I29+J29</f>
        <v>104281.84</v>
      </c>
    </row>
    <row r="30" spans="1:11" x14ac:dyDescent="0.25">
      <c r="A30" s="8"/>
      <c r="B30" s="8"/>
      <c r="C30" s="9" t="s">
        <v>15</v>
      </c>
      <c r="D30" s="9" t="s">
        <v>16</v>
      </c>
      <c r="E30" s="10">
        <v>590930.4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>+E30+F30+G30+H30+I30+J30</f>
        <v>590930.4</v>
      </c>
    </row>
    <row r="31" spans="1:11" x14ac:dyDescent="0.25">
      <c r="A31" s="2" t="s">
        <v>37</v>
      </c>
      <c r="B31" s="3"/>
      <c r="C31" s="3"/>
      <c r="D31" s="2" t="s">
        <v>38</v>
      </c>
      <c r="E31" s="4">
        <f>+E32+E34+E36+E38+E40+E42</f>
        <v>6829682.4900000012</v>
      </c>
      <c r="F31" s="4">
        <f>+F32+F34+F36+F38+F40+F42</f>
        <v>1395000</v>
      </c>
      <c r="G31" s="4">
        <f>+G32+G34+G36+G38+G40+G42</f>
        <v>2135500</v>
      </c>
      <c r="H31" s="4">
        <f>+H32+H34+H36+H38+H40+H42</f>
        <v>3345500</v>
      </c>
      <c r="I31" s="4">
        <f>+I32+I34+I36+I38+I40+I42</f>
        <v>1615000</v>
      </c>
      <c r="J31" s="4">
        <f>+J32+J34+J36+J38+J40+J42</f>
        <v>0</v>
      </c>
      <c r="K31" s="4">
        <f>+K32+K34+K36+K38+K40+K42</f>
        <v>15320682.49</v>
      </c>
    </row>
    <row r="32" spans="1:11" x14ac:dyDescent="0.25">
      <c r="A32" s="5"/>
      <c r="B32" s="6" t="s">
        <v>39</v>
      </c>
      <c r="C32" s="5"/>
      <c r="D32" s="6" t="s">
        <v>40</v>
      </c>
      <c r="E32" s="7">
        <f>+E33</f>
        <v>1825019.07</v>
      </c>
      <c r="F32" s="7">
        <f>+F33</f>
        <v>300000</v>
      </c>
      <c r="G32" s="7">
        <f>+G33</f>
        <v>120000</v>
      </c>
      <c r="H32" s="7">
        <f>+H33</f>
        <v>120000</v>
      </c>
      <c r="I32" s="7">
        <f>+I33</f>
        <v>0</v>
      </c>
      <c r="J32" s="7">
        <f>+J33</f>
        <v>0</v>
      </c>
      <c r="K32" s="7">
        <f>+K33</f>
        <v>2365019.0700000003</v>
      </c>
    </row>
    <row r="33" spans="1:11" x14ac:dyDescent="0.25">
      <c r="A33" s="8"/>
      <c r="B33" s="8"/>
      <c r="C33" s="9" t="s">
        <v>11</v>
      </c>
      <c r="D33" s="9" t="s">
        <v>12</v>
      </c>
      <c r="E33" s="10">
        <v>1825019.07</v>
      </c>
      <c r="F33" s="10">
        <v>300000</v>
      </c>
      <c r="G33" s="10">
        <v>120000</v>
      </c>
      <c r="H33" s="10">
        <v>120000</v>
      </c>
      <c r="I33" s="10">
        <v>0</v>
      </c>
      <c r="J33" s="10">
        <v>0</v>
      </c>
      <c r="K33" s="10">
        <f>+E33+F33+G33+H33+I33+J33</f>
        <v>2365019.0700000003</v>
      </c>
    </row>
    <row r="34" spans="1:11" x14ac:dyDescent="0.25">
      <c r="A34" s="5"/>
      <c r="B34" s="6" t="s">
        <v>41</v>
      </c>
      <c r="C34" s="5"/>
      <c r="D34" s="6" t="s">
        <v>42</v>
      </c>
      <c r="E34" s="7">
        <f>+E35</f>
        <v>4335359.08</v>
      </c>
      <c r="F34" s="7">
        <f>+F35</f>
        <v>900000</v>
      </c>
      <c r="G34" s="7">
        <f>+G35</f>
        <v>900000</v>
      </c>
      <c r="H34" s="7">
        <f>+H35</f>
        <v>900000</v>
      </c>
      <c r="I34" s="7">
        <f>+I35</f>
        <v>900000</v>
      </c>
      <c r="J34" s="7">
        <f>+J35</f>
        <v>0</v>
      </c>
      <c r="K34" s="7">
        <f>+K35</f>
        <v>7935359.0800000001</v>
      </c>
    </row>
    <row r="35" spans="1:11" x14ac:dyDescent="0.25">
      <c r="A35" s="8"/>
      <c r="B35" s="8"/>
      <c r="C35" s="9" t="s">
        <v>11</v>
      </c>
      <c r="D35" s="9" t="s">
        <v>12</v>
      </c>
      <c r="E35" s="10">
        <v>4335359.08</v>
      </c>
      <c r="F35" s="10">
        <v>900000</v>
      </c>
      <c r="G35" s="10">
        <v>900000</v>
      </c>
      <c r="H35" s="10">
        <v>900000</v>
      </c>
      <c r="I35" s="10">
        <v>900000</v>
      </c>
      <c r="J35" s="10">
        <v>0</v>
      </c>
      <c r="K35" s="10">
        <f>+E35+F35+G35+H35+I35+J35</f>
        <v>7935359.0800000001</v>
      </c>
    </row>
    <row r="36" spans="1:11" x14ac:dyDescent="0.25">
      <c r="A36" s="5"/>
      <c r="B36" s="6" t="s">
        <v>43</v>
      </c>
      <c r="C36" s="5"/>
      <c r="D36" s="6" t="s">
        <v>44</v>
      </c>
      <c r="E36" s="7">
        <f>+E37</f>
        <v>17406.96</v>
      </c>
      <c r="F36" s="7">
        <f>+F37</f>
        <v>30000</v>
      </c>
      <c r="G36" s="7">
        <f>+G37</f>
        <v>80000</v>
      </c>
      <c r="H36" s="7">
        <f>+H37</f>
        <v>1275000</v>
      </c>
      <c r="I36" s="7">
        <f>+I37</f>
        <v>0</v>
      </c>
      <c r="J36" s="7">
        <f>+J37</f>
        <v>0</v>
      </c>
      <c r="K36" s="7">
        <f>+K37</f>
        <v>1402406.96</v>
      </c>
    </row>
    <row r="37" spans="1:11" x14ac:dyDescent="0.25">
      <c r="A37" s="8"/>
      <c r="B37" s="8"/>
      <c r="C37" s="9" t="s">
        <v>11</v>
      </c>
      <c r="D37" s="9" t="s">
        <v>12</v>
      </c>
      <c r="E37" s="10">
        <v>17406.96</v>
      </c>
      <c r="F37" s="10">
        <v>30000</v>
      </c>
      <c r="G37" s="10">
        <v>80000</v>
      </c>
      <c r="H37" s="10">
        <v>1275000</v>
      </c>
      <c r="I37" s="10">
        <v>0</v>
      </c>
      <c r="J37" s="10">
        <v>0</v>
      </c>
      <c r="K37" s="10">
        <f>+E37+F37+G37+H37+I37+J37</f>
        <v>1402406.96</v>
      </c>
    </row>
    <row r="38" spans="1:11" x14ac:dyDescent="0.25">
      <c r="A38" s="5"/>
      <c r="B38" s="6" t="s">
        <v>45</v>
      </c>
      <c r="C38" s="5"/>
      <c r="D38" s="6" t="s">
        <v>46</v>
      </c>
      <c r="E38" s="7">
        <f>+E39</f>
        <v>403602.94</v>
      </c>
      <c r="F38" s="7">
        <f>+F39</f>
        <v>105000</v>
      </c>
      <c r="G38" s="7">
        <f>+G39</f>
        <v>115000</v>
      </c>
      <c r="H38" s="7">
        <f>+H39</f>
        <v>115000</v>
      </c>
      <c r="I38" s="7">
        <f>+I39</f>
        <v>115000</v>
      </c>
      <c r="J38" s="7">
        <f>+J39</f>
        <v>0</v>
      </c>
      <c r="K38" s="7">
        <f>+K39</f>
        <v>853602.94</v>
      </c>
    </row>
    <row r="39" spans="1:11" x14ac:dyDescent="0.25">
      <c r="A39" s="8"/>
      <c r="B39" s="8"/>
      <c r="C39" s="9" t="s">
        <v>11</v>
      </c>
      <c r="D39" s="9" t="s">
        <v>12</v>
      </c>
      <c r="E39" s="10">
        <v>403602.94</v>
      </c>
      <c r="F39" s="10">
        <v>105000</v>
      </c>
      <c r="G39" s="10">
        <v>115000</v>
      </c>
      <c r="H39" s="10">
        <v>115000</v>
      </c>
      <c r="I39" s="10">
        <v>115000</v>
      </c>
      <c r="J39" s="10">
        <v>0</v>
      </c>
      <c r="K39" s="10">
        <f>+E39+F39+G39+H39+I39+J39</f>
        <v>853602.94</v>
      </c>
    </row>
    <row r="40" spans="1:11" x14ac:dyDescent="0.25">
      <c r="A40" s="5"/>
      <c r="B40" s="6" t="s">
        <v>47</v>
      </c>
      <c r="C40" s="5"/>
      <c r="D40" s="6" t="s">
        <v>48</v>
      </c>
      <c r="E40" s="7">
        <f>+E41</f>
        <v>119830.29</v>
      </c>
      <c r="F40" s="7">
        <f>+F41</f>
        <v>10000</v>
      </c>
      <c r="G40" s="7">
        <f>+G41</f>
        <v>345000</v>
      </c>
      <c r="H40" s="7">
        <f>+H41</f>
        <v>360000</v>
      </c>
      <c r="I40" s="7">
        <f>+I41</f>
        <v>0</v>
      </c>
      <c r="J40" s="7">
        <f>+J41</f>
        <v>0</v>
      </c>
      <c r="K40" s="7">
        <f>+K41</f>
        <v>834830.29</v>
      </c>
    </row>
    <row r="41" spans="1:11" x14ac:dyDescent="0.25">
      <c r="A41" s="8"/>
      <c r="B41" s="8"/>
      <c r="C41" s="9" t="s">
        <v>11</v>
      </c>
      <c r="D41" s="9" t="s">
        <v>12</v>
      </c>
      <c r="E41" s="10">
        <v>119830.29</v>
      </c>
      <c r="F41" s="10">
        <v>10000</v>
      </c>
      <c r="G41" s="10">
        <v>345000</v>
      </c>
      <c r="H41" s="10">
        <v>360000</v>
      </c>
      <c r="I41" s="10">
        <v>0</v>
      </c>
      <c r="J41" s="10">
        <v>0</v>
      </c>
      <c r="K41" s="10">
        <f>+E41+F41+G41+H41+I41+J41</f>
        <v>834830.29</v>
      </c>
    </row>
    <row r="42" spans="1:11" x14ac:dyDescent="0.25">
      <c r="A42" s="5"/>
      <c r="B42" s="6" t="s">
        <v>49</v>
      </c>
      <c r="C42" s="5"/>
      <c r="D42" s="6" t="s">
        <v>50</v>
      </c>
      <c r="E42" s="7">
        <f>+E43</f>
        <v>128464.15</v>
      </c>
      <c r="F42" s="7">
        <f>+F43</f>
        <v>50000</v>
      </c>
      <c r="G42" s="7">
        <f>+G43</f>
        <v>575500</v>
      </c>
      <c r="H42" s="7">
        <f>+H43</f>
        <v>575500</v>
      </c>
      <c r="I42" s="7">
        <f>+I43</f>
        <v>600000</v>
      </c>
      <c r="J42" s="7">
        <f>+J43</f>
        <v>0</v>
      </c>
      <c r="K42" s="7">
        <f>+K43</f>
        <v>1929464.15</v>
      </c>
    </row>
    <row r="43" spans="1:11" x14ac:dyDescent="0.25">
      <c r="A43" s="8"/>
      <c r="B43" s="8"/>
      <c r="C43" s="9" t="s">
        <v>11</v>
      </c>
      <c r="D43" s="9" t="s">
        <v>12</v>
      </c>
      <c r="E43" s="10">
        <v>128464.15</v>
      </c>
      <c r="F43" s="10">
        <v>50000</v>
      </c>
      <c r="G43" s="10">
        <v>575500</v>
      </c>
      <c r="H43" s="10">
        <v>575500</v>
      </c>
      <c r="I43" s="10">
        <v>600000</v>
      </c>
      <c r="J43" s="10">
        <v>0</v>
      </c>
      <c r="K43" s="10">
        <f>+E43+F43+G43+H43+I43+J43</f>
        <v>1929464.15</v>
      </c>
    </row>
    <row r="44" spans="1:11" x14ac:dyDescent="0.25">
      <c r="A44" s="2" t="s">
        <v>51</v>
      </c>
      <c r="B44" s="3"/>
      <c r="C44" s="3"/>
      <c r="D44" s="2" t="s">
        <v>52</v>
      </c>
      <c r="E44" s="4">
        <f>+E45+E47+E49+E52+E55</f>
        <v>625771.34</v>
      </c>
      <c r="F44" s="4">
        <f>+F45+F47+F49+F52+F55</f>
        <v>180000</v>
      </c>
      <c r="G44" s="4">
        <f>+G45+G47+G49+G52+G55</f>
        <v>1374000</v>
      </c>
      <c r="H44" s="4">
        <f>+H45+H47+H49+H52+H55</f>
        <v>1529000</v>
      </c>
      <c r="I44" s="4">
        <f>+I45+I47+I49+I52+I55</f>
        <v>623000</v>
      </c>
      <c r="J44" s="4">
        <f>+J45+J47+J49+J52+J55</f>
        <v>0</v>
      </c>
      <c r="K44" s="4">
        <f>+K45+K47+K49+K52+K55</f>
        <v>4331771.34</v>
      </c>
    </row>
    <row r="45" spans="1:11" x14ac:dyDescent="0.25">
      <c r="A45" s="5"/>
      <c r="B45" s="6" t="s">
        <v>53</v>
      </c>
      <c r="C45" s="5"/>
      <c r="D45" s="6" t="s">
        <v>54</v>
      </c>
      <c r="E45" s="7">
        <f>+E46</f>
        <v>388311.83</v>
      </c>
      <c r="F45" s="7">
        <f>+F46</f>
        <v>50000</v>
      </c>
      <c r="G45" s="7">
        <f>+G46</f>
        <v>50000</v>
      </c>
      <c r="H45" s="7">
        <f>+H46</f>
        <v>50000</v>
      </c>
      <c r="I45" s="7">
        <f>+I46</f>
        <v>50000</v>
      </c>
      <c r="J45" s="7">
        <f>+J46</f>
        <v>0</v>
      </c>
      <c r="K45" s="7">
        <f>+K46</f>
        <v>588311.83000000007</v>
      </c>
    </row>
    <row r="46" spans="1:11" x14ac:dyDescent="0.25">
      <c r="A46" s="8"/>
      <c r="B46" s="8"/>
      <c r="C46" s="9" t="s">
        <v>11</v>
      </c>
      <c r="D46" s="9" t="s">
        <v>12</v>
      </c>
      <c r="E46" s="10">
        <v>388311.83</v>
      </c>
      <c r="F46" s="10">
        <v>50000</v>
      </c>
      <c r="G46" s="10">
        <v>50000</v>
      </c>
      <c r="H46" s="10">
        <v>50000</v>
      </c>
      <c r="I46" s="10">
        <v>50000</v>
      </c>
      <c r="J46" s="10">
        <v>0</v>
      </c>
      <c r="K46" s="10">
        <f>+E46+F46+G46+H46+I46+J46</f>
        <v>588311.83000000007</v>
      </c>
    </row>
    <row r="47" spans="1:11" x14ac:dyDescent="0.25">
      <c r="A47" s="5"/>
      <c r="B47" s="6" t="s">
        <v>55</v>
      </c>
      <c r="C47" s="5"/>
      <c r="D47" s="6" t="s">
        <v>56</v>
      </c>
      <c r="E47" s="7">
        <f>+E48</f>
        <v>210224.91</v>
      </c>
      <c r="F47" s="7">
        <f>+F48</f>
        <v>10000</v>
      </c>
      <c r="G47" s="7">
        <f>+G48</f>
        <v>51000</v>
      </c>
      <c r="H47" s="7">
        <f>+H48</f>
        <v>51000</v>
      </c>
      <c r="I47" s="7">
        <f>+I48</f>
        <v>51000</v>
      </c>
      <c r="J47" s="7">
        <f>+J48</f>
        <v>0</v>
      </c>
      <c r="K47" s="7">
        <f>+K48</f>
        <v>373224.91000000003</v>
      </c>
    </row>
    <row r="48" spans="1:11" x14ac:dyDescent="0.25">
      <c r="A48" s="8"/>
      <c r="B48" s="8"/>
      <c r="C48" s="9" t="s">
        <v>11</v>
      </c>
      <c r="D48" s="9" t="s">
        <v>12</v>
      </c>
      <c r="E48" s="10">
        <v>210224.91</v>
      </c>
      <c r="F48" s="10">
        <v>10000</v>
      </c>
      <c r="G48" s="10">
        <v>51000</v>
      </c>
      <c r="H48" s="10">
        <v>51000</v>
      </c>
      <c r="I48" s="10">
        <v>51000</v>
      </c>
      <c r="J48" s="10">
        <v>0</v>
      </c>
      <c r="K48" s="10">
        <f>+E48+F48+G48+H48+I48+J48</f>
        <v>373224.91000000003</v>
      </c>
    </row>
    <row r="49" spans="1:11" x14ac:dyDescent="0.25">
      <c r="A49" s="5"/>
      <c r="B49" s="6" t="s">
        <v>57</v>
      </c>
      <c r="C49" s="5"/>
      <c r="D49" s="6" t="s">
        <v>58</v>
      </c>
      <c r="E49" s="7">
        <f>+E50+E51</f>
        <v>1220</v>
      </c>
      <c r="F49" s="7">
        <f>+F50+F51</f>
        <v>70000</v>
      </c>
      <c r="G49" s="7">
        <f>+G50+G51</f>
        <v>566000</v>
      </c>
      <c r="H49" s="7">
        <f>+H50+H51</f>
        <v>1022000</v>
      </c>
      <c r="I49" s="7">
        <f>+I50+I51</f>
        <v>0</v>
      </c>
      <c r="J49" s="7">
        <f>+J50+J51</f>
        <v>0</v>
      </c>
      <c r="K49" s="7">
        <f>+K50+K51</f>
        <v>1659220</v>
      </c>
    </row>
    <row r="50" spans="1:11" x14ac:dyDescent="0.25">
      <c r="A50" s="8"/>
      <c r="B50" s="8"/>
      <c r="C50" s="9" t="s">
        <v>11</v>
      </c>
      <c r="D50" s="9" t="s">
        <v>12</v>
      </c>
      <c r="E50" s="10">
        <v>1220</v>
      </c>
      <c r="F50" s="10">
        <v>70000</v>
      </c>
      <c r="G50" s="10">
        <v>226400</v>
      </c>
      <c r="H50" s="10">
        <v>408800</v>
      </c>
      <c r="I50" s="10">
        <v>0</v>
      </c>
      <c r="J50" s="10">
        <v>0</v>
      </c>
      <c r="K50" s="10">
        <f>+E50+F50+G50+H50+I50+J50</f>
        <v>706420</v>
      </c>
    </row>
    <row r="51" spans="1:11" x14ac:dyDescent="0.25">
      <c r="A51" s="8"/>
      <c r="B51" s="8"/>
      <c r="C51" s="9" t="s">
        <v>15</v>
      </c>
      <c r="D51" s="9" t="s">
        <v>16</v>
      </c>
      <c r="E51" s="10">
        <v>0</v>
      </c>
      <c r="F51" s="10">
        <v>0</v>
      </c>
      <c r="G51" s="10">
        <v>339600</v>
      </c>
      <c r="H51" s="10">
        <v>613200</v>
      </c>
      <c r="I51" s="10">
        <v>0</v>
      </c>
      <c r="J51" s="10">
        <v>0</v>
      </c>
      <c r="K51" s="10">
        <f>+E51+F51+G51+H51+I51+J51</f>
        <v>952800</v>
      </c>
    </row>
    <row r="52" spans="1:11" x14ac:dyDescent="0.25">
      <c r="A52" s="5"/>
      <c r="B52" s="6" t="s">
        <v>59</v>
      </c>
      <c r="C52" s="5"/>
      <c r="D52" s="6" t="s">
        <v>60</v>
      </c>
      <c r="E52" s="7">
        <f>+E53+E54</f>
        <v>26014.6</v>
      </c>
      <c r="F52" s="7">
        <f>+F53+F54</f>
        <v>20000</v>
      </c>
      <c r="G52" s="7">
        <f>+G53+G54</f>
        <v>500000</v>
      </c>
      <c r="H52" s="7">
        <f>+H53+H54</f>
        <v>100000</v>
      </c>
      <c r="I52" s="7">
        <f>+I53+I54</f>
        <v>10000</v>
      </c>
      <c r="J52" s="7">
        <f>+J53+J54</f>
        <v>0</v>
      </c>
      <c r="K52" s="7">
        <f>+K53+K54</f>
        <v>656014.6</v>
      </c>
    </row>
    <row r="53" spans="1:11" x14ac:dyDescent="0.25">
      <c r="A53" s="8"/>
      <c r="B53" s="8"/>
      <c r="C53" s="9" t="s">
        <v>11</v>
      </c>
      <c r="D53" s="9" t="s">
        <v>12</v>
      </c>
      <c r="E53" s="10">
        <v>26014.6</v>
      </c>
      <c r="F53" s="10">
        <v>20000</v>
      </c>
      <c r="G53" s="10">
        <v>250000</v>
      </c>
      <c r="H53" s="10">
        <v>100000</v>
      </c>
      <c r="I53" s="10">
        <v>10000</v>
      </c>
      <c r="J53" s="10">
        <v>0</v>
      </c>
      <c r="K53" s="10">
        <f>+E53+F53+G53+H53+I53+J53</f>
        <v>406014.6</v>
      </c>
    </row>
    <row r="54" spans="1:11" x14ac:dyDescent="0.25">
      <c r="A54" s="8"/>
      <c r="B54" s="8"/>
      <c r="C54" s="9" t="s">
        <v>35</v>
      </c>
      <c r="D54" s="9" t="s">
        <v>36</v>
      </c>
      <c r="E54" s="10">
        <v>0</v>
      </c>
      <c r="F54" s="10">
        <v>0</v>
      </c>
      <c r="G54" s="10">
        <v>250000</v>
      </c>
      <c r="H54" s="10">
        <v>0</v>
      </c>
      <c r="I54" s="10">
        <v>0</v>
      </c>
      <c r="J54" s="10">
        <v>0</v>
      </c>
      <c r="K54" s="10">
        <f>+E54+F54+G54+H54+I54+J54</f>
        <v>250000</v>
      </c>
    </row>
    <row r="55" spans="1:11" x14ac:dyDescent="0.25">
      <c r="A55" s="5"/>
      <c r="B55" s="6" t="s">
        <v>61</v>
      </c>
      <c r="C55" s="5"/>
      <c r="D55" s="6" t="s">
        <v>62</v>
      </c>
      <c r="E55" s="7">
        <f>+E56+E57</f>
        <v>0</v>
      </c>
      <c r="F55" s="7">
        <f>+F56+F57</f>
        <v>30000</v>
      </c>
      <c r="G55" s="7">
        <f>+G56+G57</f>
        <v>207000</v>
      </c>
      <c r="H55" s="7">
        <f>+H56+H57</f>
        <v>306000</v>
      </c>
      <c r="I55" s="7">
        <f>+I56+I57</f>
        <v>512000</v>
      </c>
      <c r="J55" s="7">
        <f>+J56+J57</f>
        <v>0</v>
      </c>
      <c r="K55" s="7">
        <f>+K56+K57</f>
        <v>1055000</v>
      </c>
    </row>
    <row r="56" spans="1:11" x14ac:dyDescent="0.25">
      <c r="A56" s="8"/>
      <c r="B56" s="8"/>
      <c r="C56" s="9" t="s">
        <v>11</v>
      </c>
      <c r="D56" s="9" t="s">
        <v>12</v>
      </c>
      <c r="E56" s="10">
        <v>0</v>
      </c>
      <c r="F56" s="10">
        <v>30000</v>
      </c>
      <c r="G56" s="10">
        <v>82800</v>
      </c>
      <c r="H56" s="10">
        <v>122400</v>
      </c>
      <c r="I56" s="10">
        <v>204800</v>
      </c>
      <c r="J56" s="10">
        <v>0</v>
      </c>
      <c r="K56" s="10">
        <f>+E56+F56+G56+H56+I56+J56</f>
        <v>440000</v>
      </c>
    </row>
    <row r="57" spans="1:11" x14ac:dyDescent="0.25">
      <c r="A57" s="8"/>
      <c r="B57" s="8"/>
      <c r="C57" s="9" t="s">
        <v>35</v>
      </c>
      <c r="D57" s="9" t="s">
        <v>36</v>
      </c>
      <c r="E57" s="10">
        <v>0</v>
      </c>
      <c r="F57" s="10">
        <v>0</v>
      </c>
      <c r="G57" s="10">
        <v>124200</v>
      </c>
      <c r="H57" s="10">
        <v>183600</v>
      </c>
      <c r="I57" s="10">
        <v>307200</v>
      </c>
      <c r="J57" s="10">
        <v>0</v>
      </c>
      <c r="K57" s="10">
        <f>+E57+F57+G57+H57+I57+J57</f>
        <v>615000</v>
      </c>
    </row>
    <row r="58" spans="1:11" x14ac:dyDescent="0.25">
      <c r="A58" s="2" t="s">
        <v>63</v>
      </c>
      <c r="B58" s="3"/>
      <c r="C58" s="3"/>
      <c r="D58" s="2" t="s">
        <v>64</v>
      </c>
      <c r="E58" s="4">
        <f>+E59+E63+E65+E67</f>
        <v>6430742.4899999993</v>
      </c>
      <c r="F58" s="4">
        <f>+F59+F63+F65+F67</f>
        <v>1735268.5499999998</v>
      </c>
      <c r="G58" s="4">
        <f>+G59+G63+G65+G67</f>
        <v>120000</v>
      </c>
      <c r="H58" s="4">
        <f>+H59+H63+H65+H67</f>
        <v>20000</v>
      </c>
      <c r="I58" s="4">
        <f>+I59+I63+I65+I67</f>
        <v>20000</v>
      </c>
      <c r="J58" s="4">
        <f>+J59+J63+J65+J67</f>
        <v>0</v>
      </c>
      <c r="K58" s="4">
        <f>+K59+K63+K65+K67</f>
        <v>8326011.0399999991</v>
      </c>
    </row>
    <row r="59" spans="1:11" x14ac:dyDescent="0.25">
      <c r="A59" s="5"/>
      <c r="B59" s="6" t="s">
        <v>65</v>
      </c>
      <c r="C59" s="5"/>
      <c r="D59" s="6" t="s">
        <v>66</v>
      </c>
      <c r="E59" s="7">
        <f>+E60+E61+E62</f>
        <v>6078084.3799999999</v>
      </c>
      <c r="F59" s="7">
        <f>+F60+F61+F62</f>
        <v>1621768.5499999998</v>
      </c>
      <c r="G59" s="7">
        <f>+G60+G61+G62</f>
        <v>0</v>
      </c>
      <c r="H59" s="7">
        <f>+H60+H61+H62</f>
        <v>0</v>
      </c>
      <c r="I59" s="7">
        <f>+I60+I61+I62</f>
        <v>0</v>
      </c>
      <c r="J59" s="7">
        <f>+J60+J61+J62</f>
        <v>0</v>
      </c>
      <c r="K59" s="7">
        <f>+K60+K61+K62</f>
        <v>7699852.9299999988</v>
      </c>
    </row>
    <row r="60" spans="1:11" x14ac:dyDescent="0.25">
      <c r="A60" s="8"/>
      <c r="B60" s="8"/>
      <c r="C60" s="9" t="s">
        <v>11</v>
      </c>
      <c r="D60" s="9" t="s">
        <v>12</v>
      </c>
      <c r="E60" s="10">
        <v>3713555.51</v>
      </c>
      <c r="F60" s="10">
        <v>1087933.69</v>
      </c>
      <c r="G60" s="10">
        <v>0</v>
      </c>
      <c r="H60" s="10">
        <v>0</v>
      </c>
      <c r="I60" s="10">
        <v>0</v>
      </c>
      <c r="J60" s="10">
        <v>0</v>
      </c>
      <c r="K60" s="10">
        <f>+E60+F60+G60+H60+I60+J60</f>
        <v>4801489.1999999993</v>
      </c>
    </row>
    <row r="61" spans="1:11" x14ac:dyDescent="0.25">
      <c r="A61" s="8"/>
      <c r="B61" s="8"/>
      <c r="C61" s="9" t="s">
        <v>35</v>
      </c>
      <c r="D61" s="9" t="s">
        <v>36</v>
      </c>
      <c r="E61" s="10">
        <v>354679.33</v>
      </c>
      <c r="F61" s="10">
        <v>80075.23</v>
      </c>
      <c r="G61" s="10">
        <v>0</v>
      </c>
      <c r="H61" s="10">
        <v>0</v>
      </c>
      <c r="I61" s="10">
        <v>0</v>
      </c>
      <c r="J61" s="10">
        <v>0</v>
      </c>
      <c r="K61" s="10">
        <f>+E61+F61+G61+H61+I61+J61</f>
        <v>434754.56</v>
      </c>
    </row>
    <row r="62" spans="1:11" x14ac:dyDescent="0.25">
      <c r="A62" s="8"/>
      <c r="B62" s="8"/>
      <c r="C62" s="9" t="s">
        <v>15</v>
      </c>
      <c r="D62" s="9" t="s">
        <v>16</v>
      </c>
      <c r="E62" s="10">
        <v>2009849.54</v>
      </c>
      <c r="F62" s="10">
        <v>453759.63</v>
      </c>
      <c r="G62" s="10">
        <v>0</v>
      </c>
      <c r="H62" s="10">
        <v>0</v>
      </c>
      <c r="I62" s="10">
        <v>0</v>
      </c>
      <c r="J62" s="10">
        <v>0</v>
      </c>
      <c r="K62" s="10">
        <f>+E62+F62+G62+H62+I62+J62</f>
        <v>2463609.17</v>
      </c>
    </row>
    <row r="63" spans="1:11" x14ac:dyDescent="0.25">
      <c r="A63" s="5"/>
      <c r="B63" s="6" t="s">
        <v>67</v>
      </c>
      <c r="C63" s="5"/>
      <c r="D63" s="6" t="s">
        <v>68</v>
      </c>
      <c r="E63" s="7">
        <f>+E64</f>
        <v>118698.27</v>
      </c>
      <c r="F63" s="7">
        <f>+F64</f>
        <v>10000</v>
      </c>
      <c r="G63" s="7">
        <f>+G64</f>
        <v>100000</v>
      </c>
      <c r="H63" s="7">
        <f>+H64</f>
        <v>0</v>
      </c>
      <c r="I63" s="7">
        <f>+I64</f>
        <v>0</v>
      </c>
      <c r="J63" s="7">
        <f>+J64</f>
        <v>0</v>
      </c>
      <c r="K63" s="7">
        <f>+K64</f>
        <v>228698.27000000002</v>
      </c>
    </row>
    <row r="64" spans="1:11" x14ac:dyDescent="0.25">
      <c r="A64" s="8"/>
      <c r="B64" s="8"/>
      <c r="C64" s="9" t="s">
        <v>11</v>
      </c>
      <c r="D64" s="9" t="s">
        <v>12</v>
      </c>
      <c r="E64" s="10">
        <v>118698.27</v>
      </c>
      <c r="F64" s="10">
        <v>10000</v>
      </c>
      <c r="G64" s="10">
        <v>100000</v>
      </c>
      <c r="H64" s="10">
        <v>0</v>
      </c>
      <c r="I64" s="10">
        <v>0</v>
      </c>
      <c r="J64" s="10">
        <v>0</v>
      </c>
      <c r="K64" s="10">
        <f>+E64+F64+G64+H64+I64+J64</f>
        <v>228698.27000000002</v>
      </c>
    </row>
    <row r="65" spans="1:11" x14ac:dyDescent="0.25">
      <c r="A65" s="5"/>
      <c r="B65" s="6" t="s">
        <v>69</v>
      </c>
      <c r="C65" s="5"/>
      <c r="D65" s="6" t="s">
        <v>70</v>
      </c>
      <c r="E65" s="7">
        <f>+E66</f>
        <v>231556.28</v>
      </c>
      <c r="F65" s="7">
        <f>+F66</f>
        <v>90000</v>
      </c>
      <c r="G65" s="7">
        <f>+G66</f>
        <v>0</v>
      </c>
      <c r="H65" s="7">
        <f>+H66</f>
        <v>0</v>
      </c>
      <c r="I65" s="7">
        <f>+I66</f>
        <v>0</v>
      </c>
      <c r="J65" s="7">
        <f>+J66</f>
        <v>0</v>
      </c>
      <c r="K65" s="7">
        <f>+K66</f>
        <v>321556.28000000003</v>
      </c>
    </row>
    <row r="66" spans="1:11" x14ac:dyDescent="0.25">
      <c r="A66" s="8"/>
      <c r="B66" s="8"/>
      <c r="C66" s="9" t="s">
        <v>11</v>
      </c>
      <c r="D66" s="9" t="s">
        <v>12</v>
      </c>
      <c r="E66" s="10">
        <v>231556.28</v>
      </c>
      <c r="F66" s="10">
        <v>90000</v>
      </c>
      <c r="G66" s="10">
        <v>0</v>
      </c>
      <c r="H66" s="10">
        <v>0</v>
      </c>
      <c r="I66" s="10">
        <v>0</v>
      </c>
      <c r="J66" s="10">
        <v>0</v>
      </c>
      <c r="K66" s="10">
        <f>+E66+F66+G66+H66+I66+J66</f>
        <v>321556.28000000003</v>
      </c>
    </row>
    <row r="67" spans="1:11" x14ac:dyDescent="0.25">
      <c r="A67" s="5"/>
      <c r="B67" s="6" t="s">
        <v>71</v>
      </c>
      <c r="C67" s="5"/>
      <c r="D67" s="6" t="s">
        <v>72</v>
      </c>
      <c r="E67" s="7">
        <f>+E68</f>
        <v>2403.56</v>
      </c>
      <c r="F67" s="7">
        <f>+F68</f>
        <v>13500</v>
      </c>
      <c r="G67" s="7">
        <f>+G68</f>
        <v>20000</v>
      </c>
      <c r="H67" s="7">
        <f>+H68</f>
        <v>20000</v>
      </c>
      <c r="I67" s="7">
        <f>+I68</f>
        <v>20000</v>
      </c>
      <c r="J67" s="7">
        <f>+J68</f>
        <v>0</v>
      </c>
      <c r="K67" s="7">
        <f>+K68</f>
        <v>75903.56</v>
      </c>
    </row>
    <row r="68" spans="1:11" x14ac:dyDescent="0.25">
      <c r="A68" s="8"/>
      <c r="B68" s="8"/>
      <c r="C68" s="9" t="s">
        <v>11</v>
      </c>
      <c r="D68" s="9" t="s">
        <v>12</v>
      </c>
      <c r="E68" s="10">
        <v>2403.56</v>
      </c>
      <c r="F68" s="10">
        <v>13500</v>
      </c>
      <c r="G68" s="10">
        <v>20000</v>
      </c>
      <c r="H68" s="10">
        <v>20000</v>
      </c>
      <c r="I68" s="10">
        <v>20000</v>
      </c>
      <c r="J68" s="10">
        <v>0</v>
      </c>
      <c r="K68" s="10">
        <f>+E68+F68+G68+H68+I68+J68</f>
        <v>75903.56</v>
      </c>
    </row>
    <row r="69" spans="1:11" x14ac:dyDescent="0.25">
      <c r="A69" s="2" t="s">
        <v>73</v>
      </c>
      <c r="B69" s="3"/>
      <c r="C69" s="3"/>
      <c r="D69" s="2" t="s">
        <v>74</v>
      </c>
      <c r="E69" s="4">
        <f>+E70+E72+E74+E76</f>
        <v>2246422.54</v>
      </c>
      <c r="F69" s="4">
        <f>+F70+F72+F74+F76</f>
        <v>636806.9</v>
      </c>
      <c r="G69" s="4">
        <f>+G70+G72+G74+G76</f>
        <v>2691000</v>
      </c>
      <c r="H69" s="4">
        <f>+H70+H72+H74+H76</f>
        <v>1364000</v>
      </c>
      <c r="I69" s="4">
        <f>+I70+I72+I74+I76</f>
        <v>484000</v>
      </c>
      <c r="J69" s="4">
        <f>+J70+J72+J74+J76</f>
        <v>2634400</v>
      </c>
      <c r="K69" s="4">
        <f>+K70+K72+K74+K76</f>
        <v>10056629.440000001</v>
      </c>
    </row>
    <row r="70" spans="1:11" x14ac:dyDescent="0.25">
      <c r="A70" s="5"/>
      <c r="B70" s="6" t="s">
        <v>75</v>
      </c>
      <c r="C70" s="5"/>
      <c r="D70" s="6" t="s">
        <v>76</v>
      </c>
      <c r="E70" s="7">
        <f>+E71</f>
        <v>452435.38</v>
      </c>
      <c r="F70" s="7">
        <f>+F71</f>
        <v>120000</v>
      </c>
      <c r="G70" s="7">
        <f>+G71</f>
        <v>90000</v>
      </c>
      <c r="H70" s="7">
        <f>+H71</f>
        <v>90000</v>
      </c>
      <c r="I70" s="7">
        <f>+I71</f>
        <v>0</v>
      </c>
      <c r="J70" s="7">
        <f>+J71</f>
        <v>0</v>
      </c>
      <c r="K70" s="7">
        <f>+K71</f>
        <v>752435.38</v>
      </c>
    </row>
    <row r="71" spans="1:11" x14ac:dyDescent="0.25">
      <c r="A71" s="8"/>
      <c r="B71" s="8"/>
      <c r="C71" s="9" t="s">
        <v>11</v>
      </c>
      <c r="D71" s="9" t="s">
        <v>12</v>
      </c>
      <c r="E71" s="10">
        <v>452435.38</v>
      </c>
      <c r="F71" s="10">
        <v>120000</v>
      </c>
      <c r="G71" s="10">
        <v>90000</v>
      </c>
      <c r="H71" s="10">
        <v>90000</v>
      </c>
      <c r="I71" s="10">
        <v>0</v>
      </c>
      <c r="J71" s="10">
        <v>0</v>
      </c>
      <c r="K71" s="10">
        <f>+E71+F71+G71+H71+I71+J71</f>
        <v>752435.38</v>
      </c>
    </row>
    <row r="72" spans="1:11" x14ac:dyDescent="0.25">
      <c r="A72" s="5"/>
      <c r="B72" s="6" t="s">
        <v>77</v>
      </c>
      <c r="C72" s="5"/>
      <c r="D72" s="6" t="s">
        <v>78</v>
      </c>
      <c r="E72" s="7">
        <f>+E73</f>
        <v>1311319.3</v>
      </c>
      <c r="F72" s="7">
        <f>+F73</f>
        <v>486806.9</v>
      </c>
      <c r="G72" s="7">
        <f>+G73</f>
        <v>400000</v>
      </c>
      <c r="H72" s="7">
        <f>+H73</f>
        <v>440000</v>
      </c>
      <c r="I72" s="7">
        <f>+I73</f>
        <v>440000</v>
      </c>
      <c r="J72" s="7">
        <f>+J73</f>
        <v>0</v>
      </c>
      <c r="K72" s="7">
        <f>+K73</f>
        <v>3078126.2</v>
      </c>
    </row>
    <row r="73" spans="1:11" x14ac:dyDescent="0.25">
      <c r="A73" s="8"/>
      <c r="B73" s="8"/>
      <c r="C73" s="9" t="s">
        <v>11</v>
      </c>
      <c r="D73" s="9" t="s">
        <v>12</v>
      </c>
      <c r="E73" s="10">
        <v>1311319.3</v>
      </c>
      <c r="F73" s="10">
        <v>486806.9</v>
      </c>
      <c r="G73" s="10">
        <v>400000</v>
      </c>
      <c r="H73" s="10">
        <v>440000</v>
      </c>
      <c r="I73" s="10">
        <v>440000</v>
      </c>
      <c r="J73" s="10">
        <v>0</v>
      </c>
      <c r="K73" s="10">
        <f>+E73+F73+G73+H73+I73+J73</f>
        <v>3078126.2</v>
      </c>
    </row>
    <row r="74" spans="1:11" x14ac:dyDescent="0.25">
      <c r="A74" s="5"/>
      <c r="B74" s="6" t="s">
        <v>79</v>
      </c>
      <c r="C74" s="5"/>
      <c r="D74" s="6" t="s">
        <v>80</v>
      </c>
      <c r="E74" s="7">
        <f>+E75</f>
        <v>390021.86</v>
      </c>
      <c r="F74" s="7">
        <f>+F75</f>
        <v>10000</v>
      </c>
      <c r="G74" s="7">
        <f>+G75</f>
        <v>161000</v>
      </c>
      <c r="H74" s="7">
        <f>+H75</f>
        <v>114000</v>
      </c>
      <c r="I74" s="7">
        <f>+I75</f>
        <v>26000</v>
      </c>
      <c r="J74" s="7">
        <f>+J75</f>
        <v>0</v>
      </c>
      <c r="K74" s="7">
        <f>+K75</f>
        <v>701021.86</v>
      </c>
    </row>
    <row r="75" spans="1:11" x14ac:dyDescent="0.25">
      <c r="A75" s="8"/>
      <c r="B75" s="8"/>
      <c r="C75" s="9" t="s">
        <v>11</v>
      </c>
      <c r="D75" s="9" t="s">
        <v>12</v>
      </c>
      <c r="E75" s="10">
        <v>390021.86</v>
      </c>
      <c r="F75" s="10">
        <v>10000</v>
      </c>
      <c r="G75" s="10">
        <v>161000</v>
      </c>
      <c r="H75" s="10">
        <v>114000</v>
      </c>
      <c r="I75" s="10">
        <v>26000</v>
      </c>
      <c r="J75" s="10">
        <v>0</v>
      </c>
      <c r="K75" s="10">
        <f>+E75+F75+G75+H75+I75+J75</f>
        <v>701021.86</v>
      </c>
    </row>
    <row r="76" spans="1:11" x14ac:dyDescent="0.25">
      <c r="A76" s="5"/>
      <c r="B76" s="6" t="s">
        <v>81</v>
      </c>
      <c r="C76" s="5"/>
      <c r="D76" s="6" t="s">
        <v>82</v>
      </c>
      <c r="E76" s="7">
        <f>+E77+E78</f>
        <v>92646</v>
      </c>
      <c r="F76" s="7">
        <f>+F77+F78</f>
        <v>20000</v>
      </c>
      <c r="G76" s="7">
        <f>+G77+G78</f>
        <v>2040000</v>
      </c>
      <c r="H76" s="7">
        <f>+H77+H78</f>
        <v>720000</v>
      </c>
      <c r="I76" s="7">
        <f>+I77+I78</f>
        <v>18000</v>
      </c>
      <c r="J76" s="7">
        <f>+J77+J78</f>
        <v>2634400</v>
      </c>
      <c r="K76" s="7">
        <f>+K77+K78</f>
        <v>5525046</v>
      </c>
    </row>
    <row r="77" spans="1:11" x14ac:dyDescent="0.25">
      <c r="A77" s="8"/>
      <c r="B77" s="8"/>
      <c r="C77" s="9" t="s">
        <v>11</v>
      </c>
      <c r="D77" s="9" t="s">
        <v>12</v>
      </c>
      <c r="E77" s="10">
        <v>92646</v>
      </c>
      <c r="F77" s="10">
        <v>20000</v>
      </c>
      <c r="G77" s="10">
        <v>340000</v>
      </c>
      <c r="H77" s="10">
        <v>420000</v>
      </c>
      <c r="I77" s="10">
        <v>18000</v>
      </c>
      <c r="J77" s="10">
        <v>2634400</v>
      </c>
      <c r="K77" s="10">
        <f>+E77+F77+G77+H77+I77+J77</f>
        <v>3525046</v>
      </c>
    </row>
    <row r="78" spans="1:11" x14ac:dyDescent="0.25">
      <c r="A78" s="8"/>
      <c r="B78" s="8"/>
      <c r="C78" s="9" t="s">
        <v>35</v>
      </c>
      <c r="D78" s="9" t="s">
        <v>36</v>
      </c>
      <c r="E78" s="10">
        <v>0</v>
      </c>
      <c r="F78" s="10">
        <v>0</v>
      </c>
      <c r="G78" s="10">
        <v>1700000</v>
      </c>
      <c r="H78" s="10">
        <v>300000</v>
      </c>
      <c r="I78" s="10">
        <v>0</v>
      </c>
      <c r="J78" s="10">
        <v>0</v>
      </c>
      <c r="K78" s="10">
        <f>+E78+F78+G78+H78+I78+J78</f>
        <v>2000000</v>
      </c>
    </row>
    <row r="79" spans="1:11" x14ac:dyDescent="0.25">
      <c r="A79" s="2" t="s">
        <v>83</v>
      </c>
      <c r="B79" s="3"/>
      <c r="C79" s="3"/>
      <c r="D79" s="2" t="s">
        <v>84</v>
      </c>
      <c r="E79" s="4">
        <f>+E80+E84</f>
        <v>534669.89</v>
      </c>
      <c r="F79" s="4">
        <f>+F80+F84</f>
        <v>139000</v>
      </c>
      <c r="G79" s="4">
        <f>+G80+G84</f>
        <v>3335003.05</v>
      </c>
      <c r="H79" s="4">
        <f>+H80+H84</f>
        <v>50000</v>
      </c>
      <c r="I79" s="4">
        <f>+I80+I84</f>
        <v>50000</v>
      </c>
      <c r="J79" s="4">
        <f>+J80+J84</f>
        <v>50000</v>
      </c>
      <c r="K79" s="4">
        <f>+K80+K84</f>
        <v>4158672.9400000004</v>
      </c>
    </row>
    <row r="80" spans="1:11" x14ac:dyDescent="0.25">
      <c r="A80" s="5"/>
      <c r="B80" s="6" t="s">
        <v>85</v>
      </c>
      <c r="C80" s="5"/>
      <c r="D80" s="6" t="s">
        <v>86</v>
      </c>
      <c r="E80" s="7">
        <f>+E81+E82+E83</f>
        <v>478994.99</v>
      </c>
      <c r="F80" s="7">
        <f>+F81+F82+F83</f>
        <v>114000</v>
      </c>
      <c r="G80" s="7">
        <f>+G81+G82+G83</f>
        <v>50000</v>
      </c>
      <c r="H80" s="7">
        <f>+H81+H82+H83</f>
        <v>50000</v>
      </c>
      <c r="I80" s="7">
        <f>+I81+I82+I83</f>
        <v>50000</v>
      </c>
      <c r="J80" s="7">
        <f>+J81+J82+J83</f>
        <v>50000</v>
      </c>
      <c r="K80" s="7">
        <f>+K81+K82+K83</f>
        <v>792994.99</v>
      </c>
    </row>
    <row r="81" spans="1:11" x14ac:dyDescent="0.25">
      <c r="A81" s="8"/>
      <c r="B81" s="8"/>
      <c r="C81" s="9" t="s">
        <v>87</v>
      </c>
      <c r="D81" s="9" t="s">
        <v>88</v>
      </c>
      <c r="E81" s="10">
        <v>20178.599999999999</v>
      </c>
      <c r="F81" s="10">
        <v>0</v>
      </c>
      <c r="G81" s="10">
        <v>6202</v>
      </c>
      <c r="H81" s="10">
        <v>6202</v>
      </c>
      <c r="I81" s="10">
        <v>6202</v>
      </c>
      <c r="J81" s="10">
        <v>6202</v>
      </c>
      <c r="K81" s="10">
        <f>+E81+F81+G81+H81+I81+J81</f>
        <v>44986.6</v>
      </c>
    </row>
    <row r="82" spans="1:11" x14ac:dyDescent="0.25">
      <c r="A82" s="8"/>
      <c r="B82" s="8"/>
      <c r="C82" s="9" t="s">
        <v>11</v>
      </c>
      <c r="D82" s="9" t="s">
        <v>12</v>
      </c>
      <c r="E82" s="10">
        <v>458816.39</v>
      </c>
      <c r="F82" s="10">
        <v>114000</v>
      </c>
      <c r="G82" s="10">
        <v>30000</v>
      </c>
      <c r="H82" s="10">
        <v>30000</v>
      </c>
      <c r="I82" s="10">
        <v>30000</v>
      </c>
      <c r="J82" s="10">
        <v>30000</v>
      </c>
      <c r="K82" s="10">
        <f>+E82+F82+G82+H82+I82+J82</f>
        <v>692816.39</v>
      </c>
    </row>
    <row r="83" spans="1:11" x14ac:dyDescent="0.25">
      <c r="A83" s="8"/>
      <c r="B83" s="8"/>
      <c r="C83" s="9" t="s">
        <v>35</v>
      </c>
      <c r="D83" s="9" t="s">
        <v>36</v>
      </c>
      <c r="E83" s="10">
        <v>0</v>
      </c>
      <c r="F83" s="10">
        <v>0</v>
      </c>
      <c r="G83" s="10">
        <v>13798</v>
      </c>
      <c r="H83" s="10">
        <v>13798</v>
      </c>
      <c r="I83" s="10">
        <v>13798</v>
      </c>
      <c r="J83" s="10">
        <v>13798</v>
      </c>
      <c r="K83" s="10">
        <f>+E83+F83+G83+H83+I83+J83</f>
        <v>55192</v>
      </c>
    </row>
    <row r="84" spans="1:11" x14ac:dyDescent="0.25">
      <c r="A84" s="5"/>
      <c r="B84" s="6" t="s">
        <v>89</v>
      </c>
      <c r="C84" s="5"/>
      <c r="D84" s="6" t="s">
        <v>90</v>
      </c>
      <c r="E84" s="7">
        <f>+E85+E86+E87</f>
        <v>55674.9</v>
      </c>
      <c r="F84" s="7">
        <f>+F85+F86+F87</f>
        <v>25000</v>
      </c>
      <c r="G84" s="7">
        <f>+G85+G86+G87</f>
        <v>3285003.05</v>
      </c>
      <c r="H84" s="7">
        <f>+H85+H86+H87</f>
        <v>0</v>
      </c>
      <c r="I84" s="7">
        <f>+I85+I86+I87</f>
        <v>0</v>
      </c>
      <c r="J84" s="7">
        <f>+J85+J86+J87</f>
        <v>0</v>
      </c>
      <c r="K84" s="7">
        <f>+K85+K86+K87</f>
        <v>3365677.95</v>
      </c>
    </row>
    <row r="85" spans="1:11" x14ac:dyDescent="0.25">
      <c r="A85" s="8"/>
      <c r="B85" s="8"/>
      <c r="C85" s="9" t="s">
        <v>87</v>
      </c>
      <c r="D85" s="9" t="s">
        <v>88</v>
      </c>
      <c r="E85" s="10">
        <v>0</v>
      </c>
      <c r="F85" s="10">
        <v>0</v>
      </c>
      <c r="G85" s="10">
        <v>400000</v>
      </c>
      <c r="H85" s="10">
        <v>0</v>
      </c>
      <c r="I85" s="10">
        <v>0</v>
      </c>
      <c r="J85" s="10">
        <v>0</v>
      </c>
      <c r="K85" s="10">
        <f>+E85+F85+G85+H85+I85+J85</f>
        <v>400000</v>
      </c>
    </row>
    <row r="86" spans="1:11" x14ac:dyDescent="0.25">
      <c r="A86" s="8"/>
      <c r="B86" s="8"/>
      <c r="C86" s="9" t="s">
        <v>11</v>
      </c>
      <c r="D86" s="9" t="s">
        <v>12</v>
      </c>
      <c r="E86" s="10">
        <v>55674.9</v>
      </c>
      <c r="F86" s="10">
        <v>25000</v>
      </c>
      <c r="G86" s="10">
        <v>2095551.85</v>
      </c>
      <c r="H86" s="10">
        <v>0</v>
      </c>
      <c r="I86" s="10">
        <v>0</v>
      </c>
      <c r="J86" s="10">
        <v>0</v>
      </c>
      <c r="K86" s="10">
        <f>+E86+F86+G86+H86+I86+J86</f>
        <v>2176226.75</v>
      </c>
    </row>
    <row r="87" spans="1:11" x14ac:dyDescent="0.25">
      <c r="A87" s="8"/>
      <c r="B87" s="8"/>
      <c r="C87" s="9" t="s">
        <v>35</v>
      </c>
      <c r="D87" s="9" t="s">
        <v>36</v>
      </c>
      <c r="E87" s="10">
        <v>0</v>
      </c>
      <c r="F87" s="10">
        <v>0</v>
      </c>
      <c r="G87" s="10">
        <v>789451.2</v>
      </c>
      <c r="H87" s="10">
        <v>0</v>
      </c>
      <c r="I87" s="10">
        <v>0</v>
      </c>
      <c r="J87" s="10">
        <v>0</v>
      </c>
      <c r="K87" s="10">
        <f>+E87+F87+G87+H87+I87+J87</f>
        <v>789451.2</v>
      </c>
    </row>
    <row r="88" spans="1:11" x14ac:dyDescent="0.25">
      <c r="A88" s="2" t="s">
        <v>91</v>
      </c>
      <c r="B88" s="3"/>
      <c r="C88" s="3"/>
      <c r="D88" s="2" t="s">
        <v>92</v>
      </c>
      <c r="E88" s="4">
        <f>+E89+E91+E93+E96+E99+E101+E104</f>
        <v>720460.48</v>
      </c>
      <c r="F88" s="4">
        <f>+F89+F91+F93+F96+F99+F101+F104</f>
        <v>602540</v>
      </c>
      <c r="G88" s="4">
        <f>+G89+G91+G93+G96+G99+G101+G104</f>
        <v>770540</v>
      </c>
      <c r="H88" s="4">
        <f>+H89+H91+H93+H96+H99+H101+H104</f>
        <v>4362540</v>
      </c>
      <c r="I88" s="4">
        <f>+I89+I91+I93+I96+I99+I101+I104</f>
        <v>4362540</v>
      </c>
      <c r="J88" s="4">
        <f>+J89+J91+J93+J96+J99+J101+J104</f>
        <v>0</v>
      </c>
      <c r="K88" s="4">
        <f>+K89+K91+K93+K96+K99+K101+K104</f>
        <v>10818620.48</v>
      </c>
    </row>
    <row r="89" spans="1:11" x14ac:dyDescent="0.25">
      <c r="A89" s="5"/>
      <c r="B89" s="6" t="s">
        <v>93</v>
      </c>
      <c r="C89" s="5"/>
      <c r="D89" s="6" t="s">
        <v>94</v>
      </c>
      <c r="E89" s="7">
        <f>+E90</f>
        <v>170848.7</v>
      </c>
      <c r="F89" s="7">
        <f>+F90</f>
        <v>26300</v>
      </c>
      <c r="G89" s="7">
        <f>+G90</f>
        <v>26300</v>
      </c>
      <c r="H89" s="7">
        <f>+H90</f>
        <v>26300</v>
      </c>
      <c r="I89" s="7">
        <f>+I90</f>
        <v>26300</v>
      </c>
      <c r="J89" s="7">
        <f>+J90</f>
        <v>0</v>
      </c>
      <c r="K89" s="7">
        <f>+K90</f>
        <v>276048.7</v>
      </c>
    </row>
    <row r="90" spans="1:11" x14ac:dyDescent="0.25">
      <c r="A90" s="8"/>
      <c r="B90" s="8"/>
      <c r="C90" s="9" t="s">
        <v>11</v>
      </c>
      <c r="D90" s="9" t="s">
        <v>12</v>
      </c>
      <c r="E90" s="10">
        <v>170848.7</v>
      </c>
      <c r="F90" s="10">
        <v>26300</v>
      </c>
      <c r="G90" s="10">
        <v>26300</v>
      </c>
      <c r="H90" s="10">
        <v>26300</v>
      </c>
      <c r="I90" s="10">
        <v>26300</v>
      </c>
      <c r="J90" s="10">
        <v>0</v>
      </c>
      <c r="K90" s="10">
        <f>+E90+F90+G90+H90+I90+J90</f>
        <v>276048.7</v>
      </c>
    </row>
    <row r="91" spans="1:11" x14ac:dyDescent="0.25">
      <c r="A91" s="5"/>
      <c r="B91" s="6" t="s">
        <v>95</v>
      </c>
      <c r="C91" s="5"/>
      <c r="D91" s="6" t="s">
        <v>96</v>
      </c>
      <c r="E91" s="7">
        <f>+E92</f>
        <v>59445.33</v>
      </c>
      <c r="F91" s="7">
        <f>+F92</f>
        <v>11000</v>
      </c>
      <c r="G91" s="7">
        <f>+G92</f>
        <v>11000</v>
      </c>
      <c r="H91" s="7">
        <f>+H92</f>
        <v>11000</v>
      </c>
      <c r="I91" s="7">
        <f>+I92</f>
        <v>11000</v>
      </c>
      <c r="J91" s="7">
        <f>+J92</f>
        <v>0</v>
      </c>
      <c r="K91" s="7">
        <f>+K92</f>
        <v>103445.33</v>
      </c>
    </row>
    <row r="92" spans="1:11" x14ac:dyDescent="0.25">
      <c r="A92" s="8"/>
      <c r="B92" s="8"/>
      <c r="C92" s="9" t="s">
        <v>11</v>
      </c>
      <c r="D92" s="9" t="s">
        <v>12</v>
      </c>
      <c r="E92" s="10">
        <v>59445.33</v>
      </c>
      <c r="F92" s="10">
        <v>11000</v>
      </c>
      <c r="G92" s="10">
        <v>11000</v>
      </c>
      <c r="H92" s="10">
        <v>11000</v>
      </c>
      <c r="I92" s="10">
        <v>11000</v>
      </c>
      <c r="J92" s="10">
        <v>0</v>
      </c>
      <c r="K92" s="10">
        <f>+E92+F92+G92+H92+I92+J92</f>
        <v>103445.33</v>
      </c>
    </row>
    <row r="93" spans="1:11" x14ac:dyDescent="0.25">
      <c r="A93" s="5"/>
      <c r="B93" s="6" t="s">
        <v>97</v>
      </c>
      <c r="C93" s="5"/>
      <c r="D93" s="6" t="s">
        <v>98</v>
      </c>
      <c r="E93" s="7">
        <f>+E94+E95</f>
        <v>245463.22</v>
      </c>
      <c r="F93" s="7">
        <f>+F94+F95</f>
        <v>35000</v>
      </c>
      <c r="G93" s="7">
        <f>+G94+G95</f>
        <v>35000</v>
      </c>
      <c r="H93" s="7">
        <f>+H94+H95</f>
        <v>35000</v>
      </c>
      <c r="I93" s="7">
        <f>+I94+I95</f>
        <v>35000</v>
      </c>
      <c r="J93" s="7">
        <f>+J94+J95</f>
        <v>0</v>
      </c>
      <c r="K93" s="7">
        <f>+K94+K95</f>
        <v>385463.22</v>
      </c>
    </row>
    <row r="94" spans="1:11" x14ac:dyDescent="0.25">
      <c r="A94" s="8"/>
      <c r="B94" s="8"/>
      <c r="C94" s="9" t="s">
        <v>11</v>
      </c>
      <c r="D94" s="9" t="s">
        <v>12</v>
      </c>
      <c r="E94" s="10">
        <v>225703.22</v>
      </c>
      <c r="F94" s="10">
        <v>24500</v>
      </c>
      <c r="G94" s="10">
        <v>35000</v>
      </c>
      <c r="H94" s="10">
        <v>35000</v>
      </c>
      <c r="I94" s="10">
        <v>35000</v>
      </c>
      <c r="J94" s="10">
        <v>0</v>
      </c>
      <c r="K94" s="10">
        <f>+E94+F94+G94+H94+I94+J94</f>
        <v>355203.22</v>
      </c>
    </row>
    <row r="95" spans="1:11" x14ac:dyDescent="0.25">
      <c r="A95" s="8"/>
      <c r="B95" s="8"/>
      <c r="C95" s="9" t="s">
        <v>35</v>
      </c>
      <c r="D95" s="9" t="s">
        <v>36</v>
      </c>
      <c r="E95" s="10">
        <v>19760</v>
      </c>
      <c r="F95" s="10">
        <v>10500</v>
      </c>
      <c r="G95" s="10">
        <v>0</v>
      </c>
      <c r="H95" s="10">
        <v>0</v>
      </c>
      <c r="I95" s="10">
        <v>0</v>
      </c>
      <c r="J95" s="10">
        <v>0</v>
      </c>
      <c r="K95" s="10">
        <f>+E95+F95+G95+H95+I95+J95</f>
        <v>30260</v>
      </c>
    </row>
    <row r="96" spans="1:11" x14ac:dyDescent="0.25">
      <c r="A96" s="5"/>
      <c r="B96" s="6" t="s">
        <v>99</v>
      </c>
      <c r="C96" s="5"/>
      <c r="D96" s="6" t="s">
        <v>100</v>
      </c>
      <c r="E96" s="7">
        <f>+E97+E98</f>
        <v>115785.38</v>
      </c>
      <c r="F96" s="7">
        <f>+F97+F98</f>
        <v>90000</v>
      </c>
      <c r="G96" s="7">
        <f>+G97+G98</f>
        <v>50000</v>
      </c>
      <c r="H96" s="7">
        <f>+H97+H98</f>
        <v>50000</v>
      </c>
      <c r="I96" s="7">
        <f>+I97+I98</f>
        <v>50000</v>
      </c>
      <c r="J96" s="7">
        <f>+J97+J98</f>
        <v>0</v>
      </c>
      <c r="K96" s="7">
        <f>+K97+K98</f>
        <v>355785.38</v>
      </c>
    </row>
    <row r="97" spans="1:11" x14ac:dyDescent="0.25">
      <c r="A97" s="8"/>
      <c r="B97" s="8"/>
      <c r="C97" s="9" t="s">
        <v>11</v>
      </c>
      <c r="D97" s="9" t="s">
        <v>12</v>
      </c>
      <c r="E97" s="10">
        <v>115785.38</v>
      </c>
      <c r="F97" s="10">
        <v>50000</v>
      </c>
      <c r="G97" s="10">
        <v>20000</v>
      </c>
      <c r="H97" s="10">
        <v>20000</v>
      </c>
      <c r="I97" s="10">
        <v>20000</v>
      </c>
      <c r="J97" s="10">
        <v>0</v>
      </c>
      <c r="K97" s="10">
        <f>+E97+F97+G97+H97+I97+J97</f>
        <v>225785.38</v>
      </c>
    </row>
    <row r="98" spans="1:11" x14ac:dyDescent="0.25">
      <c r="A98" s="8"/>
      <c r="B98" s="8"/>
      <c r="C98" s="9" t="s">
        <v>35</v>
      </c>
      <c r="D98" s="9" t="s">
        <v>36</v>
      </c>
      <c r="E98" s="10">
        <v>0</v>
      </c>
      <c r="F98" s="10">
        <v>40000</v>
      </c>
      <c r="G98" s="10">
        <v>30000</v>
      </c>
      <c r="H98" s="10">
        <v>30000</v>
      </c>
      <c r="I98" s="10">
        <v>30000</v>
      </c>
      <c r="J98" s="10">
        <v>0</v>
      </c>
      <c r="K98" s="10">
        <f>+E98+F98+G98+H98+I98+J98</f>
        <v>130000</v>
      </c>
    </row>
    <row r="99" spans="1:11" x14ac:dyDescent="0.25">
      <c r="A99" s="5"/>
      <c r="B99" s="6" t="s">
        <v>101</v>
      </c>
      <c r="C99" s="5"/>
      <c r="D99" s="6" t="s">
        <v>102</v>
      </c>
      <c r="E99" s="7">
        <f>+E100</f>
        <v>98917.85</v>
      </c>
      <c r="F99" s="7">
        <f>+F100</f>
        <v>30240</v>
      </c>
      <c r="G99" s="7">
        <f>+G100</f>
        <v>30240</v>
      </c>
      <c r="H99" s="7">
        <f>+H100</f>
        <v>30240</v>
      </c>
      <c r="I99" s="7">
        <f>+I100</f>
        <v>30240</v>
      </c>
      <c r="J99" s="7">
        <f>+J100</f>
        <v>0</v>
      </c>
      <c r="K99" s="7">
        <f>+K100</f>
        <v>219877.85</v>
      </c>
    </row>
    <row r="100" spans="1:11" x14ac:dyDescent="0.25">
      <c r="A100" s="8"/>
      <c r="B100" s="8"/>
      <c r="C100" s="9" t="s">
        <v>11</v>
      </c>
      <c r="D100" s="9" t="s">
        <v>12</v>
      </c>
      <c r="E100" s="10">
        <v>98917.85</v>
      </c>
      <c r="F100" s="10">
        <v>30240</v>
      </c>
      <c r="G100" s="10">
        <v>30240</v>
      </c>
      <c r="H100" s="10">
        <v>30240</v>
      </c>
      <c r="I100" s="10">
        <v>30240</v>
      </c>
      <c r="J100" s="10">
        <v>0</v>
      </c>
      <c r="K100" s="10">
        <f>+E100+F100+G100+H100+I100+J100</f>
        <v>219877.85</v>
      </c>
    </row>
    <row r="101" spans="1:11" x14ac:dyDescent="0.25">
      <c r="A101" s="5"/>
      <c r="B101" s="6" t="s">
        <v>103</v>
      </c>
      <c r="C101" s="5"/>
      <c r="D101" s="6" t="s">
        <v>104</v>
      </c>
      <c r="E101" s="7">
        <f>+E102+E103</f>
        <v>30000</v>
      </c>
      <c r="F101" s="7">
        <f>+F102+F103</f>
        <v>160000</v>
      </c>
      <c r="G101" s="7">
        <f>+G102+G103</f>
        <v>608000</v>
      </c>
      <c r="H101" s="7">
        <f>+H102+H103</f>
        <v>4200000</v>
      </c>
      <c r="I101" s="7">
        <f>+I102+I103</f>
        <v>4200000</v>
      </c>
      <c r="J101" s="7">
        <f>+J102+J103</f>
        <v>0</v>
      </c>
      <c r="K101" s="7">
        <f>+K102+K103</f>
        <v>9198000</v>
      </c>
    </row>
    <row r="102" spans="1:11" x14ac:dyDescent="0.25">
      <c r="A102" s="8"/>
      <c r="B102" s="8"/>
      <c r="C102" s="9" t="s">
        <v>11</v>
      </c>
      <c r="D102" s="9" t="s">
        <v>12</v>
      </c>
      <c r="E102" s="10">
        <v>30000</v>
      </c>
      <c r="F102" s="10">
        <v>160000</v>
      </c>
      <c r="G102" s="10">
        <v>608000</v>
      </c>
      <c r="H102" s="10">
        <v>2000000</v>
      </c>
      <c r="I102" s="10">
        <v>2000000</v>
      </c>
      <c r="J102" s="10">
        <v>0</v>
      </c>
      <c r="K102" s="10">
        <f>+E102+F102+G102+H102+I102+J102</f>
        <v>4798000</v>
      </c>
    </row>
    <row r="103" spans="1:11" x14ac:dyDescent="0.25">
      <c r="A103" s="8"/>
      <c r="B103" s="8"/>
      <c r="C103" s="9" t="s">
        <v>35</v>
      </c>
      <c r="D103" s="9" t="s">
        <v>36</v>
      </c>
      <c r="E103" s="10">
        <v>0</v>
      </c>
      <c r="F103" s="10">
        <v>0</v>
      </c>
      <c r="G103" s="10">
        <v>0</v>
      </c>
      <c r="H103" s="10">
        <v>2200000</v>
      </c>
      <c r="I103" s="10">
        <v>2200000</v>
      </c>
      <c r="J103" s="10">
        <v>0</v>
      </c>
      <c r="K103" s="10">
        <f>+E103+F103+G103+H103+I103+J103</f>
        <v>4400000</v>
      </c>
    </row>
    <row r="104" spans="1:11" x14ac:dyDescent="0.25">
      <c r="A104" s="5"/>
      <c r="B104" s="6" t="s">
        <v>105</v>
      </c>
      <c r="C104" s="5"/>
      <c r="D104" s="6" t="s">
        <v>106</v>
      </c>
      <c r="E104" s="7">
        <f>+E105</f>
        <v>0</v>
      </c>
      <c r="F104" s="7">
        <f>+F105</f>
        <v>250000</v>
      </c>
      <c r="G104" s="7">
        <f>+G105</f>
        <v>10000</v>
      </c>
      <c r="H104" s="7">
        <f>+H105</f>
        <v>10000</v>
      </c>
      <c r="I104" s="7">
        <f>+I105</f>
        <v>10000</v>
      </c>
      <c r="J104" s="7">
        <f>+J105</f>
        <v>0</v>
      </c>
      <c r="K104" s="7">
        <f>+K105</f>
        <v>280000</v>
      </c>
    </row>
    <row r="105" spans="1:11" x14ac:dyDescent="0.25">
      <c r="A105" s="8"/>
      <c r="B105" s="8"/>
      <c r="C105" s="9" t="s">
        <v>11</v>
      </c>
      <c r="D105" s="9" t="s">
        <v>12</v>
      </c>
      <c r="E105" s="10">
        <v>0</v>
      </c>
      <c r="F105" s="10">
        <v>250000</v>
      </c>
      <c r="G105" s="10">
        <v>10000</v>
      </c>
      <c r="H105" s="10">
        <v>10000</v>
      </c>
      <c r="I105" s="10">
        <v>10000</v>
      </c>
      <c r="J105" s="10">
        <v>0</v>
      </c>
      <c r="K105" s="10">
        <f>+E105+F105+G105+H105+I105+J105</f>
        <v>280000</v>
      </c>
    </row>
    <row r="106" spans="1:11" x14ac:dyDescent="0.25">
      <c r="A106" s="2" t="s">
        <v>107</v>
      </c>
      <c r="B106" s="3"/>
      <c r="C106" s="3"/>
      <c r="D106" s="2" t="s">
        <v>108</v>
      </c>
      <c r="E106" s="4">
        <f>+E107+E109+E111+E113</f>
        <v>2685875.37</v>
      </c>
      <c r="F106" s="4">
        <f>+F107+F109+F111+F113</f>
        <v>2115535</v>
      </c>
      <c r="G106" s="4">
        <f>+G107+G109+G111+G113</f>
        <v>6672243.6600000001</v>
      </c>
      <c r="H106" s="4">
        <f>+H107+H109+H111+H113</f>
        <v>2791788</v>
      </c>
      <c r="I106" s="4">
        <f>+I107+I109+I111+I113</f>
        <v>2687476.6</v>
      </c>
      <c r="J106" s="4">
        <f>+J107+J109+J111+J113</f>
        <v>0</v>
      </c>
      <c r="K106" s="4">
        <f>+K107+K109+K111+K113</f>
        <v>16952918.630000003</v>
      </c>
    </row>
    <row r="107" spans="1:11" x14ac:dyDescent="0.25">
      <c r="A107" s="5"/>
      <c r="B107" s="6" t="s">
        <v>109</v>
      </c>
      <c r="C107" s="5"/>
      <c r="D107" s="6" t="s">
        <v>110</v>
      </c>
      <c r="E107" s="7">
        <f>+E108</f>
        <v>440350.21</v>
      </c>
      <c r="F107" s="7">
        <f>+F108</f>
        <v>93750</v>
      </c>
      <c r="G107" s="7">
        <f>+G108</f>
        <v>43750</v>
      </c>
      <c r="H107" s="7">
        <f>+H108</f>
        <v>43750</v>
      </c>
      <c r="I107" s="7">
        <f>+I108</f>
        <v>43750</v>
      </c>
      <c r="J107" s="7">
        <f>+J108</f>
        <v>0</v>
      </c>
      <c r="K107" s="7">
        <f>+K108</f>
        <v>665350.21</v>
      </c>
    </row>
    <row r="108" spans="1:11" x14ac:dyDescent="0.25">
      <c r="A108" s="8"/>
      <c r="B108" s="8"/>
      <c r="C108" s="9" t="s">
        <v>11</v>
      </c>
      <c r="D108" s="9" t="s">
        <v>12</v>
      </c>
      <c r="E108" s="10">
        <v>440350.21</v>
      </c>
      <c r="F108" s="10">
        <v>93750</v>
      </c>
      <c r="G108" s="10">
        <v>43750</v>
      </c>
      <c r="H108" s="10">
        <v>43750</v>
      </c>
      <c r="I108" s="10">
        <v>43750</v>
      </c>
      <c r="J108" s="10">
        <v>0</v>
      </c>
      <c r="K108" s="10">
        <f>+E108+F108+G108+H108+I108+J108</f>
        <v>665350.21</v>
      </c>
    </row>
    <row r="109" spans="1:11" x14ac:dyDescent="0.25">
      <c r="A109" s="5"/>
      <c r="B109" s="6" t="s">
        <v>111</v>
      </c>
      <c r="C109" s="5"/>
      <c r="D109" s="6" t="s">
        <v>112</v>
      </c>
      <c r="E109" s="7">
        <f>+E110</f>
        <v>646394.78</v>
      </c>
      <c r="F109" s="7">
        <f>+F110</f>
        <v>152845</v>
      </c>
      <c r="G109" s="7">
        <f>+G110</f>
        <v>154098</v>
      </c>
      <c r="H109" s="7">
        <f>+H110</f>
        <v>154098</v>
      </c>
      <c r="I109" s="7">
        <f>+I110</f>
        <v>154098</v>
      </c>
      <c r="J109" s="7">
        <f>+J110</f>
        <v>0</v>
      </c>
      <c r="K109" s="7">
        <f>+K110</f>
        <v>1261533.78</v>
      </c>
    </row>
    <row r="110" spans="1:11" x14ac:dyDescent="0.25">
      <c r="A110" s="8"/>
      <c r="B110" s="8"/>
      <c r="C110" s="9" t="s">
        <v>11</v>
      </c>
      <c r="D110" s="9" t="s">
        <v>12</v>
      </c>
      <c r="E110" s="10">
        <v>646394.78</v>
      </c>
      <c r="F110" s="10">
        <v>152845</v>
      </c>
      <c r="G110" s="10">
        <v>154098</v>
      </c>
      <c r="H110" s="10">
        <v>154098</v>
      </c>
      <c r="I110" s="10">
        <v>154098</v>
      </c>
      <c r="J110" s="10">
        <v>0</v>
      </c>
      <c r="K110" s="10">
        <f>+E110+F110+G110+H110+I110+J110</f>
        <v>1261533.78</v>
      </c>
    </row>
    <row r="111" spans="1:11" x14ac:dyDescent="0.25">
      <c r="A111" s="5"/>
      <c r="B111" s="6" t="s">
        <v>113</v>
      </c>
      <c r="C111" s="5"/>
      <c r="D111" s="6" t="s">
        <v>114</v>
      </c>
      <c r="E111" s="7">
        <f>+E112</f>
        <v>1509632.76</v>
      </c>
      <c r="F111" s="7">
        <f>+F112</f>
        <v>593940</v>
      </c>
      <c r="G111" s="7">
        <f>+G112</f>
        <v>593940</v>
      </c>
      <c r="H111" s="7">
        <f>+H112</f>
        <v>593940</v>
      </c>
      <c r="I111" s="7">
        <f>+I112</f>
        <v>593940</v>
      </c>
      <c r="J111" s="7">
        <f>+J112</f>
        <v>0</v>
      </c>
      <c r="K111" s="7">
        <f>+K112</f>
        <v>3885392.76</v>
      </c>
    </row>
    <row r="112" spans="1:11" x14ac:dyDescent="0.25">
      <c r="A112" s="8"/>
      <c r="B112" s="8"/>
      <c r="C112" s="9" t="s">
        <v>11</v>
      </c>
      <c r="D112" s="9" t="s">
        <v>12</v>
      </c>
      <c r="E112" s="10">
        <v>1509632.76</v>
      </c>
      <c r="F112" s="10">
        <v>593940</v>
      </c>
      <c r="G112" s="10">
        <v>593940</v>
      </c>
      <c r="H112" s="10">
        <v>593940</v>
      </c>
      <c r="I112" s="10">
        <v>593940</v>
      </c>
      <c r="J112" s="10">
        <v>0</v>
      </c>
      <c r="K112" s="10">
        <f>+E112+F112+G112+H112+I112+J112</f>
        <v>3885392.76</v>
      </c>
    </row>
    <row r="113" spans="1:11" x14ac:dyDescent="0.25">
      <c r="A113" s="5"/>
      <c r="B113" s="6" t="s">
        <v>115</v>
      </c>
      <c r="C113" s="5"/>
      <c r="D113" s="6" t="s">
        <v>116</v>
      </c>
      <c r="E113" s="7">
        <f>+E114+E115+E116+E117</f>
        <v>89497.62</v>
      </c>
      <c r="F113" s="7">
        <f>+F114+F115+F116+F117</f>
        <v>1275000</v>
      </c>
      <c r="G113" s="7">
        <f>+G114+G115+G116+G117</f>
        <v>5880455.6600000001</v>
      </c>
      <c r="H113" s="7">
        <f>+H114+H115+H116+H117</f>
        <v>2000000</v>
      </c>
      <c r="I113" s="7">
        <f>+I114+I115+I116+I117</f>
        <v>1895688.6</v>
      </c>
      <c r="J113" s="7">
        <f>+J114+J115+J116+J117</f>
        <v>0</v>
      </c>
      <c r="K113" s="7">
        <f>+K114+K115+K116+K117</f>
        <v>11140641.880000001</v>
      </c>
    </row>
    <row r="114" spans="1:11" x14ac:dyDescent="0.25">
      <c r="A114" s="8"/>
      <c r="B114" s="8"/>
      <c r="C114" s="9" t="s">
        <v>87</v>
      </c>
      <c r="D114" s="9" t="s">
        <v>88</v>
      </c>
      <c r="E114" s="10">
        <v>0</v>
      </c>
      <c r="F114" s="10">
        <v>0</v>
      </c>
      <c r="G114" s="10">
        <v>350000</v>
      </c>
      <c r="H114" s="10">
        <v>0</v>
      </c>
      <c r="I114" s="10">
        <v>0</v>
      </c>
      <c r="J114" s="10">
        <v>0</v>
      </c>
      <c r="K114" s="10">
        <f>+E114+F114+G114+H114+I114+J114</f>
        <v>350000</v>
      </c>
    </row>
    <row r="115" spans="1:11" x14ac:dyDescent="0.25">
      <c r="A115" s="8"/>
      <c r="B115" s="8"/>
      <c r="C115" s="9" t="s">
        <v>11</v>
      </c>
      <c r="D115" s="9" t="s">
        <v>12</v>
      </c>
      <c r="E115" s="10">
        <v>89497.62</v>
      </c>
      <c r="F115" s="10">
        <v>475000</v>
      </c>
      <c r="G115" s="10">
        <v>3561778.16</v>
      </c>
      <c r="H115" s="10">
        <v>2000000</v>
      </c>
      <c r="I115" s="10">
        <v>1895688.6</v>
      </c>
      <c r="J115" s="10">
        <v>0</v>
      </c>
      <c r="K115" s="10">
        <f>+E115+F115+G115+H115+I115+J115</f>
        <v>8021964.3800000008</v>
      </c>
    </row>
    <row r="116" spans="1:11" x14ac:dyDescent="0.25">
      <c r="A116" s="8"/>
      <c r="B116" s="8"/>
      <c r="C116" s="9" t="s">
        <v>35</v>
      </c>
      <c r="D116" s="9" t="s">
        <v>36</v>
      </c>
      <c r="E116" s="10">
        <v>0</v>
      </c>
      <c r="F116" s="10">
        <v>800000</v>
      </c>
      <c r="G116" s="10">
        <v>1618677.5</v>
      </c>
      <c r="H116" s="10">
        <v>0</v>
      </c>
      <c r="I116" s="10">
        <v>0</v>
      </c>
      <c r="J116" s="10">
        <v>0</v>
      </c>
      <c r="K116" s="10">
        <f>+E116+F116+G116+H116+I116+J116</f>
        <v>2418677.5</v>
      </c>
    </row>
    <row r="117" spans="1:11" x14ac:dyDescent="0.25">
      <c r="A117" s="8"/>
      <c r="B117" s="8"/>
      <c r="C117" s="9" t="s">
        <v>15</v>
      </c>
      <c r="D117" s="9" t="s">
        <v>16</v>
      </c>
      <c r="E117" s="10">
        <v>0</v>
      </c>
      <c r="F117" s="10">
        <v>0</v>
      </c>
      <c r="G117" s="10">
        <v>350000</v>
      </c>
      <c r="H117" s="10">
        <v>0</v>
      </c>
      <c r="I117" s="10">
        <v>0</v>
      </c>
      <c r="J117" s="10">
        <v>0</v>
      </c>
      <c r="K117" s="10">
        <f>+E117+F117+G117+H117+I117+J117</f>
        <v>350000</v>
      </c>
    </row>
    <row r="118" spans="1:11" x14ac:dyDescent="0.25">
      <c r="A118" s="2" t="s">
        <v>117</v>
      </c>
      <c r="B118" s="3"/>
      <c r="C118" s="3"/>
      <c r="D118" s="2" t="s">
        <v>118</v>
      </c>
      <c r="E118" s="4">
        <f>+E119</f>
        <v>0</v>
      </c>
      <c r="F118" s="4">
        <f>+F119</f>
        <v>193200</v>
      </c>
      <c r="G118" s="4">
        <f>+G119</f>
        <v>0</v>
      </c>
      <c r="H118" s="4">
        <f>+H119</f>
        <v>0</v>
      </c>
      <c r="I118" s="4">
        <f>+I119</f>
        <v>0</v>
      </c>
      <c r="J118" s="4">
        <f>+J119</f>
        <v>0</v>
      </c>
      <c r="K118" s="4">
        <f>+K119</f>
        <v>193200</v>
      </c>
    </row>
    <row r="119" spans="1:11" x14ac:dyDescent="0.25">
      <c r="A119" s="5"/>
      <c r="B119" s="6" t="s">
        <v>119</v>
      </c>
      <c r="C119" s="5"/>
      <c r="D119" s="6" t="s">
        <v>120</v>
      </c>
      <c r="E119" s="7">
        <f>+E120</f>
        <v>0</v>
      </c>
      <c r="F119" s="7">
        <f>+F120</f>
        <v>193200</v>
      </c>
      <c r="G119" s="7">
        <f>+G120</f>
        <v>0</v>
      </c>
      <c r="H119" s="7">
        <f>+H120</f>
        <v>0</v>
      </c>
      <c r="I119" s="7">
        <f>+I120</f>
        <v>0</v>
      </c>
      <c r="J119" s="7">
        <f>+J120</f>
        <v>0</v>
      </c>
      <c r="K119" s="7">
        <f>+K120</f>
        <v>193200</v>
      </c>
    </row>
    <row r="120" spans="1:11" x14ac:dyDescent="0.25">
      <c r="A120" s="8"/>
      <c r="B120" s="8"/>
      <c r="C120" s="9" t="s">
        <v>11</v>
      </c>
      <c r="D120" s="9" t="s">
        <v>12</v>
      </c>
      <c r="E120" s="10">
        <v>0</v>
      </c>
      <c r="F120" s="10">
        <v>193200</v>
      </c>
      <c r="G120" s="10">
        <v>0</v>
      </c>
      <c r="H120" s="10">
        <v>0</v>
      </c>
      <c r="I120" s="10">
        <v>0</v>
      </c>
      <c r="J120" s="10">
        <v>0</v>
      </c>
      <c r="K120" s="10">
        <f>+E120+F120+G120+H120+I120+J120</f>
        <v>193200</v>
      </c>
    </row>
    <row r="121" spans="1:11" x14ac:dyDescent="0.25">
      <c r="A121" s="11"/>
      <c r="B121" s="11"/>
      <c r="C121" s="11"/>
      <c r="D121" s="11"/>
      <c r="E121" s="12">
        <f>+E5+E14+E17+E26+E31+E44+E58+E69+E79+E88+E106+E118</f>
        <v>23125202.370000001</v>
      </c>
      <c r="F121" s="12">
        <f>+F5+F14+F17+F26+F31+F44+F58+F69+F79+F88+F106+F118</f>
        <v>7336850.4500000002</v>
      </c>
      <c r="G121" s="12">
        <f>+G5+G14+G17+G26+G31+G44+G58+G69+G79+G88+G106+G118</f>
        <v>17326286.710000001</v>
      </c>
      <c r="H121" s="12">
        <f>+H5+H14+H17+H26+H31+H44+H58+H69+H79+H88+H106+H118</f>
        <v>13665828</v>
      </c>
      <c r="I121" s="12">
        <f>+I5+I14+I17+I26+I31+I44+I58+I69+I79+I88+I106+I118</f>
        <v>10050016.6</v>
      </c>
      <c r="J121" s="12">
        <f>+J5+J14+J17+J26+J31+J44+J58+J69+J79+J88+J106+J118</f>
        <v>2684400</v>
      </c>
      <c r="K121" s="12">
        <f>+E121+F121+G121+H121+I121+J121</f>
        <v>74188584.129999995</v>
      </c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78" fitToHeight="0" orientation="landscape" r:id="rId1"/>
  <headerFooter>
    <oddFooter>Stran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List1</vt:lpstr>
      <vt:lpstr>List1!Tiskanje_naslovov</vt:lpstr>
    </vt:vector>
  </TitlesOfParts>
  <Company>Obcina Trzic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Maček MARJETA</dc:creator>
  <cp:lastModifiedBy>Maček MARJETA</cp:lastModifiedBy>
  <cp:lastPrinted>2022-10-10T06:59:25Z</cp:lastPrinted>
  <dcterms:created xsi:type="dcterms:W3CDTF">2022-10-10T06:57:15Z</dcterms:created>
  <dcterms:modified xsi:type="dcterms:W3CDTF">2022-10-10T06:59:47Z</dcterms:modified>
</cp:coreProperties>
</file>