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84" windowHeight="8916" tabRatio="639" activeTab="7"/>
  </bookViews>
  <sheets>
    <sheet name="ČEČOVJE" sheetId="1" r:id="rId1"/>
    <sheet name="DOBJA VAS" sheetId="2" r:id="rId2"/>
    <sheet name="JAVORNIK" sheetId="3" r:id="rId3"/>
    <sheet name="TRG" sheetId="4" r:id="rId4"/>
    <sheet name="KOTLJE" sheetId="5" r:id="rId5"/>
    <sheet name="STROJNSKA" sheetId="6" r:id="rId6"/>
    <sheet name="DOBRIJE" sheetId="7" r:id="rId7"/>
    <sheet name="STROJNA" sheetId="8" r:id="rId8"/>
    <sheet name="List1" sheetId="9" r:id="rId9"/>
  </sheets>
  <definedNames>
    <definedName name="indeks">'ČEČOVJE'!$F$26</definedName>
    <definedName name="_xlnm.Print_Area" localSheetId="0">'ČEČOVJE'!$A$1:$F$82</definedName>
    <definedName name="_xlnm.Print_Area" localSheetId="1">'DOBJA VAS'!$A$1:$F$94</definedName>
    <definedName name="_xlnm.Print_Area" localSheetId="6">'DOBRIJE'!$A$1:$F$119</definedName>
    <definedName name="_xlnm.Print_Area" localSheetId="2">'JAVORNIK'!$A$1:$F$79</definedName>
    <definedName name="_xlnm.Print_Area" localSheetId="4">'KOTLJE'!$A$1:$F$96</definedName>
    <definedName name="_xlnm.Print_Area" localSheetId="7">'STROJNA'!$A$1:$F$85</definedName>
    <definedName name="_xlnm.Print_Area" localSheetId="5">'STROJNSKA'!$A$1:$F$101</definedName>
    <definedName name="_xlnm.Print_Area" localSheetId="3">'TRG'!$A$1:$F$109</definedName>
  </definedNames>
  <calcPr fullCalcOnLoad="1"/>
</workbook>
</file>

<file path=xl/comments1.xml><?xml version="1.0" encoding="utf-8"?>
<comments xmlns="http://schemas.openxmlformats.org/spreadsheetml/2006/main">
  <authors>
    <author>Mateja Brankovič</author>
  </authors>
  <commentList>
    <comment ref="D17" authorId="0">
      <text>
        <r>
          <rPr>
            <b/>
            <sz val="9"/>
            <rFont val="Tahoma"/>
            <family val="2"/>
          </rPr>
          <t>Mateja Brankovič:</t>
        </r>
        <r>
          <rPr>
            <sz val="9"/>
            <rFont val="Tahoma"/>
            <family val="2"/>
          </rPr>
          <t xml:space="preserve">
400,00 1002-402009</t>
        </r>
      </text>
    </comment>
  </commentList>
</comments>
</file>

<file path=xl/comments4.xml><?xml version="1.0" encoding="utf-8"?>
<comments xmlns="http://schemas.openxmlformats.org/spreadsheetml/2006/main">
  <authors>
    <author>Mateja Brankovič</author>
  </authors>
  <commentList>
    <comment ref="D101" authorId="0">
      <text>
        <r>
          <rPr>
            <b/>
            <sz val="9"/>
            <rFont val="Tahoma"/>
            <family val="2"/>
          </rPr>
          <t>Mateja Brankovič:</t>
        </r>
        <r>
          <rPr>
            <sz val="9"/>
            <rFont val="Tahoma"/>
            <family val="2"/>
          </rPr>
          <t xml:space="preserve">
neto 450
</t>
        </r>
      </text>
    </comment>
  </commentList>
</comments>
</file>

<file path=xl/comments5.xml><?xml version="1.0" encoding="utf-8"?>
<comments xmlns="http://schemas.openxmlformats.org/spreadsheetml/2006/main">
  <authors>
    <author>Mateja Brankovič</author>
  </authors>
  <commentList>
    <comment ref="D17" authorId="0">
      <text>
        <r>
          <rPr>
            <b/>
            <sz val="9"/>
            <rFont val="Tahoma"/>
            <family val="2"/>
          </rPr>
          <t>Mateja Brankovič:</t>
        </r>
        <r>
          <rPr>
            <sz val="9"/>
            <rFont val="Tahoma"/>
            <family val="2"/>
          </rPr>
          <t xml:space="preserve">
480,00 abadon na reprezentanco prednovoletno
60,00 na dom tekoče vzdrževanje</t>
        </r>
      </text>
    </comment>
  </commentList>
</comments>
</file>

<file path=xl/comments6.xml><?xml version="1.0" encoding="utf-8"?>
<comments xmlns="http://schemas.openxmlformats.org/spreadsheetml/2006/main">
  <authors>
    <author>Mateja Brankovič</author>
  </authors>
  <commentList>
    <comment ref="D72" authorId="0">
      <text>
        <r>
          <rPr>
            <b/>
            <sz val="9"/>
            <rFont val="Tahoma"/>
            <family val="2"/>
          </rPr>
          <t>Mateja Brankovič:</t>
        </r>
        <r>
          <rPr>
            <sz val="9"/>
            <rFont val="Tahoma"/>
            <family val="2"/>
          </rPr>
          <t xml:space="preserve">
100 € iz drugih sredstev)
</t>
        </r>
      </text>
    </comment>
  </commentList>
</comments>
</file>

<file path=xl/comments8.xml><?xml version="1.0" encoding="utf-8"?>
<comments xmlns="http://schemas.openxmlformats.org/spreadsheetml/2006/main">
  <authors>
    <author>Mateja Brankovič</author>
  </authors>
  <commentList>
    <comment ref="D17" authorId="0">
      <text>
        <r>
          <rPr>
            <b/>
            <sz val="9"/>
            <rFont val="Tahoma"/>
            <family val="2"/>
          </rPr>
          <t>Mateja Brankovič:</t>
        </r>
        <r>
          <rPr>
            <sz val="9"/>
            <rFont val="Tahoma"/>
            <family val="2"/>
          </rPr>
          <t xml:space="preserve">
60,00 na drugi operativno stroški</t>
        </r>
      </text>
    </comment>
  </commentList>
</comments>
</file>

<file path=xl/sharedStrings.xml><?xml version="1.0" encoding="utf-8"?>
<sst xmlns="http://schemas.openxmlformats.org/spreadsheetml/2006/main" count="680" uniqueCount="159">
  <si>
    <t>SM</t>
  </si>
  <si>
    <t>KONTO</t>
  </si>
  <si>
    <t>NAZIV KONTA</t>
  </si>
  <si>
    <t>INDEKS</t>
  </si>
  <si>
    <t>Pisarniški in splošni material in storitve</t>
  </si>
  <si>
    <t>Pisarniški material in storitve</t>
  </si>
  <si>
    <t>Čistilni material in storitve</t>
  </si>
  <si>
    <t>Založniške in tiskarske storitve</t>
  </si>
  <si>
    <t>Izdatki za reprezentanco (stroški za pokrov.prireditve)</t>
  </si>
  <si>
    <t>Skupaj 4020:</t>
  </si>
  <si>
    <t>Energija, voda, komunalne storitve in komunikacije</t>
  </si>
  <si>
    <t>Električna energija</t>
  </si>
  <si>
    <t>Poraba kuriv in stroški ogrevanja</t>
  </si>
  <si>
    <t>Voda in komunalne storitve</t>
  </si>
  <si>
    <t>Telefon, telefaks, faks, elektronska pošta</t>
  </si>
  <si>
    <t>Skupaj 4022:</t>
  </si>
  <si>
    <t>Drugi operativni stroški</t>
  </si>
  <si>
    <t>Tekoče vzdrževanje</t>
  </si>
  <si>
    <t>Plačila za dela preko Študentskega servisa</t>
  </si>
  <si>
    <t>Sejnine</t>
  </si>
  <si>
    <t>Skupaj 4029:</t>
  </si>
  <si>
    <t>Skupaj 420:</t>
  </si>
  <si>
    <t>Skupaj 4025:</t>
  </si>
  <si>
    <t>Košnja javnih zelenic</t>
  </si>
  <si>
    <t>Urejanje cvetličnih gred</t>
  </si>
  <si>
    <t>Nabava košev za odpadke</t>
  </si>
  <si>
    <t xml:space="preserve">Pustni karneval </t>
  </si>
  <si>
    <t>Krajevni praznik</t>
  </si>
  <si>
    <t>Kuharjevi dnevi</t>
  </si>
  <si>
    <t>Skupaj :</t>
  </si>
  <si>
    <t>Skupaj svet KS:</t>
  </si>
  <si>
    <t>Skupaj prireditve v KS:</t>
  </si>
  <si>
    <t>Skupaj Kulturni dom:</t>
  </si>
  <si>
    <t>II.</t>
  </si>
  <si>
    <t xml:space="preserve">ODHODKI  </t>
  </si>
  <si>
    <t>I.</t>
  </si>
  <si>
    <t xml:space="preserve">PRIHODKI </t>
  </si>
  <si>
    <t>Prejeta sredstva iz proračunov lokalnih skupnosti</t>
  </si>
  <si>
    <t>Prihodki od obresti</t>
  </si>
  <si>
    <t>Skupaj 740100:</t>
  </si>
  <si>
    <t xml:space="preserve">SKUPAJ  PRIHODKI: </t>
  </si>
  <si>
    <t xml:space="preserve">SKUPAJ  ODHODKI: </t>
  </si>
  <si>
    <t>Popravilo klopi in otroških igrišč</t>
  </si>
  <si>
    <t>Drugi prihodki (najemnine, kom.takse, drugo, …)</t>
  </si>
  <si>
    <t>1. Dotacije občine</t>
  </si>
  <si>
    <t xml:space="preserve">    - Košnja javnih zelenic</t>
  </si>
  <si>
    <t xml:space="preserve">    - Ureditev cvetličnih gred</t>
  </si>
  <si>
    <t xml:space="preserve">    - Popravilo klopi in otroških igrišč</t>
  </si>
  <si>
    <t xml:space="preserve">    - Nabava košev za odpadke</t>
  </si>
  <si>
    <t>Prireditve v KS</t>
  </si>
  <si>
    <t>Prenesene pristojnosti na KS</t>
  </si>
  <si>
    <t>Kulturni dom Kotlje</t>
  </si>
  <si>
    <t>Svet krajevne skupnosti</t>
  </si>
  <si>
    <t>Drugi operativni odhodki</t>
  </si>
  <si>
    <t>Plačila storitev org. poob. za plačilni promet</t>
  </si>
  <si>
    <t>Tekoči transferi neprofitnim organizacijam in društvom</t>
  </si>
  <si>
    <t>Prevozni stroški in storitve</t>
  </si>
  <si>
    <t>Povrnitev stroškov goriva za košnjo (kjer kosijo sami)</t>
  </si>
  <si>
    <t>Skupaj 4023:</t>
  </si>
  <si>
    <t>2. Sredstva za prenesene pristojnosti-skupaj</t>
  </si>
  <si>
    <t>Prireditve v ČS</t>
  </si>
  <si>
    <t>Skupaj prenesene pristojnosti:</t>
  </si>
  <si>
    <t>Svet četrtne skupnosti</t>
  </si>
  <si>
    <t>2. Namenska sredstva iz proračuna za prostor</t>
  </si>
  <si>
    <t>Prostor ČS</t>
  </si>
  <si>
    <t>Skupaj prostor ČS:</t>
  </si>
  <si>
    <t>Skupaj prireditve v ČS:</t>
  </si>
  <si>
    <t>Prenesene pristojnosti na ČS</t>
  </si>
  <si>
    <t xml:space="preserve">Mladinski dom </t>
  </si>
  <si>
    <t>Skupaj Mladinski dom:</t>
  </si>
  <si>
    <t>Dan žena in materinski dan</t>
  </si>
  <si>
    <t>Svet vaške skupnosti</t>
  </si>
  <si>
    <t>Skupaj prireditve v VS:</t>
  </si>
  <si>
    <t>Prenesene pristojnosti na VS</t>
  </si>
  <si>
    <t>Skupaj svet VS:</t>
  </si>
  <si>
    <t>Prireditve v VS</t>
  </si>
  <si>
    <t>3. Sredstva za prenesene pristojnosti-skupaj</t>
  </si>
  <si>
    <t>Miklavževanje</t>
  </si>
  <si>
    <t>Silvesterski tek</t>
  </si>
  <si>
    <t>Skupaj svet ČS:</t>
  </si>
  <si>
    <t xml:space="preserve">Izdatki za reprezentanco </t>
  </si>
  <si>
    <t>Izdatki za reprezentanco</t>
  </si>
  <si>
    <t xml:space="preserve">Sejnine </t>
  </si>
  <si>
    <t>Prihod Božička  na Ravne</t>
  </si>
  <si>
    <t xml:space="preserve">Čistilna akcija </t>
  </si>
  <si>
    <t>Prednovoletno praznovanje</t>
  </si>
  <si>
    <t>Kolesarjenje po Kotljah</t>
  </si>
  <si>
    <t>Nabava košev za odpadke in table</t>
  </si>
  <si>
    <t>Obdaritev starostnikov-  krajanov ob Novem letu</t>
  </si>
  <si>
    <t>Sodelovanje na Pustnem karnevalu</t>
  </si>
  <si>
    <t>Materinski dan</t>
  </si>
  <si>
    <t>Povrnitev stroškov goriva za košnjo</t>
  </si>
  <si>
    <t xml:space="preserve">Sofinanciranje prired.v ČS - obdaritev starostnikov </t>
  </si>
  <si>
    <t xml:space="preserve">Plačila podj.pogodbe-pogrebni govori </t>
  </si>
  <si>
    <t>Skupaj:</t>
  </si>
  <si>
    <t xml:space="preserve">Skupaj prenesene pristojnosti: </t>
  </si>
  <si>
    <t xml:space="preserve">Skupaj: </t>
  </si>
  <si>
    <t>Skupaj prenesene pristojnosti :</t>
  </si>
  <si>
    <t>Plačila po pogodbah o delu</t>
  </si>
  <si>
    <t>Posebni davek na določene prejemke</t>
  </si>
  <si>
    <t xml:space="preserve">Posebni davek za določene prejemke </t>
  </si>
  <si>
    <t xml:space="preserve">Posebni davek na določene prejemke </t>
  </si>
  <si>
    <t xml:space="preserve">Tekoči tranferi neprofitnim organizacijam </t>
  </si>
  <si>
    <t>Sofinanciranje prireditev v ČS</t>
  </si>
  <si>
    <t>Drugi prihodki (najemnine, kom.takse, drugo…)</t>
  </si>
  <si>
    <t>Skupaj 4120:</t>
  </si>
  <si>
    <t>Pisarniški in splošni material ter storitve</t>
  </si>
  <si>
    <t>Tekoči transferji neprofitnim organizacijam in društvom</t>
  </si>
  <si>
    <t>Sofinanciranje prireditev v VS-dotacije</t>
  </si>
  <si>
    <t>Skupaj  4120:</t>
  </si>
  <si>
    <t>Stroški oglaševalskih storitev in stroški objav</t>
  </si>
  <si>
    <t>Sankaške tekme in nogometni turnir Zelen Breg</t>
  </si>
  <si>
    <t>Sofinanciranje prireditev v KS (moštna dečva, odbojka mix turnir)</t>
  </si>
  <si>
    <t>Letno-zimske igre v VS</t>
  </si>
  <si>
    <t>Obdaritev otrok in starostnikov ob novem letu</t>
  </si>
  <si>
    <t>Kresovanje</t>
  </si>
  <si>
    <t>Srečanje vaščanov ob vaškem prazniku</t>
  </si>
  <si>
    <t>Drugi operativni odhodki (piz, zz)</t>
  </si>
  <si>
    <t>Drugi operativni odhodki (piz)</t>
  </si>
  <si>
    <t>Nočni pohod k Sp. Lečniku</t>
  </si>
  <si>
    <t>Pustni karneval</t>
  </si>
  <si>
    <t>Pohod ob materinskem dnevu</t>
  </si>
  <si>
    <t>Postavitev mlaja pri Cestniku</t>
  </si>
  <si>
    <t>Kresovanje Dobrije</t>
  </si>
  <si>
    <t>Kresovanje Koroški Selovec</t>
  </si>
  <si>
    <t>Odbojkarski turnir</t>
  </si>
  <si>
    <t>Obdaritev starejših vaščanov</t>
  </si>
  <si>
    <t>2. Namenska sredstva KZK za Mladinski dom</t>
  </si>
  <si>
    <t>2. Namenska sredstva KZK za Kulturni dom</t>
  </si>
  <si>
    <t xml:space="preserve">    - Košnja javnih zelenic( povrnitev stroškov goriva)</t>
  </si>
  <si>
    <t xml:space="preserve">    - Košnja javnih zelenic (plačilo preko ŠS)</t>
  </si>
  <si>
    <t>Drugi operativni odhodki (vrečke)</t>
  </si>
  <si>
    <t>Plačilo po pogodbah o delu (urejanje cvetličnih gred)</t>
  </si>
  <si>
    <t>Povrnitev stroškov za gorivo (kjer kosijo sami)</t>
  </si>
  <si>
    <t>Praznovanje novega leta na Dobrijah (Tolsti vrh)</t>
  </si>
  <si>
    <t>Praznovanje novega leta na Koroškem Selovcu</t>
  </si>
  <si>
    <t>padlih partizanov na Koroškem Selovcu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</si>
  <si>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</si>
  <si>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Plačila po pogodbah</t>
  </si>
  <si>
    <t xml:space="preserve">Proslava pri grobovih </t>
  </si>
  <si>
    <t>Vaški piknik</t>
  </si>
  <si>
    <t xml:space="preserve">    - Košnja javnih zelenic (povrnitev stroškov goriva, plačilo preko ŠS)</t>
  </si>
  <si>
    <t>2. Dotacije občine - Silvestrski tek</t>
  </si>
  <si>
    <t>Miklavževanje in obdaritev starostnikov</t>
  </si>
  <si>
    <t xml:space="preserve"> Tekoči transferji neprofitnim organizacijam in društvom(vrtec,mlaj)</t>
  </si>
  <si>
    <t>Prejete donacije</t>
  </si>
  <si>
    <t>Defibrilator AED</t>
  </si>
  <si>
    <t>Nakup medicinske opreme in napeljav</t>
  </si>
  <si>
    <t>REBALANS 2014</t>
  </si>
  <si>
    <t>Defibrilator  AED</t>
  </si>
  <si>
    <t xml:space="preserve">ODLS - ČS ČEČOVJE </t>
  </si>
  <si>
    <t>PRVO POLLETJE 2014</t>
  </si>
  <si>
    <t xml:space="preserve">ODLS - ČS DOBJA VAS </t>
  </si>
  <si>
    <t>ODLS - ČS JAVORNIK - ŠANCE</t>
  </si>
  <si>
    <t>ODLS - VS DOBRIJE</t>
  </si>
  <si>
    <t>ODLS - VS STROJNA</t>
  </si>
  <si>
    <t xml:space="preserve">ODLS - KS STROJNSKA REKA </t>
  </si>
  <si>
    <t>ODLS - KS KOTLJE</t>
  </si>
  <si>
    <t xml:space="preserve">ODLS - ČS TRG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</si>
</sst>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0.0"/>
  </numFmts>
  <fonts count="12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b/>
      <sz val="14"/>
      <color indexed="36"/>
      <name val="Cambria"/>
      <family val="1"/>
    </font>
    <font>
      <sz val="14"/>
      <name val="Cambria"/>
      <family val="1"/>
    </font>
    <font>
      <b/>
      <sz val="10"/>
      <color indexed="36"/>
      <name val="Cambria"/>
      <family val="1"/>
    </font>
    <font>
      <sz val="10"/>
      <name val="Cambria"/>
      <family val="1"/>
    </font>
    <font>
      <sz val="18"/>
      <name val="Cambria"/>
      <family val="1"/>
    </font>
    <font>
      <b/>
      <sz val="12"/>
      <color indexed="36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7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sz val="12"/>
      <color indexed="10"/>
      <name val="Cambria"/>
      <family val="1"/>
    </font>
    <font>
      <sz val="16"/>
      <name val="Cambria"/>
      <family val="1"/>
    </font>
    <font>
      <b/>
      <sz val="12"/>
      <color indexed="30"/>
      <name val="Cambria"/>
      <family val="1"/>
    </font>
    <font>
      <b/>
      <sz val="10"/>
      <name val="Cambria"/>
      <family val="1"/>
    </font>
    <font>
      <sz val="11"/>
      <color indexed="60"/>
      <name val="Cambria"/>
      <family val="1"/>
    </font>
    <font>
      <b/>
      <sz val="10"/>
      <color indexed="17"/>
      <name val="MS Sans Serif"/>
      <family val="2"/>
    </font>
    <font>
      <sz val="10"/>
      <color indexed="3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30"/>
      <name val="MS Sans Serif"/>
      <family val="2"/>
    </font>
    <font>
      <b/>
      <sz val="14"/>
      <color indexed="10"/>
      <name val="MS Sans Serif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36"/>
      <name val="Cambria"/>
      <family val="1"/>
    </font>
    <font>
      <b/>
      <sz val="20"/>
      <color indexed="36"/>
      <name val="Cambria"/>
      <family val="1"/>
    </font>
    <font>
      <b/>
      <sz val="20"/>
      <name val="Cambria"/>
      <family val="1"/>
    </font>
    <font>
      <sz val="10"/>
      <color indexed="10"/>
      <name val="MS Sans Serif"/>
      <family val="2"/>
    </font>
    <font>
      <sz val="10"/>
      <color indexed="10"/>
      <name val="Arial CE"/>
      <family val="0"/>
    </font>
    <font>
      <sz val="10"/>
      <color indexed="10"/>
      <name val="Cambria"/>
      <family val="1"/>
    </font>
    <font>
      <strike/>
      <sz val="10"/>
      <color indexed="10"/>
      <name val="Arial CE"/>
      <family val="0"/>
    </font>
    <font>
      <strike/>
      <sz val="10"/>
      <color indexed="10"/>
      <name val="MS Sans Serif"/>
      <family val="2"/>
    </font>
    <font>
      <strike/>
      <sz val="10"/>
      <color indexed="10"/>
      <name val="Cambria"/>
      <family val="1"/>
    </font>
    <font>
      <b/>
      <sz val="18"/>
      <name val="Cambria"/>
      <family val="1"/>
    </font>
    <font>
      <sz val="11"/>
      <color indexed="10"/>
      <name val="Cambria"/>
      <family val="1"/>
    </font>
    <font>
      <b/>
      <sz val="18"/>
      <color indexed="40"/>
      <name val="Cambria"/>
      <family val="1"/>
    </font>
    <font>
      <sz val="18"/>
      <color indexed="40"/>
      <name val="Cambria"/>
      <family val="1"/>
    </font>
    <font>
      <i/>
      <sz val="12"/>
      <name val="Cambria"/>
      <family val="1"/>
    </font>
    <font>
      <b/>
      <sz val="16"/>
      <color indexed="36"/>
      <name val="Cambria"/>
      <family val="1"/>
    </font>
    <font>
      <b/>
      <sz val="10"/>
      <color indexed="10"/>
      <name val="Arial CE"/>
      <family val="0"/>
    </font>
    <font>
      <b/>
      <sz val="12"/>
      <color indexed="10"/>
      <name val="Calibri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36"/>
      <name val="Cambria"/>
      <family val="1"/>
    </font>
    <font>
      <b/>
      <i/>
      <sz val="10"/>
      <name val="Cambria"/>
      <family val="1"/>
    </font>
    <font>
      <b/>
      <sz val="11"/>
      <color indexed="36"/>
      <name val="Cambria"/>
      <family val="1"/>
    </font>
    <font>
      <sz val="10"/>
      <color indexed="40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rgb="FF7030A0"/>
      <name val="Cambria"/>
      <family val="1"/>
    </font>
    <font>
      <b/>
      <sz val="10"/>
      <color rgb="FF7030A0"/>
      <name val="Cambria"/>
      <family val="1"/>
    </font>
    <font>
      <b/>
      <sz val="12"/>
      <color rgb="FF7030A0"/>
      <name val="Cambria"/>
      <family val="1"/>
    </font>
    <font>
      <b/>
      <sz val="12"/>
      <color rgb="FFFF0000"/>
      <name val="Cambria"/>
      <family val="1"/>
    </font>
    <font>
      <b/>
      <sz val="12"/>
      <color rgb="FF0070C0"/>
      <name val="Cambria"/>
      <family val="1"/>
    </font>
    <font>
      <sz val="11"/>
      <color rgb="FFC00000"/>
      <name val="Cambria"/>
      <family val="1"/>
    </font>
    <font>
      <b/>
      <sz val="10"/>
      <color rgb="FF00B050"/>
      <name val="MS Sans Serif"/>
      <family val="2"/>
    </font>
    <font>
      <sz val="10"/>
      <color rgb="FF0070C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0070C0"/>
      <name val="MS Sans Serif"/>
      <family val="2"/>
    </font>
    <font>
      <b/>
      <sz val="14"/>
      <color rgb="FFFF0000"/>
      <name val="MS Sans Serif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8"/>
      <color rgb="FF7030A0"/>
      <name val="Cambria"/>
      <family val="1"/>
    </font>
    <font>
      <b/>
      <sz val="20"/>
      <color rgb="FF7030A0"/>
      <name val="Cambria"/>
      <family val="1"/>
    </font>
    <font>
      <sz val="10"/>
      <color rgb="FFFF0000"/>
      <name val="MS Sans Serif"/>
      <family val="2"/>
    </font>
    <font>
      <sz val="10"/>
      <color rgb="FFFF0000"/>
      <name val="Arial CE"/>
      <family val="0"/>
    </font>
    <font>
      <sz val="10"/>
      <color rgb="FFFF0000"/>
      <name val="Cambria"/>
      <family val="1"/>
    </font>
    <font>
      <strike/>
      <sz val="10"/>
      <color rgb="FFFF0000"/>
      <name val="Arial CE"/>
      <family val="0"/>
    </font>
    <font>
      <strike/>
      <sz val="10"/>
      <color rgb="FFFF0000"/>
      <name val="MS Sans Serif"/>
      <family val="2"/>
    </font>
    <font>
      <strike/>
      <sz val="10"/>
      <color rgb="FFFF0000"/>
      <name val="Cambria"/>
      <family val="1"/>
    </font>
    <font>
      <b/>
      <sz val="18"/>
      <color rgb="FF00B0F0"/>
      <name val="Cambria"/>
      <family val="1"/>
    </font>
    <font>
      <sz val="18"/>
      <color rgb="FF00B0F0"/>
      <name val="Cambria"/>
      <family val="1"/>
    </font>
    <font>
      <b/>
      <sz val="16"/>
      <color rgb="FF7030A0"/>
      <name val="Cambria"/>
      <family val="1"/>
    </font>
    <font>
      <b/>
      <sz val="10"/>
      <color rgb="FFFF0000"/>
      <name val="Arial CE"/>
      <family val="0"/>
    </font>
    <font>
      <sz val="11"/>
      <color rgb="FFFF0000"/>
      <name val="Cambria"/>
      <family val="1"/>
    </font>
    <font>
      <b/>
      <sz val="12"/>
      <color rgb="FFFF0000"/>
      <name val="Calibri"/>
      <family val="2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2"/>
      <color rgb="FF7030A0"/>
      <name val="Cambria"/>
      <family val="1"/>
    </font>
    <font>
      <b/>
      <sz val="11"/>
      <color rgb="FF7030A0"/>
      <name val="Cambria"/>
      <family val="1"/>
    </font>
    <font>
      <b/>
      <sz val="10"/>
      <color rgb="FFFF0000"/>
      <name val="Cambria"/>
      <family val="1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4" fillId="22" borderId="0" applyNumberFormat="0" applyBorder="0" applyAlignment="0" applyProtection="0"/>
    <xf numFmtId="0" fontId="8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8" fillId="0" borderId="6" applyNumberFormat="0" applyFill="0" applyAlignment="0" applyProtection="0"/>
    <xf numFmtId="0" fontId="89" fillId="30" borderId="7" applyNumberFormat="0" applyAlignment="0" applyProtection="0"/>
    <xf numFmtId="0" fontId="90" fillId="21" borderId="8" applyNumberFormat="0" applyAlignment="0" applyProtection="0"/>
    <xf numFmtId="0" fontId="9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2" fillId="32" borderId="8" applyNumberFormat="0" applyAlignment="0" applyProtection="0"/>
    <xf numFmtId="0" fontId="93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26" fillId="0" borderId="0" xfId="0" applyFont="1" applyAlignment="1">
      <alignment/>
    </xf>
    <xf numFmtId="0" fontId="94" fillId="0" borderId="0" xfId="0" applyFont="1" applyAlignment="1">
      <alignment/>
    </xf>
    <xf numFmtId="0" fontId="28" fillId="0" borderId="0" xfId="0" applyFont="1" applyAlignment="1">
      <alignment/>
    </xf>
    <xf numFmtId="0" fontId="95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Border="1" applyAlignment="1">
      <alignment/>
    </xf>
    <xf numFmtId="0" fontId="96" fillId="0" borderId="0" xfId="0" applyFont="1" applyAlignment="1">
      <alignment/>
    </xf>
    <xf numFmtId="0" fontId="33" fillId="0" borderId="0" xfId="0" applyFont="1" applyAlignment="1">
      <alignment/>
    </xf>
    <xf numFmtId="4" fontId="96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Fill="1" applyBorder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97" fillId="0" borderId="0" xfId="0" applyFont="1" applyAlignment="1">
      <alignment/>
    </xf>
    <xf numFmtId="0" fontId="39" fillId="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/>
    </xf>
    <xf numFmtId="4" fontId="33" fillId="0" borderId="0" xfId="0" applyNumberFormat="1" applyFont="1" applyFill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2" fontId="30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1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right"/>
    </xf>
    <xf numFmtId="4" fontId="26" fillId="0" borderId="11" xfId="0" applyNumberFormat="1" applyFont="1" applyFill="1" applyBorder="1" applyAlignment="1">
      <alignment/>
    </xf>
    <xf numFmtId="0" fontId="33" fillId="0" borderId="12" xfId="0" applyFont="1" applyFill="1" applyBorder="1" applyAlignment="1">
      <alignment/>
    </xf>
    <xf numFmtId="4" fontId="98" fillId="0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3" fillId="0" borderId="0" xfId="0" applyFont="1" applyAlignment="1">
      <alignment horizontal="left"/>
    </xf>
    <xf numFmtId="0" fontId="99" fillId="0" borderId="0" xfId="0" applyFont="1" applyBorder="1" applyAlignment="1">
      <alignment/>
    </xf>
    <xf numFmtId="2" fontId="33" fillId="0" borderId="0" xfId="0" applyNumberFormat="1" applyFont="1" applyFill="1" applyBorder="1" applyAlignment="1">
      <alignment horizontal="right"/>
    </xf>
    <xf numFmtId="0" fontId="26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14" fontId="99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2" fontId="33" fillId="0" borderId="0" xfId="0" applyNumberFormat="1" applyFont="1" applyFill="1" applyAlignment="1">
      <alignment/>
    </xf>
    <xf numFmtId="0" fontId="4" fillId="0" borderId="0" xfId="41" applyNumberFormat="1" applyFont="1" applyFill="1" quotePrefix="1">
      <alignment/>
      <protection/>
    </xf>
    <xf numFmtId="164" fontId="4" fillId="0" borderId="0" xfId="63" applyFont="1" applyFill="1" applyAlignment="1" quotePrefix="1">
      <alignment/>
    </xf>
    <xf numFmtId="164" fontId="4" fillId="0" borderId="0" xfId="63" applyFont="1" applyFill="1" applyAlignment="1">
      <alignment/>
    </xf>
    <xf numFmtId="0" fontId="4" fillId="0" borderId="0" xfId="41" applyNumberFormat="1" applyFont="1" applyFill="1">
      <alignment/>
      <protection/>
    </xf>
    <xf numFmtId="0" fontId="4" fillId="0" borderId="0" xfId="42" applyNumberFormat="1" applyFont="1" applyFill="1" quotePrefix="1">
      <alignment/>
      <protection/>
    </xf>
    <xf numFmtId="0" fontId="4" fillId="0" borderId="0" xfId="42" applyNumberFormat="1" applyFont="1" applyFill="1">
      <alignment/>
      <protection/>
    </xf>
    <xf numFmtId="0" fontId="4" fillId="0" borderId="0" xfId="42" applyFont="1" applyFill="1">
      <alignment/>
      <protection/>
    </xf>
    <xf numFmtId="164" fontId="0" fillId="0" borderId="0" xfId="0" applyNumberFormat="1" applyAlignment="1">
      <alignment/>
    </xf>
    <xf numFmtId="164" fontId="4" fillId="0" borderId="0" xfId="42" applyNumberFormat="1" applyFont="1" applyFill="1">
      <alignment/>
      <protection/>
    </xf>
    <xf numFmtId="0" fontId="100" fillId="0" borderId="0" xfId="42" applyNumberFormat="1" applyFont="1" applyFill="1" quotePrefix="1">
      <alignment/>
      <protection/>
    </xf>
    <xf numFmtId="164" fontId="100" fillId="0" borderId="0" xfId="63" applyFont="1" applyFill="1" applyAlignment="1" quotePrefix="1">
      <alignment/>
    </xf>
    <xf numFmtId="0" fontId="100" fillId="0" borderId="0" xfId="42" applyFont="1" applyFill="1">
      <alignment/>
      <protection/>
    </xf>
    <xf numFmtId="164" fontId="100" fillId="0" borderId="0" xfId="42" applyNumberFormat="1" applyFont="1" applyFill="1">
      <alignment/>
      <protection/>
    </xf>
    <xf numFmtId="0" fontId="101" fillId="0" borderId="0" xfId="42" applyNumberFormat="1" applyFont="1" applyFill="1" quotePrefix="1">
      <alignment/>
      <protection/>
    </xf>
    <xf numFmtId="164" fontId="101" fillId="0" borderId="0" xfId="63" applyFont="1" applyFill="1" applyAlignment="1" quotePrefix="1">
      <alignment/>
    </xf>
    <xf numFmtId="0" fontId="102" fillId="0" borderId="0" xfId="42" applyNumberFormat="1" applyFont="1" applyFill="1" quotePrefix="1">
      <alignment/>
      <protection/>
    </xf>
    <xf numFmtId="164" fontId="102" fillId="0" borderId="0" xfId="63" applyFont="1" applyFill="1" applyAlignment="1" quotePrefix="1">
      <alignment/>
    </xf>
    <xf numFmtId="0" fontId="103" fillId="0" borderId="0" xfId="42" applyNumberFormat="1" applyFont="1" applyFill="1" quotePrefix="1">
      <alignment/>
      <protection/>
    </xf>
    <xf numFmtId="164" fontId="103" fillId="0" borderId="0" xfId="63" applyFont="1" applyFill="1" applyAlignment="1" quotePrefix="1">
      <alignment/>
    </xf>
    <xf numFmtId="164" fontId="101" fillId="0" borderId="0" xfId="42" applyNumberFormat="1" applyFont="1" applyFill="1">
      <alignment/>
      <protection/>
    </xf>
    <xf numFmtId="0" fontId="104" fillId="0" borderId="0" xfId="42" applyFont="1" applyFill="1">
      <alignment/>
      <protection/>
    </xf>
    <xf numFmtId="0" fontId="5" fillId="0" borderId="0" xfId="42" applyFont="1" applyFill="1">
      <alignment/>
      <protection/>
    </xf>
    <xf numFmtId="164" fontId="4" fillId="0" borderId="0" xfId="63" applyFont="1" applyFill="1" applyAlignment="1" quotePrefix="1">
      <alignment horizontal="center"/>
    </xf>
    <xf numFmtId="0" fontId="105" fillId="0" borderId="0" xfId="0" applyFont="1" applyFill="1" applyAlignment="1">
      <alignment horizontal="right"/>
    </xf>
    <xf numFmtId="0" fontId="105" fillId="0" borderId="0" xfId="0" applyFont="1" applyFill="1" applyBorder="1" applyAlignment="1">
      <alignment horizontal="right"/>
    </xf>
    <xf numFmtId="4" fontId="105" fillId="0" borderId="0" xfId="0" applyNumberFormat="1" applyFont="1" applyFill="1" applyBorder="1" applyAlignment="1">
      <alignment/>
    </xf>
    <xf numFmtId="14" fontId="3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06" fillId="0" borderId="0" xfId="0" applyFont="1" applyFill="1" applyBorder="1" applyAlignment="1">
      <alignment/>
    </xf>
    <xf numFmtId="0" fontId="106" fillId="0" borderId="0" xfId="0" applyFont="1" applyFill="1" applyBorder="1" applyAlignment="1">
      <alignment horizontal="right"/>
    </xf>
    <xf numFmtId="4" fontId="106" fillId="0" borderId="0" xfId="0" applyNumberFormat="1" applyFont="1" applyFill="1" applyBorder="1" applyAlignment="1">
      <alignment/>
    </xf>
    <xf numFmtId="4" fontId="105" fillId="0" borderId="0" xfId="0" applyNumberFormat="1" applyFont="1" applyFill="1" applyBorder="1" applyAlignment="1">
      <alignment horizontal="right"/>
    </xf>
    <xf numFmtId="0" fontId="107" fillId="17" borderId="0" xfId="0" applyFont="1" applyFill="1" applyAlignment="1">
      <alignment/>
    </xf>
    <xf numFmtId="0" fontId="31" fillId="17" borderId="0" xfId="0" applyFont="1" applyFill="1" applyAlignment="1">
      <alignment/>
    </xf>
    <xf numFmtId="0" fontId="108" fillId="17" borderId="0" xfId="0" applyFont="1" applyFill="1" applyAlignment="1">
      <alignment/>
    </xf>
    <xf numFmtId="0" fontId="52" fillId="17" borderId="0" xfId="0" applyFont="1" applyFill="1" applyAlignment="1">
      <alignment/>
    </xf>
    <xf numFmtId="4" fontId="96" fillId="17" borderId="0" xfId="0" applyNumberFormat="1" applyFont="1" applyFill="1" applyAlignment="1">
      <alignment/>
    </xf>
    <xf numFmtId="4" fontId="26" fillId="0" borderId="0" xfId="0" applyNumberFormat="1" applyFont="1" applyBorder="1" applyAlignment="1">
      <alignment horizontal="right"/>
    </xf>
    <xf numFmtId="4" fontId="26" fillId="17" borderId="0" xfId="0" applyNumberFormat="1" applyFont="1" applyFill="1" applyBorder="1" applyAlignment="1">
      <alignment horizontal="right"/>
    </xf>
    <xf numFmtId="0" fontId="0" fillId="5" borderId="0" xfId="0" applyNumberFormat="1" applyFill="1" applyAlignment="1" quotePrefix="1">
      <alignment/>
    </xf>
    <xf numFmtId="164" fontId="3" fillId="5" borderId="0" xfId="61" applyNumberFormat="1" applyFont="1" applyFill="1" applyAlignment="1" quotePrefix="1">
      <alignment/>
    </xf>
    <xf numFmtId="164" fontId="3" fillId="5" borderId="0" xfId="61" applyNumberFormat="1" applyFont="1" applyFill="1" applyAlignment="1">
      <alignment/>
    </xf>
    <xf numFmtId="164" fontId="30" fillId="0" borderId="0" xfId="0" applyNumberFormat="1" applyFont="1" applyBorder="1" applyAlignment="1">
      <alignment/>
    </xf>
    <xf numFmtId="0" fontId="0" fillId="5" borderId="11" xfId="0" applyNumberFormat="1" applyFill="1" applyBorder="1" applyAlignment="1" quotePrefix="1">
      <alignment/>
    </xf>
    <xf numFmtId="0" fontId="109" fillId="5" borderId="11" xfId="0" applyNumberFormat="1" applyFont="1" applyFill="1" applyBorder="1" applyAlignment="1" quotePrefix="1">
      <alignment/>
    </xf>
    <xf numFmtId="164" fontId="3" fillId="5" borderId="11" xfId="61" applyNumberFormat="1" applyFont="1" applyFill="1" applyBorder="1" applyAlignment="1" quotePrefix="1">
      <alignment/>
    </xf>
    <xf numFmtId="164" fontId="3" fillId="5" borderId="11" xfId="61" applyNumberFormat="1" applyFont="1" applyFill="1" applyBorder="1" applyAlignment="1">
      <alignment/>
    </xf>
    <xf numFmtId="0" fontId="109" fillId="5" borderId="0" xfId="0" applyNumberFormat="1" applyFont="1" applyFill="1" applyAlignment="1" quotePrefix="1">
      <alignment/>
    </xf>
    <xf numFmtId="0" fontId="110" fillId="5" borderId="0" xfId="0" applyNumberFormat="1" applyFont="1" applyFill="1" applyAlignment="1" quotePrefix="1">
      <alignment/>
    </xf>
    <xf numFmtId="164" fontId="109" fillId="5" borderId="0" xfId="61" applyNumberFormat="1" applyFont="1" applyFill="1" applyAlignment="1" quotePrefix="1">
      <alignment/>
    </xf>
    <xf numFmtId="164" fontId="109" fillId="5" borderId="0" xfId="61" applyNumberFormat="1" applyFont="1" applyFill="1" applyAlignment="1">
      <alignment/>
    </xf>
    <xf numFmtId="0" fontId="111" fillId="0" borderId="0" xfId="0" applyFont="1" applyAlignment="1">
      <alignment/>
    </xf>
    <xf numFmtId="0" fontId="112" fillId="5" borderId="0" xfId="0" applyNumberFormat="1" applyFont="1" applyFill="1" applyAlignment="1" quotePrefix="1">
      <alignment/>
    </xf>
    <xf numFmtId="164" fontId="113" fillId="5" borderId="0" xfId="61" applyNumberFormat="1" applyFont="1" applyFill="1" applyAlignment="1" quotePrefix="1">
      <alignment/>
    </xf>
    <xf numFmtId="164" fontId="113" fillId="5" borderId="0" xfId="61" applyNumberFormat="1" applyFont="1" applyFill="1" applyAlignment="1">
      <alignment/>
    </xf>
    <xf numFmtId="0" fontId="112" fillId="0" borderId="0" xfId="0" applyFont="1" applyAlignment="1">
      <alignment/>
    </xf>
    <xf numFmtId="0" fontId="114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right"/>
    </xf>
    <xf numFmtId="14" fontId="41" fillId="0" borderId="14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0" fontId="37" fillId="0" borderId="15" xfId="0" applyFont="1" applyFill="1" applyBorder="1" applyAlignment="1">
      <alignment/>
    </xf>
    <xf numFmtId="0" fontId="37" fillId="0" borderId="15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4" fontId="59" fillId="0" borderId="10" xfId="0" applyNumberFormat="1" applyFont="1" applyFill="1" applyBorder="1" applyAlignment="1">
      <alignment horizontal="right"/>
    </xf>
    <xf numFmtId="4" fontId="59" fillId="0" borderId="14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left"/>
    </xf>
    <xf numFmtId="0" fontId="31" fillId="0" borderId="10" xfId="0" applyFont="1" applyFill="1" applyBorder="1" applyAlignment="1">
      <alignment/>
    </xf>
    <xf numFmtId="0" fontId="59" fillId="0" borderId="14" xfId="0" applyFont="1" applyFill="1" applyBorder="1" applyAlignment="1">
      <alignment horizontal="right"/>
    </xf>
    <xf numFmtId="4" fontId="59" fillId="0" borderId="18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4" fontId="59" fillId="0" borderId="10" xfId="0" applyNumberFormat="1" applyFont="1" applyFill="1" applyBorder="1" applyAlignment="1">
      <alignment/>
    </xf>
    <xf numFmtId="0" fontId="33" fillId="0" borderId="0" xfId="0" applyFont="1" applyFill="1" applyAlignment="1">
      <alignment horizontal="left"/>
    </xf>
    <xf numFmtId="0" fontId="33" fillId="0" borderId="12" xfId="0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4" fontId="106" fillId="0" borderId="10" xfId="0" applyNumberFormat="1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0" fontId="33" fillId="0" borderId="12" xfId="0" applyFont="1" applyFill="1" applyBorder="1" applyAlignment="1">
      <alignment horizontal="left"/>
    </xf>
    <xf numFmtId="4" fontId="33" fillId="0" borderId="12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4" fontId="105" fillId="0" borderId="12" xfId="0" applyNumberFormat="1" applyFont="1" applyFill="1" applyBorder="1" applyAlignment="1">
      <alignment/>
    </xf>
    <xf numFmtId="0" fontId="115" fillId="0" borderId="13" xfId="0" applyFont="1" applyFill="1" applyBorder="1" applyAlignment="1">
      <alignment/>
    </xf>
    <xf numFmtId="0" fontId="116" fillId="0" borderId="10" xfId="0" applyFont="1" applyFill="1" applyBorder="1" applyAlignment="1">
      <alignment/>
    </xf>
    <xf numFmtId="0" fontId="97" fillId="0" borderId="0" xfId="0" applyFont="1" applyFill="1" applyAlignment="1">
      <alignment/>
    </xf>
    <xf numFmtId="0" fontId="0" fillId="0" borderId="0" xfId="0" applyNumberFormat="1" applyFill="1" applyAlignment="1" quotePrefix="1">
      <alignment/>
    </xf>
    <xf numFmtId="14" fontId="34" fillId="0" borderId="0" xfId="0" applyNumberFormat="1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0" fontId="99" fillId="0" borderId="0" xfId="0" applyFont="1" applyFill="1" applyBorder="1" applyAlignment="1">
      <alignment/>
    </xf>
    <xf numFmtId="14" fontId="99" fillId="0" borderId="0" xfId="0" applyNumberFormat="1" applyFont="1" applyFill="1" applyBorder="1" applyAlignment="1">
      <alignment/>
    </xf>
    <xf numFmtId="0" fontId="99" fillId="0" borderId="0" xfId="0" applyFont="1" applyFill="1" applyBorder="1" applyAlignment="1">
      <alignment horizontal="right"/>
    </xf>
    <xf numFmtId="2" fontId="9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/>
    </xf>
    <xf numFmtId="14" fontId="52" fillId="0" borderId="14" xfId="0" applyNumberFormat="1" applyFont="1" applyFill="1" applyBorder="1" applyAlignment="1">
      <alignment/>
    </xf>
    <xf numFmtId="164" fontId="3" fillId="0" borderId="0" xfId="61" applyNumberFormat="1" applyFont="1" applyFill="1" applyAlignment="1" quotePrefix="1">
      <alignment/>
    </xf>
    <xf numFmtId="164" fontId="34" fillId="0" borderId="0" xfId="0" applyNumberFormat="1" applyFont="1" applyFill="1" applyBorder="1" applyAlignment="1">
      <alignment/>
    </xf>
    <xf numFmtId="0" fontId="108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96" fillId="0" borderId="0" xfId="0" applyFont="1" applyFill="1" applyAlignment="1">
      <alignment/>
    </xf>
    <xf numFmtId="4" fontId="96" fillId="0" borderId="0" xfId="0" applyNumberFormat="1" applyFont="1" applyFill="1" applyAlignment="1">
      <alignment/>
    </xf>
    <xf numFmtId="4" fontId="26" fillId="0" borderId="0" xfId="0" applyNumberFormat="1" applyFont="1" applyFill="1" applyBorder="1" applyAlignment="1">
      <alignment horizontal="right"/>
    </xf>
    <xf numFmtId="4" fontId="63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117" fillId="0" borderId="0" xfId="0" applyFont="1" applyFill="1" applyAlignment="1">
      <alignment/>
    </xf>
    <xf numFmtId="164" fontId="3" fillId="0" borderId="0" xfId="61" applyNumberFormat="1" applyFont="1" applyFill="1" applyAlignment="1">
      <alignment/>
    </xf>
    <xf numFmtId="0" fontId="105" fillId="0" borderId="0" xfId="0" applyFont="1" applyFill="1" applyAlignment="1">
      <alignment/>
    </xf>
    <xf numFmtId="0" fontId="118" fillId="0" borderId="0" xfId="0" applyNumberFormat="1" applyFont="1" applyFill="1" applyAlignment="1" quotePrefix="1">
      <alignment/>
    </xf>
    <xf numFmtId="0" fontId="118" fillId="0" borderId="0" xfId="0" applyNumberFormat="1" applyFont="1" applyFill="1" applyAlignment="1">
      <alignment/>
    </xf>
    <xf numFmtId="164" fontId="102" fillId="0" borderId="0" xfId="61" applyNumberFormat="1" applyFont="1" applyFill="1" applyAlignment="1" quotePrefix="1">
      <alignment/>
    </xf>
    <xf numFmtId="164" fontId="102" fillId="0" borderId="0" xfId="61" applyNumberFormat="1" applyFont="1" applyFill="1" applyAlignment="1">
      <alignment/>
    </xf>
    <xf numFmtId="0" fontId="41" fillId="0" borderId="0" xfId="0" applyFont="1" applyFill="1" applyAlignment="1">
      <alignment/>
    </xf>
    <xf numFmtId="164" fontId="105" fillId="0" borderId="0" xfId="0" applyNumberFormat="1" applyFont="1" applyFill="1" applyAlignment="1">
      <alignment/>
    </xf>
    <xf numFmtId="14" fontId="119" fillId="0" borderId="0" xfId="0" applyNumberFormat="1" applyFont="1" applyFill="1" applyBorder="1" applyAlignment="1">
      <alignment/>
    </xf>
    <xf numFmtId="0" fontId="119" fillId="0" borderId="0" xfId="0" applyFont="1" applyFill="1" applyBorder="1" applyAlignment="1">
      <alignment/>
    </xf>
    <xf numFmtId="0" fontId="119" fillId="0" borderId="0" xfId="0" applyFont="1" applyFill="1" applyBorder="1" applyAlignment="1">
      <alignment horizontal="right"/>
    </xf>
    <xf numFmtId="2" fontId="119" fillId="0" borderId="0" xfId="0" applyNumberFormat="1" applyFont="1" applyFill="1" applyBorder="1" applyAlignment="1">
      <alignment/>
    </xf>
    <xf numFmtId="0" fontId="95" fillId="0" borderId="0" xfId="0" applyFont="1" applyFill="1" applyBorder="1" applyAlignment="1">
      <alignment/>
    </xf>
    <xf numFmtId="14" fontId="36" fillId="0" borderId="14" xfId="0" applyNumberFormat="1" applyFont="1" applyFill="1" applyBorder="1" applyAlignment="1">
      <alignment/>
    </xf>
    <xf numFmtId="0" fontId="120" fillId="0" borderId="0" xfId="0" applyFont="1" applyFill="1" applyAlignment="1">
      <alignment/>
    </xf>
    <xf numFmtId="0" fontId="0" fillId="0" borderId="0" xfId="0" applyFill="1" applyAlignment="1">
      <alignment/>
    </xf>
    <xf numFmtId="0" fontId="102" fillId="0" borderId="0" xfId="0" applyNumberFormat="1" applyFont="1" applyFill="1" applyAlignment="1" quotePrefix="1">
      <alignment/>
    </xf>
    <xf numFmtId="0" fontId="102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49" fontId="34" fillId="0" borderId="0" xfId="0" applyNumberFormat="1" applyFont="1" applyFill="1" applyBorder="1" applyAlignment="1">
      <alignment horizontal="right"/>
    </xf>
    <xf numFmtId="14" fontId="34" fillId="0" borderId="0" xfId="0" applyNumberFormat="1" applyFont="1" applyFill="1" applyBorder="1" applyAlignment="1">
      <alignment horizontal="right"/>
    </xf>
    <xf numFmtId="0" fontId="119" fillId="0" borderId="0" xfId="0" applyNumberFormat="1" applyFont="1" applyFill="1" applyBorder="1" applyAlignment="1">
      <alignment horizontal="right"/>
    </xf>
    <xf numFmtId="14" fontId="26" fillId="0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4" fontId="106" fillId="0" borderId="0" xfId="0" applyNumberFormat="1" applyFont="1" applyFill="1" applyAlignment="1">
      <alignment/>
    </xf>
    <xf numFmtId="0" fontId="121" fillId="0" borderId="0" xfId="0" applyFont="1" applyFill="1" applyAlignment="1">
      <alignment/>
    </xf>
    <xf numFmtId="0" fontId="106" fillId="0" borderId="0" xfId="0" applyFont="1" applyFill="1" applyAlignment="1">
      <alignment/>
    </xf>
    <xf numFmtId="4" fontId="105" fillId="0" borderId="0" xfId="0" applyNumberFormat="1" applyFont="1" applyFill="1" applyAlignment="1">
      <alignment/>
    </xf>
    <xf numFmtId="0" fontId="106" fillId="0" borderId="10" xfId="0" applyFont="1" applyFill="1" applyBorder="1" applyAlignment="1">
      <alignment horizontal="right"/>
    </xf>
    <xf numFmtId="0" fontId="122" fillId="0" borderId="0" xfId="0" applyFont="1" applyFill="1" applyAlignment="1">
      <alignment horizontal="right"/>
    </xf>
    <xf numFmtId="0" fontId="123" fillId="0" borderId="0" xfId="0" applyFont="1" applyFill="1" applyAlignment="1">
      <alignment/>
    </xf>
    <xf numFmtId="4" fontId="124" fillId="0" borderId="0" xfId="0" applyNumberFormat="1" applyFont="1" applyFill="1" applyAlignment="1">
      <alignment/>
    </xf>
    <xf numFmtId="0" fontId="0" fillId="0" borderId="11" xfId="0" applyNumberFormat="1" applyFill="1" applyBorder="1" applyAlignment="1" quotePrefix="1">
      <alignment/>
    </xf>
    <xf numFmtId="164" fontId="3" fillId="0" borderId="11" xfId="61" applyNumberFormat="1" applyFont="1" applyFill="1" applyBorder="1" applyAlignment="1" quotePrefix="1">
      <alignment/>
    </xf>
    <xf numFmtId="164" fontId="3" fillId="0" borderId="11" xfId="61" applyNumberFormat="1" applyFont="1" applyFill="1" applyBorder="1" applyAlignment="1">
      <alignment/>
    </xf>
    <xf numFmtId="164" fontId="4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/>
    </xf>
    <xf numFmtId="0" fontId="37" fillId="0" borderId="13" xfId="0" applyFont="1" applyFill="1" applyBorder="1" applyAlignment="1">
      <alignment horizontal="left"/>
    </xf>
    <xf numFmtId="4" fontId="28" fillId="0" borderId="0" xfId="0" applyNumberFormat="1" applyFont="1" applyFill="1" applyAlignment="1">
      <alignment/>
    </xf>
    <xf numFmtId="164" fontId="109" fillId="0" borderId="0" xfId="61" applyNumberFormat="1" applyFont="1" applyFill="1" applyAlignment="1" quotePrefix="1">
      <alignment/>
    </xf>
    <xf numFmtId="164" fontId="109" fillId="0" borderId="0" xfId="61" applyNumberFormat="1" applyFont="1" applyFill="1" applyAlignment="1">
      <alignment/>
    </xf>
    <xf numFmtId="0" fontId="111" fillId="0" borderId="0" xfId="0" applyFont="1" applyFill="1" applyAlignment="1">
      <alignment/>
    </xf>
    <xf numFmtId="0" fontId="110" fillId="0" borderId="0" xfId="0" applyNumberFormat="1" applyFont="1" applyFill="1" applyAlignment="1" quotePrefix="1">
      <alignment/>
    </xf>
    <xf numFmtId="4" fontId="125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31" fillId="0" borderId="10" xfId="0" applyFont="1" applyFill="1" applyBorder="1" applyAlignment="1">
      <alignment horizontal="right"/>
    </xf>
    <xf numFmtId="0" fontId="126" fillId="0" borderId="0" xfId="0" applyFont="1" applyFill="1" applyAlignment="1">
      <alignment/>
    </xf>
    <xf numFmtId="4" fontId="33" fillId="0" borderId="10" xfId="0" applyNumberFormat="1" applyFont="1" applyFill="1" applyBorder="1" applyAlignment="1">
      <alignment/>
    </xf>
    <xf numFmtId="4" fontId="33" fillId="0" borderId="18" xfId="0" applyNumberFormat="1" applyFont="1" applyFill="1" applyBorder="1" applyAlignment="1">
      <alignment/>
    </xf>
    <xf numFmtId="4" fontId="33" fillId="0" borderId="14" xfId="0" applyNumberFormat="1" applyFont="1" applyFill="1" applyBorder="1" applyAlignment="1">
      <alignment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ejica 2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CO135"/>
  <sheetViews>
    <sheetView view="pageBreakPreview" zoomScale="80" zoomScaleNormal="75" zoomScaleSheetLayoutView="80" zoomScalePageLayoutView="0" workbookViewId="0" topLeftCell="A1">
      <selection activeCell="F21" sqref="F21"/>
    </sheetView>
  </sheetViews>
  <sheetFormatPr defaultColWidth="9.125" defaultRowHeight="12.75"/>
  <cols>
    <col min="1" max="1" width="9.50390625" style="1" customWidth="1"/>
    <col min="2" max="2" width="9.50390625" style="38" customWidth="1"/>
    <col min="3" max="3" width="50.50390625" style="5" customWidth="1"/>
    <col min="4" max="4" width="20.625" style="5" customWidth="1"/>
    <col min="5" max="5" width="26.875" style="5" customWidth="1"/>
    <col min="6" max="6" width="21.125" style="65" customWidth="1"/>
    <col min="7" max="7" width="13.50390625" style="5" customWidth="1"/>
    <col min="8" max="8" width="17.50390625" style="5" customWidth="1"/>
    <col min="9" max="9" width="14.375" style="5" bestFit="1" customWidth="1"/>
    <col min="10" max="10" width="12.50390625" style="5" bestFit="1" customWidth="1"/>
    <col min="11" max="11" width="14.375" style="5" bestFit="1" customWidth="1"/>
    <col min="12" max="12" width="15.50390625" style="5" bestFit="1" customWidth="1"/>
    <col min="13" max="16384" width="9.125" style="5" customWidth="1"/>
  </cols>
  <sheetData>
    <row r="1" spans="1:6" s="106" customFormat="1" ht="27" customHeight="1">
      <c r="A1" s="131" t="s">
        <v>150</v>
      </c>
      <c r="B1" s="131"/>
      <c r="C1" s="132"/>
      <c r="D1" s="166"/>
      <c r="E1" s="166"/>
      <c r="F1" s="183"/>
    </row>
    <row r="2" spans="1:6" s="3" customFormat="1" ht="17.25" customHeight="1" thickBot="1">
      <c r="A2" s="33"/>
      <c r="B2" s="44"/>
      <c r="C2" s="135"/>
      <c r="D2" s="136"/>
      <c r="E2" s="136"/>
      <c r="F2" s="136"/>
    </row>
    <row r="3" spans="1:6" s="3" customFormat="1" ht="19.5" thickBot="1" thickTop="1">
      <c r="A3" s="137" t="s">
        <v>0</v>
      </c>
      <c r="B3" s="138" t="s">
        <v>1</v>
      </c>
      <c r="C3" s="138" t="s">
        <v>2</v>
      </c>
      <c r="D3" s="138" t="s">
        <v>148</v>
      </c>
      <c r="E3" s="138" t="s">
        <v>151</v>
      </c>
      <c r="F3" s="138" t="s">
        <v>3</v>
      </c>
    </row>
    <row r="4" spans="1:6" s="3" customFormat="1" ht="19.5" thickBot="1" thickTop="1">
      <c r="A4" s="137"/>
      <c r="B4" s="139">
        <v>1</v>
      </c>
      <c r="C4" s="139">
        <v>2</v>
      </c>
      <c r="D4" s="139">
        <v>3</v>
      </c>
      <c r="E4" s="139">
        <v>4</v>
      </c>
      <c r="F4" s="139">
        <v>5</v>
      </c>
    </row>
    <row r="5" spans="1:6" ht="16.5" thickTop="1">
      <c r="A5" s="140"/>
      <c r="B5" s="141"/>
      <c r="C5" s="141"/>
      <c r="D5" s="141"/>
      <c r="E5" s="141"/>
      <c r="F5" s="141"/>
    </row>
    <row r="6" spans="1:6" s="104" customFormat="1" ht="22.5">
      <c r="A6" s="142" t="s">
        <v>35</v>
      </c>
      <c r="B6" s="143" t="s">
        <v>36</v>
      </c>
      <c r="C6" s="143"/>
      <c r="D6" s="144"/>
      <c r="E6" s="144"/>
      <c r="F6" s="145"/>
    </row>
    <row r="7" spans="1:6" s="9" customFormat="1" ht="15.75">
      <c r="A7" s="15"/>
      <c r="B7" s="39"/>
      <c r="C7" s="39"/>
      <c r="D7" s="39"/>
      <c r="E7" s="39"/>
      <c r="F7" s="39"/>
    </row>
    <row r="8" spans="1:6" s="9" customFormat="1" ht="15.75">
      <c r="A8" s="15"/>
      <c r="B8" s="146">
        <v>740100</v>
      </c>
      <c r="C8" s="32" t="s">
        <v>37</v>
      </c>
      <c r="D8" s="147"/>
      <c r="E8" s="147"/>
      <c r="F8" s="39"/>
    </row>
    <row r="9" spans="1:7" s="9" customFormat="1" ht="15.75">
      <c r="A9" s="15"/>
      <c r="B9" s="146"/>
      <c r="C9" s="32" t="s">
        <v>44</v>
      </c>
      <c r="D9" s="18">
        <v>6851</v>
      </c>
      <c r="E9" s="18">
        <v>2477.98</v>
      </c>
      <c r="F9" s="23">
        <f aca="true" t="shared" si="0" ref="F9:F72">(E9/D9)*100</f>
        <v>36.16961027587214</v>
      </c>
      <c r="G9" s="108"/>
    </row>
    <row r="10" spans="1:7" s="9" customFormat="1" ht="15.75">
      <c r="A10" s="15"/>
      <c r="B10" s="146"/>
      <c r="C10" s="32" t="s">
        <v>59</v>
      </c>
      <c r="D10" s="18">
        <f>(D11+D12+D13+D14)</f>
        <v>4690</v>
      </c>
      <c r="E10" s="18">
        <v>2076.17</v>
      </c>
      <c r="F10" s="23">
        <f t="shared" si="0"/>
        <v>44.268017057569296</v>
      </c>
      <c r="G10" s="108"/>
    </row>
    <row r="11" spans="1:7" s="9" customFormat="1" ht="15.75">
      <c r="A11" s="15"/>
      <c r="B11" s="146"/>
      <c r="C11" s="32" t="s">
        <v>129</v>
      </c>
      <c r="D11" s="18">
        <v>600</v>
      </c>
      <c r="E11" s="18">
        <v>178.5</v>
      </c>
      <c r="F11" s="23">
        <f t="shared" si="0"/>
        <v>29.75</v>
      </c>
      <c r="G11" s="108"/>
    </row>
    <row r="12" spans="1:7" s="9" customFormat="1" ht="15.75">
      <c r="A12" s="15"/>
      <c r="B12" s="146"/>
      <c r="C12" s="32" t="s">
        <v>46</v>
      </c>
      <c r="D12" s="18">
        <v>200</v>
      </c>
      <c r="E12" s="18">
        <v>193</v>
      </c>
      <c r="F12" s="23">
        <f t="shared" si="0"/>
        <v>96.5</v>
      </c>
      <c r="G12" s="108"/>
    </row>
    <row r="13" spans="1:7" s="9" customFormat="1" ht="15.75">
      <c r="A13" s="15"/>
      <c r="B13" s="146"/>
      <c r="C13" s="32" t="s">
        <v>47</v>
      </c>
      <c r="D13" s="18">
        <v>2290</v>
      </c>
      <c r="E13" s="18">
        <v>1704.67</v>
      </c>
      <c r="F13" s="23">
        <f t="shared" si="0"/>
        <v>74.43973799126637</v>
      </c>
      <c r="G13" s="108"/>
    </row>
    <row r="14" spans="1:7" s="9" customFormat="1" ht="15.75">
      <c r="A14" s="15"/>
      <c r="B14" s="146"/>
      <c r="C14" s="32" t="s">
        <v>48</v>
      </c>
      <c r="D14" s="18">
        <v>1600</v>
      </c>
      <c r="E14" s="18">
        <v>0</v>
      </c>
      <c r="F14" s="23">
        <f t="shared" si="0"/>
        <v>0</v>
      </c>
      <c r="G14" s="108"/>
    </row>
    <row r="15" spans="1:7" s="9" customFormat="1" ht="15.75">
      <c r="A15" s="15"/>
      <c r="B15" s="146"/>
      <c r="C15" s="26" t="s">
        <v>39</v>
      </c>
      <c r="D15" s="24">
        <f>(D9+D10)</f>
        <v>11541</v>
      </c>
      <c r="E15" s="24">
        <f>(E9+E10)</f>
        <v>4554.15</v>
      </c>
      <c r="F15" s="250">
        <f t="shared" si="0"/>
        <v>39.46061866389394</v>
      </c>
      <c r="G15" s="108"/>
    </row>
    <row r="16" spans="1:7" s="9" customFormat="1" ht="15.75">
      <c r="A16" s="15"/>
      <c r="B16" s="146">
        <v>710200</v>
      </c>
      <c r="C16" s="32" t="s">
        <v>38</v>
      </c>
      <c r="D16" s="18">
        <v>0</v>
      </c>
      <c r="E16" s="18">
        <v>0</v>
      </c>
      <c r="F16" s="23">
        <v>0</v>
      </c>
      <c r="G16" s="108"/>
    </row>
    <row r="17" spans="1:7" s="9" customFormat="1" ht="15.75">
      <c r="A17" s="15"/>
      <c r="B17" s="146">
        <v>714199</v>
      </c>
      <c r="C17" s="32" t="s">
        <v>43</v>
      </c>
      <c r="D17" s="18">
        <v>400</v>
      </c>
      <c r="E17" s="18">
        <v>3.75</v>
      </c>
      <c r="F17" s="23">
        <f t="shared" si="0"/>
        <v>0.9375</v>
      </c>
      <c r="G17" s="108"/>
    </row>
    <row r="18" spans="1:7" ht="15.75">
      <c r="A18" s="15"/>
      <c r="B18" s="141"/>
      <c r="C18" s="41"/>
      <c r="D18" s="141"/>
      <c r="E18" s="141"/>
      <c r="F18" s="23"/>
      <c r="G18" s="108"/>
    </row>
    <row r="19" spans="1:7" s="104" customFormat="1" ht="22.5">
      <c r="A19" s="148"/>
      <c r="B19" s="149"/>
      <c r="C19" s="150" t="s">
        <v>40</v>
      </c>
      <c r="D19" s="151">
        <f>(D15+D16+D17)</f>
        <v>11941</v>
      </c>
      <c r="E19" s="151">
        <f>(E15+E16+E17)</f>
        <v>4557.9</v>
      </c>
      <c r="F19" s="151">
        <f t="shared" si="0"/>
        <v>38.17017000251235</v>
      </c>
      <c r="G19" s="109"/>
    </row>
    <row r="20" spans="1:7" s="3" customFormat="1" ht="18">
      <c r="A20" s="152"/>
      <c r="B20" s="153"/>
      <c r="C20" s="154"/>
      <c r="D20" s="153"/>
      <c r="E20" s="153"/>
      <c r="F20" s="23"/>
      <c r="G20" s="108"/>
    </row>
    <row r="21" spans="1:7" s="104" customFormat="1" ht="22.5">
      <c r="A21" s="142" t="s">
        <v>33</v>
      </c>
      <c r="B21" s="143" t="s">
        <v>34</v>
      </c>
      <c r="C21" s="143"/>
      <c r="D21" s="144"/>
      <c r="E21" s="144"/>
      <c r="F21" s="252"/>
      <c r="G21" s="109"/>
    </row>
    <row r="22" spans="1:7" ht="15">
      <c r="A22" s="15"/>
      <c r="B22" s="141"/>
      <c r="C22" s="141"/>
      <c r="D22" s="141"/>
      <c r="E22" s="141"/>
      <c r="F22" s="23"/>
      <c r="G22" s="108"/>
    </row>
    <row r="23" spans="1:7" ht="21">
      <c r="A23" s="35">
        <v>1000</v>
      </c>
      <c r="B23" s="40"/>
      <c r="C23" s="13" t="s">
        <v>62</v>
      </c>
      <c r="D23" s="17"/>
      <c r="E23" s="17"/>
      <c r="F23" s="23"/>
      <c r="G23" s="108"/>
    </row>
    <row r="24" spans="1:7" s="9" customFormat="1" ht="15">
      <c r="A24" s="15"/>
      <c r="B24" s="16">
        <v>4020</v>
      </c>
      <c r="C24" s="15" t="s">
        <v>4</v>
      </c>
      <c r="D24" s="17"/>
      <c r="E24" s="17"/>
      <c r="F24" s="23"/>
      <c r="G24" s="108"/>
    </row>
    <row r="25" spans="1:7" s="9" customFormat="1" ht="15">
      <c r="A25" s="33"/>
      <c r="B25" s="31">
        <v>402000</v>
      </c>
      <c r="C25" s="32" t="s">
        <v>5</v>
      </c>
      <c r="D25" s="18">
        <v>100</v>
      </c>
      <c r="E25" s="18">
        <v>0</v>
      </c>
      <c r="F25" s="23">
        <v>0</v>
      </c>
      <c r="G25" s="108"/>
    </row>
    <row r="26" spans="1:7" s="9" customFormat="1" ht="15">
      <c r="A26" s="33"/>
      <c r="B26" s="31">
        <v>402009</v>
      </c>
      <c r="C26" s="32" t="s">
        <v>80</v>
      </c>
      <c r="D26" s="18">
        <v>735</v>
      </c>
      <c r="E26" s="18">
        <v>0</v>
      </c>
      <c r="F26" s="23">
        <f t="shared" si="0"/>
        <v>0</v>
      </c>
      <c r="G26" s="108"/>
    </row>
    <row r="27" spans="1:7" s="9" customFormat="1" ht="15">
      <c r="A27" s="33"/>
      <c r="B27" s="31"/>
      <c r="C27" s="26" t="s">
        <v>9</v>
      </c>
      <c r="D27" s="24">
        <v>835</v>
      </c>
      <c r="E27" s="24">
        <v>0</v>
      </c>
      <c r="F27" s="250">
        <f t="shared" si="0"/>
        <v>0</v>
      </c>
      <c r="G27" s="108"/>
    </row>
    <row r="28" spans="1:7" s="9" customFormat="1" ht="15">
      <c r="A28" s="33"/>
      <c r="B28" s="31"/>
      <c r="C28" s="155"/>
      <c r="D28" s="54"/>
      <c r="E28" s="54"/>
      <c r="F28" s="23"/>
      <c r="G28" s="108"/>
    </row>
    <row r="29" spans="1:7" s="9" customFormat="1" ht="15">
      <c r="A29" s="15"/>
      <c r="B29" s="16">
        <v>4029</v>
      </c>
      <c r="C29" s="15" t="s">
        <v>16</v>
      </c>
      <c r="D29" s="17"/>
      <c r="E29" s="17"/>
      <c r="F29" s="23"/>
      <c r="G29" s="108"/>
    </row>
    <row r="30" spans="1:7" s="9" customFormat="1" ht="15">
      <c r="A30" s="15"/>
      <c r="B30" s="21">
        <v>402902</v>
      </c>
      <c r="C30" s="22" t="s">
        <v>98</v>
      </c>
      <c r="D30" s="23">
        <v>573</v>
      </c>
      <c r="E30" s="23">
        <v>65.66</v>
      </c>
      <c r="F30" s="23">
        <f t="shared" si="0"/>
        <v>11.458987783595113</v>
      </c>
      <c r="G30" s="108"/>
    </row>
    <row r="31" spans="1:7" s="9" customFormat="1" ht="15">
      <c r="A31" s="15"/>
      <c r="B31" s="31">
        <v>402905</v>
      </c>
      <c r="C31" s="32" t="s">
        <v>19</v>
      </c>
      <c r="D31" s="23">
        <v>2817</v>
      </c>
      <c r="E31" s="23">
        <v>1261.17</v>
      </c>
      <c r="F31" s="23">
        <f t="shared" si="0"/>
        <v>44.76996805111821</v>
      </c>
      <c r="G31" s="108"/>
    </row>
    <row r="32" spans="1:7" s="9" customFormat="1" ht="15">
      <c r="A32" s="15"/>
      <c r="B32" s="31">
        <v>402912</v>
      </c>
      <c r="C32" s="32" t="s">
        <v>99</v>
      </c>
      <c r="D32" s="23">
        <v>119</v>
      </c>
      <c r="E32" s="23">
        <v>17.53</v>
      </c>
      <c r="F32" s="23">
        <f t="shared" si="0"/>
        <v>14.73109243697479</v>
      </c>
      <c r="G32" s="108"/>
    </row>
    <row r="33" spans="1:7" s="9" customFormat="1" ht="15">
      <c r="A33" s="33"/>
      <c r="B33" s="31">
        <v>402930</v>
      </c>
      <c r="C33" s="32" t="s">
        <v>54</v>
      </c>
      <c r="D33" s="23">
        <v>15</v>
      </c>
      <c r="E33" s="23">
        <v>1.45</v>
      </c>
      <c r="F33" s="23">
        <f t="shared" si="0"/>
        <v>9.666666666666666</v>
      </c>
      <c r="G33" s="108"/>
    </row>
    <row r="34" spans="1:7" s="9" customFormat="1" ht="15">
      <c r="A34" s="33"/>
      <c r="B34" s="31">
        <v>402999</v>
      </c>
      <c r="C34" s="32" t="s">
        <v>117</v>
      </c>
      <c r="D34" s="23">
        <v>542</v>
      </c>
      <c r="E34" s="23">
        <v>195.71</v>
      </c>
      <c r="F34" s="23">
        <f t="shared" si="0"/>
        <v>36.108856088560884</v>
      </c>
      <c r="G34" s="108"/>
    </row>
    <row r="35" spans="1:7" s="9" customFormat="1" ht="15">
      <c r="A35" s="33"/>
      <c r="B35" s="31"/>
      <c r="C35" s="26" t="s">
        <v>20</v>
      </c>
      <c r="D35" s="24">
        <f>(D30+D31+D32+D33+D34)</f>
        <v>4066</v>
      </c>
      <c r="E35" s="24">
        <f>(E30+E31+E32+E33+E34)</f>
        <v>1541.5200000000002</v>
      </c>
      <c r="F35" s="250">
        <f t="shared" si="0"/>
        <v>37.912444663059524</v>
      </c>
      <c r="G35" s="108"/>
    </row>
    <row r="36" spans="1:7" s="9" customFormat="1" ht="15">
      <c r="A36" s="33"/>
      <c r="B36" s="31"/>
      <c r="C36" s="16"/>
      <c r="D36" s="17"/>
      <c r="E36" s="17"/>
      <c r="F36" s="23"/>
      <c r="G36" s="108"/>
    </row>
    <row r="37" spans="1:7" s="9" customFormat="1" ht="15">
      <c r="A37" s="33"/>
      <c r="B37" s="34">
        <v>4120</v>
      </c>
      <c r="C37" s="29" t="s">
        <v>102</v>
      </c>
      <c r="D37" s="17"/>
      <c r="E37" s="17"/>
      <c r="F37" s="23"/>
      <c r="G37" s="108"/>
    </row>
    <row r="38" spans="1:7" s="9" customFormat="1" ht="15">
      <c r="A38" s="33"/>
      <c r="B38" s="31">
        <v>412000</v>
      </c>
      <c r="C38" s="167" t="s">
        <v>103</v>
      </c>
      <c r="D38" s="168">
        <v>0</v>
      </c>
      <c r="E38" s="168">
        <v>0</v>
      </c>
      <c r="F38" s="23">
        <v>0</v>
      </c>
      <c r="G38" s="108"/>
    </row>
    <row r="39" spans="1:7" s="9" customFormat="1" ht="15">
      <c r="A39" s="15"/>
      <c r="B39" s="31"/>
      <c r="C39" s="26" t="s">
        <v>109</v>
      </c>
      <c r="D39" s="24">
        <v>0</v>
      </c>
      <c r="E39" s="24">
        <v>0</v>
      </c>
      <c r="F39" s="250">
        <v>0</v>
      </c>
      <c r="G39" s="108"/>
    </row>
    <row r="40" spans="1:7" ht="15">
      <c r="A40" s="29"/>
      <c r="B40" s="40"/>
      <c r="C40" s="16"/>
      <c r="D40" s="17"/>
      <c r="E40" s="17"/>
      <c r="F40" s="23"/>
      <c r="G40" s="108"/>
    </row>
    <row r="41" spans="1:7" s="104" customFormat="1" ht="23.25" customHeight="1">
      <c r="A41" s="164"/>
      <c r="B41" s="149"/>
      <c r="C41" s="150" t="s">
        <v>79</v>
      </c>
      <c r="D41" s="157">
        <f>(D27+D35+D39)</f>
        <v>4901</v>
      </c>
      <c r="E41" s="157">
        <f>(E27+E35+E39)</f>
        <v>1541.5200000000002</v>
      </c>
      <c r="F41" s="145">
        <f t="shared" si="0"/>
        <v>31.453172821873093</v>
      </c>
      <c r="G41" s="109"/>
    </row>
    <row r="42" spans="1:7" ht="23.25" customHeight="1">
      <c r="A42" s="35">
        <v>1001</v>
      </c>
      <c r="B42" s="40"/>
      <c r="C42" s="13" t="s">
        <v>60</v>
      </c>
      <c r="D42" s="136"/>
      <c r="E42" s="136"/>
      <c r="F42" s="23"/>
      <c r="G42" s="108"/>
    </row>
    <row r="43" spans="1:7" s="9" customFormat="1" ht="15.75" customHeight="1">
      <c r="A43" s="33"/>
      <c r="B43" s="32"/>
      <c r="C43" s="33" t="s">
        <v>27</v>
      </c>
      <c r="D43" s="32"/>
      <c r="E43" s="32"/>
      <c r="F43" s="23"/>
      <c r="G43" s="108"/>
    </row>
    <row r="44" spans="1:7" s="9" customFormat="1" ht="15.75" customHeight="1">
      <c r="A44" s="33"/>
      <c r="B44" s="32">
        <v>402009</v>
      </c>
      <c r="C44" s="32" t="s">
        <v>81</v>
      </c>
      <c r="D44" s="70">
        <v>660</v>
      </c>
      <c r="E44" s="70">
        <v>660</v>
      </c>
      <c r="F44" s="23">
        <f t="shared" si="0"/>
        <v>100</v>
      </c>
      <c r="G44" s="108"/>
    </row>
    <row r="45" spans="1:7" s="9" customFormat="1" ht="15.75" customHeight="1">
      <c r="A45" s="33"/>
      <c r="B45" s="32">
        <v>402999</v>
      </c>
      <c r="C45" s="32" t="s">
        <v>53</v>
      </c>
      <c r="D45" s="70">
        <v>244</v>
      </c>
      <c r="E45" s="70">
        <v>244</v>
      </c>
      <c r="F45" s="23">
        <f t="shared" si="0"/>
        <v>100</v>
      </c>
      <c r="G45" s="108"/>
    </row>
    <row r="46" spans="1:7" s="9" customFormat="1" ht="15.75" customHeight="1">
      <c r="A46" s="33"/>
      <c r="B46" s="32"/>
      <c r="C46" s="26" t="s">
        <v>94</v>
      </c>
      <c r="D46" s="24">
        <f>(D44+D45)</f>
        <v>904</v>
      </c>
      <c r="E46" s="24">
        <f>(E44+E45)</f>
        <v>904</v>
      </c>
      <c r="F46" s="250">
        <f t="shared" si="0"/>
        <v>100</v>
      </c>
      <c r="G46" s="108"/>
    </row>
    <row r="47" spans="1:7" s="9" customFormat="1" ht="15.75" customHeight="1">
      <c r="A47" s="35">
        <v>1002</v>
      </c>
      <c r="B47" s="32"/>
      <c r="C47" s="33"/>
      <c r="D47" s="32"/>
      <c r="E47" s="32"/>
      <c r="F47" s="23"/>
      <c r="G47" s="108"/>
    </row>
    <row r="48" spans="1:7" s="9" customFormat="1" ht="15.75" customHeight="1">
      <c r="A48" s="33"/>
      <c r="B48" s="32"/>
      <c r="C48" s="33" t="s">
        <v>85</v>
      </c>
      <c r="D48" s="32"/>
      <c r="E48" s="32"/>
      <c r="F48" s="23"/>
      <c r="G48" s="108"/>
    </row>
    <row r="49" spans="1:7" s="9" customFormat="1" ht="15.75" customHeight="1">
      <c r="A49" s="33"/>
      <c r="B49" s="31">
        <v>402009</v>
      </c>
      <c r="C49" s="32" t="s">
        <v>8</v>
      </c>
      <c r="D49" s="18">
        <v>1350</v>
      </c>
      <c r="E49" s="18">
        <v>0</v>
      </c>
      <c r="F49" s="23">
        <f t="shared" si="0"/>
        <v>0</v>
      </c>
      <c r="G49" s="108"/>
    </row>
    <row r="50" spans="1:7" s="9" customFormat="1" ht="15.75" customHeight="1">
      <c r="A50" s="33"/>
      <c r="B50" s="31">
        <v>402999</v>
      </c>
      <c r="C50" s="32" t="s">
        <v>53</v>
      </c>
      <c r="D50" s="18">
        <v>96</v>
      </c>
      <c r="E50" s="18">
        <v>0</v>
      </c>
      <c r="F50" s="23">
        <f t="shared" si="0"/>
        <v>0</v>
      </c>
      <c r="G50" s="108"/>
    </row>
    <row r="51" spans="1:7" s="9" customFormat="1" ht="15.75" customHeight="1">
      <c r="A51" s="33"/>
      <c r="B51" s="31"/>
      <c r="C51" s="26" t="s">
        <v>29</v>
      </c>
      <c r="D51" s="24">
        <v>1446</v>
      </c>
      <c r="E51" s="24">
        <v>0</v>
      </c>
      <c r="F51" s="250">
        <f t="shared" si="0"/>
        <v>0</v>
      </c>
      <c r="G51" s="108"/>
    </row>
    <row r="52" spans="1:7" ht="15.75" customHeight="1">
      <c r="A52" s="29"/>
      <c r="B52" s="169"/>
      <c r="C52" s="41"/>
      <c r="D52" s="136"/>
      <c r="E52" s="136"/>
      <c r="F52" s="23"/>
      <c r="G52" s="108"/>
    </row>
    <row r="53" spans="1:7" s="104" customFormat="1" ht="23.25" customHeight="1">
      <c r="A53" s="164"/>
      <c r="B53" s="149"/>
      <c r="C53" s="150" t="s">
        <v>66</v>
      </c>
      <c r="D53" s="157">
        <f>(D46+D51)</f>
        <v>2350</v>
      </c>
      <c r="E53" s="157">
        <f>(E46+E51)</f>
        <v>904</v>
      </c>
      <c r="F53" s="145">
        <f t="shared" si="0"/>
        <v>38.46808510638298</v>
      </c>
      <c r="G53" s="109"/>
    </row>
    <row r="54" spans="1:7" ht="15.75" customHeight="1">
      <c r="A54" s="35"/>
      <c r="B54" s="40"/>
      <c r="C54" s="41"/>
      <c r="D54" s="136"/>
      <c r="E54" s="136"/>
      <c r="F54" s="23"/>
      <c r="G54" s="108"/>
    </row>
    <row r="55" spans="1:7" ht="23.25" customHeight="1">
      <c r="A55" s="35">
        <v>1003</v>
      </c>
      <c r="B55" s="65"/>
      <c r="C55" s="13" t="s">
        <v>67</v>
      </c>
      <c r="D55" s="65"/>
      <c r="E55" s="65"/>
      <c r="F55" s="23"/>
      <c r="G55" s="108"/>
    </row>
    <row r="56" spans="1:7" s="9" customFormat="1" ht="15">
      <c r="A56" s="33"/>
      <c r="B56" s="16"/>
      <c r="C56" s="33" t="s">
        <v>23</v>
      </c>
      <c r="D56" s="17"/>
      <c r="E56" s="17"/>
      <c r="F56" s="23"/>
      <c r="G56" s="108"/>
    </row>
    <row r="57" spans="1:7" s="9" customFormat="1" ht="15">
      <c r="A57" s="33"/>
      <c r="B57" s="21">
        <v>402300</v>
      </c>
      <c r="C57" s="32" t="s">
        <v>57</v>
      </c>
      <c r="D57" s="23">
        <v>600</v>
      </c>
      <c r="E57" s="23">
        <v>138.47</v>
      </c>
      <c r="F57" s="23">
        <f t="shared" si="0"/>
        <v>23.078333333333333</v>
      </c>
      <c r="G57" s="108"/>
    </row>
    <row r="58" spans="1:7" s="9" customFormat="1" ht="15">
      <c r="A58" s="33"/>
      <c r="B58" s="31"/>
      <c r="C58" s="26" t="s">
        <v>94</v>
      </c>
      <c r="D58" s="24">
        <v>600</v>
      </c>
      <c r="E58" s="24">
        <v>138.47</v>
      </c>
      <c r="F58" s="250">
        <f t="shared" si="0"/>
        <v>23.078333333333333</v>
      </c>
      <c r="G58" s="108"/>
    </row>
    <row r="59" spans="1:7" s="9" customFormat="1" ht="17.25">
      <c r="A59" s="35">
        <v>1004</v>
      </c>
      <c r="B59" s="31"/>
      <c r="C59" s="16"/>
      <c r="D59" s="17"/>
      <c r="E59" s="17"/>
      <c r="F59" s="23"/>
      <c r="G59" s="108"/>
    </row>
    <row r="60" spans="1:7" s="9" customFormat="1" ht="15">
      <c r="A60" s="33"/>
      <c r="B60" s="16"/>
      <c r="C60" s="29" t="s">
        <v>24</v>
      </c>
      <c r="D60" s="47"/>
      <c r="E60" s="47"/>
      <c r="F60" s="23"/>
      <c r="G60" s="108"/>
    </row>
    <row r="61" spans="1:7" s="9" customFormat="1" ht="15">
      <c r="A61" s="15"/>
      <c r="B61" s="31">
        <v>402503</v>
      </c>
      <c r="C61" s="32" t="s">
        <v>24</v>
      </c>
      <c r="D61" s="23">
        <v>200</v>
      </c>
      <c r="E61" s="23">
        <v>193</v>
      </c>
      <c r="F61" s="23">
        <f t="shared" si="0"/>
        <v>96.5</v>
      </c>
      <c r="G61" s="108"/>
    </row>
    <row r="62" spans="1:93" s="62" customFormat="1" ht="15">
      <c r="A62" s="33"/>
      <c r="B62" s="16"/>
      <c r="C62" s="26" t="s">
        <v>94</v>
      </c>
      <c r="D62" s="24">
        <v>200</v>
      </c>
      <c r="E62" s="24">
        <v>193</v>
      </c>
      <c r="F62" s="250">
        <f t="shared" si="0"/>
        <v>96.5</v>
      </c>
      <c r="G62" s="10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</row>
    <row r="63" spans="1:7" s="9" customFormat="1" ht="17.25">
      <c r="A63" s="35">
        <v>1005</v>
      </c>
      <c r="B63" s="31"/>
      <c r="C63" s="32"/>
      <c r="D63" s="23"/>
      <c r="E63" s="23"/>
      <c r="F63" s="23"/>
      <c r="G63" s="108"/>
    </row>
    <row r="64" spans="1:7" s="9" customFormat="1" ht="15">
      <c r="A64" s="33"/>
      <c r="B64" s="31"/>
      <c r="C64" s="33" t="s">
        <v>42</v>
      </c>
      <c r="D64" s="23"/>
      <c r="E64" s="23"/>
      <c r="F64" s="23"/>
      <c r="G64" s="108"/>
    </row>
    <row r="65" spans="1:7" s="9" customFormat="1" ht="15">
      <c r="A65" s="33"/>
      <c r="B65" s="31">
        <v>402503</v>
      </c>
      <c r="C65" s="32" t="s">
        <v>42</v>
      </c>
      <c r="D65" s="23">
        <v>1700</v>
      </c>
      <c r="E65" s="23">
        <v>688.47</v>
      </c>
      <c r="F65" s="23">
        <f t="shared" si="0"/>
        <v>40.49823529411765</v>
      </c>
      <c r="G65" s="108"/>
    </row>
    <row r="66" spans="1:7" s="9" customFormat="1" ht="15">
      <c r="A66" s="15"/>
      <c r="B66" s="21">
        <v>402902</v>
      </c>
      <c r="C66" s="22" t="s">
        <v>98</v>
      </c>
      <c r="D66" s="23">
        <v>720</v>
      </c>
      <c r="E66" s="23">
        <v>0</v>
      </c>
      <c r="F66" s="23">
        <f t="shared" si="0"/>
        <v>0</v>
      </c>
      <c r="G66" s="108"/>
    </row>
    <row r="67" spans="1:7" s="9" customFormat="1" ht="15">
      <c r="A67" s="15"/>
      <c r="B67" s="31">
        <v>402912</v>
      </c>
      <c r="C67" s="32" t="s">
        <v>99</v>
      </c>
      <c r="D67" s="23">
        <v>190</v>
      </c>
      <c r="E67" s="23">
        <v>0</v>
      </c>
      <c r="F67" s="23">
        <f t="shared" si="0"/>
        <v>0</v>
      </c>
      <c r="G67" s="108"/>
    </row>
    <row r="68" spans="1:7" s="9" customFormat="1" ht="15">
      <c r="A68" s="33"/>
      <c r="B68" s="31">
        <v>402999</v>
      </c>
      <c r="C68" s="32" t="s">
        <v>117</v>
      </c>
      <c r="D68" s="23">
        <v>80</v>
      </c>
      <c r="E68" s="23">
        <v>0</v>
      </c>
      <c r="F68" s="23">
        <f t="shared" si="0"/>
        <v>0</v>
      </c>
      <c r="G68" s="108"/>
    </row>
    <row r="69" spans="1:7" s="9" customFormat="1" ht="15">
      <c r="A69" s="33"/>
      <c r="B69" s="31"/>
      <c r="C69" s="26" t="s">
        <v>94</v>
      </c>
      <c r="D69" s="24">
        <f>(D65+D66+D67+D68)</f>
        <v>2690</v>
      </c>
      <c r="E69" s="24">
        <f>(E65+E66+E67+E68)</f>
        <v>688.47</v>
      </c>
      <c r="F69" s="250">
        <f t="shared" si="0"/>
        <v>25.593680297397768</v>
      </c>
      <c r="G69" s="108"/>
    </row>
    <row r="70" spans="1:7" s="9" customFormat="1" ht="17.25">
      <c r="A70" s="35">
        <v>1006</v>
      </c>
      <c r="B70" s="31"/>
      <c r="C70" s="16"/>
      <c r="D70" s="23"/>
      <c r="E70" s="23"/>
      <c r="F70" s="23"/>
      <c r="G70" s="108"/>
    </row>
    <row r="71" spans="1:7" s="9" customFormat="1" ht="15">
      <c r="A71" s="33"/>
      <c r="B71" s="31"/>
      <c r="C71" s="33" t="s">
        <v>25</v>
      </c>
      <c r="D71" s="23"/>
      <c r="E71" s="23"/>
      <c r="F71" s="23"/>
      <c r="G71" s="108"/>
    </row>
    <row r="72" spans="1:7" s="9" customFormat="1" ht="15">
      <c r="A72" s="33"/>
      <c r="B72" s="31">
        <v>402503</v>
      </c>
      <c r="C72" s="32" t="s">
        <v>25</v>
      </c>
      <c r="D72" s="170">
        <v>1600</v>
      </c>
      <c r="E72" s="168">
        <v>0</v>
      </c>
      <c r="F72" s="23">
        <f t="shared" si="0"/>
        <v>0</v>
      </c>
      <c r="G72" s="108"/>
    </row>
    <row r="73" spans="1:7" s="9" customFormat="1" ht="15">
      <c r="A73" s="33"/>
      <c r="B73" s="34"/>
      <c r="C73" s="26" t="s">
        <v>94</v>
      </c>
      <c r="D73" s="163">
        <v>1600</v>
      </c>
      <c r="E73" s="24">
        <v>0</v>
      </c>
      <c r="F73" s="250">
        <f aca="true" t="shared" si="1" ref="F73:F82">(E73/D73)*100</f>
        <v>0</v>
      </c>
      <c r="G73" s="108"/>
    </row>
    <row r="74" spans="1:7" s="9" customFormat="1" ht="17.25">
      <c r="A74" s="35"/>
      <c r="B74" s="31"/>
      <c r="C74" s="16"/>
      <c r="D74" s="23"/>
      <c r="E74" s="23"/>
      <c r="F74" s="23"/>
      <c r="G74" s="108"/>
    </row>
    <row r="75" spans="1:7" s="9" customFormat="1" ht="0" customHeight="1" hidden="1">
      <c r="A75" s="35">
        <v>1007</v>
      </c>
      <c r="B75" s="16"/>
      <c r="C75" s="15"/>
      <c r="D75" s="23"/>
      <c r="E75" s="23">
        <v>0</v>
      </c>
      <c r="F75" s="23" t="e">
        <f t="shared" si="1"/>
        <v>#DIV/0!</v>
      </c>
      <c r="G75" s="108"/>
    </row>
    <row r="76" spans="1:7" s="9" customFormat="1" ht="17.25" hidden="1">
      <c r="A76" s="35"/>
      <c r="B76" s="16"/>
      <c r="C76" s="33" t="s">
        <v>16</v>
      </c>
      <c r="D76" s="23"/>
      <c r="E76" s="23"/>
      <c r="F76" s="23" t="e">
        <f t="shared" si="1"/>
        <v>#DIV/0!</v>
      </c>
      <c r="G76" s="108"/>
    </row>
    <row r="77" spans="1:7" s="9" customFormat="1" ht="15" hidden="1">
      <c r="A77" s="15"/>
      <c r="B77" s="21">
        <v>402903</v>
      </c>
      <c r="C77" s="32" t="s">
        <v>18</v>
      </c>
      <c r="D77" s="23">
        <v>0</v>
      </c>
      <c r="E77" s="23"/>
      <c r="F77" s="23" t="e">
        <f t="shared" si="1"/>
        <v>#DIV/0!</v>
      </c>
      <c r="G77" s="108"/>
    </row>
    <row r="78" spans="1:7" ht="15" hidden="1">
      <c r="A78" s="33"/>
      <c r="B78" s="31"/>
      <c r="C78" s="26" t="s">
        <v>20</v>
      </c>
      <c r="D78" s="24">
        <v>0</v>
      </c>
      <c r="E78" s="24"/>
      <c r="F78" s="23" t="e">
        <f t="shared" si="1"/>
        <v>#DIV/0!</v>
      </c>
      <c r="G78" s="108"/>
    </row>
    <row r="79" spans="1:7" ht="15" hidden="1">
      <c r="A79" s="33"/>
      <c r="B79" s="31"/>
      <c r="C79" s="26"/>
      <c r="D79" s="24"/>
      <c r="E79" s="24"/>
      <c r="F79" s="23" t="e">
        <f t="shared" si="1"/>
        <v>#DIV/0!</v>
      </c>
      <c r="G79" s="108"/>
    </row>
    <row r="80" spans="1:7" s="104" customFormat="1" ht="22.5">
      <c r="A80" s="171"/>
      <c r="B80" s="149"/>
      <c r="C80" s="150" t="s">
        <v>61</v>
      </c>
      <c r="D80" s="157">
        <f>(D58+D62+D69+D73+D78)</f>
        <v>5090</v>
      </c>
      <c r="E80" s="157">
        <f>(E58+E62+E69+E73+E78)</f>
        <v>1019.94</v>
      </c>
      <c r="F80" s="145">
        <f t="shared" si="1"/>
        <v>20.03811394891945</v>
      </c>
      <c r="G80" s="109"/>
    </row>
    <row r="81" spans="1:7" ht="15">
      <c r="A81" s="29"/>
      <c r="B81" s="40"/>
      <c r="C81" s="16"/>
      <c r="D81" s="17"/>
      <c r="E81" s="17"/>
      <c r="F81" s="23"/>
      <c r="G81" s="108"/>
    </row>
    <row r="82" spans="1:7" s="104" customFormat="1" ht="22.5">
      <c r="A82" s="164"/>
      <c r="B82" s="172"/>
      <c r="C82" s="150" t="s">
        <v>41</v>
      </c>
      <c r="D82" s="151">
        <f>(D41+D53+D80)</f>
        <v>12341</v>
      </c>
      <c r="E82" s="151">
        <f>(E41+E53+E80)</f>
        <v>3465.4600000000005</v>
      </c>
      <c r="F82" s="151">
        <f t="shared" si="1"/>
        <v>28.08086864921806</v>
      </c>
      <c r="G82" s="109"/>
    </row>
    <row r="83" spans="1:6" ht="15">
      <c r="A83" s="173"/>
      <c r="B83" s="40"/>
      <c r="C83" s="16"/>
      <c r="D83" s="17"/>
      <c r="E83" s="17"/>
      <c r="F83" s="17"/>
    </row>
    <row r="84" spans="1:12" ht="12.75">
      <c r="A84" s="174"/>
      <c r="B84" s="174"/>
      <c r="C84" s="174"/>
      <c r="D84" s="174"/>
      <c r="E84" s="174"/>
      <c r="F84" s="184"/>
      <c r="G84" s="111"/>
      <c r="H84" s="112"/>
      <c r="I84" s="111"/>
      <c r="J84" s="111"/>
      <c r="K84" s="111">
        <v>0</v>
      </c>
      <c r="L84" s="111">
        <f>(E25)</f>
        <v>0</v>
      </c>
    </row>
    <row r="85" spans="1:25" ht="12.75">
      <c r="A85" s="174"/>
      <c r="B85" s="174"/>
      <c r="C85" s="174"/>
      <c r="D85" s="174"/>
      <c r="E85" s="174"/>
      <c r="F85" s="184"/>
      <c r="G85" s="111"/>
      <c r="H85" s="112"/>
      <c r="I85" s="111"/>
      <c r="J85" s="111"/>
      <c r="K85" s="111">
        <v>72.88</v>
      </c>
      <c r="L85" s="111">
        <f>(E26+E44+G49)</f>
        <v>660</v>
      </c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</row>
    <row r="86" spans="1:25" s="6" customFormat="1" ht="12" customHeight="1">
      <c r="A86" s="174"/>
      <c r="B86" s="174"/>
      <c r="C86" s="174"/>
      <c r="D86" s="174"/>
      <c r="E86" s="174"/>
      <c r="F86" s="184"/>
      <c r="G86" s="111"/>
      <c r="H86" s="112"/>
      <c r="I86" s="111"/>
      <c r="J86" s="111"/>
      <c r="K86" s="112"/>
      <c r="L86" s="111">
        <v>0</v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</row>
    <row r="87" spans="1:25" ht="12.75">
      <c r="A87" s="174"/>
      <c r="B87" s="174"/>
      <c r="C87" s="174"/>
      <c r="D87" s="174"/>
      <c r="E87" s="174"/>
      <c r="F87" s="184"/>
      <c r="G87" s="111"/>
      <c r="H87" s="112"/>
      <c r="I87" s="111"/>
      <c r="J87" s="111"/>
      <c r="K87" s="111">
        <v>23.03</v>
      </c>
      <c r="L87" s="111">
        <f>(E30)</f>
        <v>65.66</v>
      </c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1:25" ht="12.75">
      <c r="A88" s="174"/>
      <c r="B88" s="174"/>
      <c r="C88" s="174"/>
      <c r="D88" s="174"/>
      <c r="E88" s="174"/>
      <c r="F88" s="184"/>
      <c r="G88" s="111"/>
      <c r="H88" s="112"/>
      <c r="I88" s="111"/>
      <c r="J88" s="111"/>
      <c r="K88" s="111">
        <v>48.32</v>
      </c>
      <c r="L88" s="111">
        <f>(E31)</f>
        <v>1261.17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 ht="12.75">
      <c r="A89" s="174"/>
      <c r="B89" s="174"/>
      <c r="C89" s="174"/>
      <c r="D89" s="174"/>
      <c r="E89" s="174"/>
      <c r="F89" s="184"/>
      <c r="G89" s="111"/>
      <c r="H89" s="112"/>
      <c r="I89" s="111"/>
      <c r="J89" s="111"/>
      <c r="K89" s="111">
        <v>26.15</v>
      </c>
      <c r="L89" s="111">
        <f>(E32)</f>
        <v>17.53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spans="1:25" ht="12.75">
      <c r="A90" s="174"/>
      <c r="B90" s="174"/>
      <c r="C90" s="174"/>
      <c r="D90" s="174"/>
      <c r="E90" s="174"/>
      <c r="F90" s="184"/>
      <c r="G90" s="111"/>
      <c r="H90" s="112"/>
      <c r="I90" s="111"/>
      <c r="J90" s="111"/>
      <c r="K90" s="111">
        <v>0</v>
      </c>
      <c r="L90" s="111">
        <f>(E33)</f>
        <v>1.45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spans="1:25" s="65" customFormat="1" ht="12.75">
      <c r="A91" s="174"/>
      <c r="B91" s="174"/>
      <c r="C91" s="174"/>
      <c r="D91" s="174"/>
      <c r="E91" s="174"/>
      <c r="F91" s="184"/>
      <c r="G91" s="111"/>
      <c r="H91" s="112"/>
      <c r="I91" s="111"/>
      <c r="J91" s="111"/>
      <c r="K91" s="111">
        <v>43.89</v>
      </c>
      <c r="L91" s="111">
        <f>(E34+E45+E50)</f>
        <v>439.71000000000004</v>
      </c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</row>
    <row r="92" spans="1:25" ht="11.25" customHeight="1">
      <c r="A92" s="174"/>
      <c r="B92" s="174"/>
      <c r="C92" s="174"/>
      <c r="D92" s="174"/>
      <c r="E92" s="174"/>
      <c r="F92" s="184"/>
      <c r="G92" s="111"/>
      <c r="H92" s="112"/>
      <c r="I92" s="111"/>
      <c r="J92" s="111"/>
      <c r="K92" s="111">
        <v>53.37</v>
      </c>
      <c r="L92" s="111">
        <f>(E72)</f>
        <v>0</v>
      </c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</row>
    <row r="93" spans="1:25" ht="12" customHeight="1">
      <c r="A93" s="174"/>
      <c r="B93" s="174"/>
      <c r="C93" s="174"/>
      <c r="D93" s="174"/>
      <c r="E93" s="174"/>
      <c r="F93" s="184"/>
      <c r="G93" s="111"/>
      <c r="H93" s="112"/>
      <c r="I93" s="111"/>
      <c r="J93" s="111"/>
      <c r="K93" s="111">
        <v>26.75</v>
      </c>
      <c r="L93" s="111">
        <f>(E61)</f>
        <v>193</v>
      </c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spans="1:25" ht="12.75">
      <c r="A94" s="174"/>
      <c r="B94" s="174"/>
      <c r="C94" s="174"/>
      <c r="D94" s="174"/>
      <c r="E94" s="174"/>
      <c r="F94" s="184"/>
      <c r="G94" s="111"/>
      <c r="H94" s="112"/>
      <c r="I94" s="111"/>
      <c r="J94" s="111"/>
      <c r="K94" s="111">
        <v>75.72</v>
      </c>
      <c r="L94" s="111">
        <f>(E65)</f>
        <v>688.47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</row>
    <row r="95" spans="1:25" ht="12.75">
      <c r="A95" s="174"/>
      <c r="B95" s="174"/>
      <c r="C95" s="174"/>
      <c r="D95" s="174"/>
      <c r="E95" s="174"/>
      <c r="F95" s="184"/>
      <c r="G95" s="111"/>
      <c r="H95" s="112"/>
      <c r="I95" s="111"/>
      <c r="J95" s="111"/>
      <c r="K95" s="111">
        <v>0</v>
      </c>
      <c r="L95" s="111">
        <f>(E66)</f>
        <v>0</v>
      </c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</row>
    <row r="96" spans="1:25" ht="12.75">
      <c r="A96" s="174"/>
      <c r="B96" s="174"/>
      <c r="C96" s="174"/>
      <c r="D96" s="174"/>
      <c r="E96" s="174"/>
      <c r="F96" s="184"/>
      <c r="G96" s="111"/>
      <c r="H96" s="112"/>
      <c r="I96" s="111"/>
      <c r="J96" s="111"/>
      <c r="K96" s="111">
        <v>0</v>
      </c>
      <c r="L96" s="111">
        <f>(E67)</f>
        <v>0</v>
      </c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</row>
    <row r="97" spans="1:25" ht="12.75">
      <c r="A97" s="174"/>
      <c r="B97" s="174"/>
      <c r="C97" s="174"/>
      <c r="D97" s="174"/>
      <c r="E97" s="174"/>
      <c r="F97" s="184"/>
      <c r="G97" s="111"/>
      <c r="H97" s="112"/>
      <c r="I97" s="111"/>
      <c r="J97" s="111"/>
      <c r="K97" s="111">
        <v>0</v>
      </c>
      <c r="L97" s="111">
        <f>(E68)</f>
        <v>0</v>
      </c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</row>
    <row r="98" spans="1:25" ht="12.75">
      <c r="A98" s="174"/>
      <c r="B98" s="174"/>
      <c r="C98" s="174"/>
      <c r="D98" s="174"/>
      <c r="E98" s="174"/>
      <c r="F98" s="184"/>
      <c r="G98" s="111"/>
      <c r="H98" s="112"/>
      <c r="I98" s="111"/>
      <c r="J98" s="111"/>
      <c r="K98" s="111">
        <v>48.77</v>
      </c>
      <c r="L98" s="111">
        <f>(E58)</f>
        <v>138.47</v>
      </c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</row>
    <row r="99" spans="1:25" ht="13.5">
      <c r="A99" s="27"/>
      <c r="B99" s="175"/>
      <c r="C99" s="169"/>
      <c r="D99" s="176"/>
      <c r="E99" s="176"/>
      <c r="F99" s="185"/>
      <c r="G99" s="52"/>
      <c r="H99" s="52"/>
      <c r="I99" s="52"/>
      <c r="J99" s="51"/>
      <c r="K99" s="48"/>
      <c r="L99" s="113">
        <f>(L84+L85+L86+L87+L88+L89+L90+L91+L92+L93+L94+L95+L96+L97+L98)</f>
        <v>3465.4599999999996</v>
      </c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</row>
    <row r="100" spans="1:25" ht="13.5">
      <c r="A100" s="177"/>
      <c r="B100" s="178"/>
      <c r="C100" s="179"/>
      <c r="D100" s="180"/>
      <c r="E100" s="180"/>
      <c r="F100" s="185"/>
      <c r="G100" s="52"/>
      <c r="H100" s="66"/>
      <c r="I100" s="60"/>
      <c r="J100" s="60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</row>
    <row r="101" spans="1:25" ht="13.5">
      <c r="A101" s="177"/>
      <c r="B101" s="178"/>
      <c r="C101" s="179"/>
      <c r="D101" s="180"/>
      <c r="E101" s="180"/>
      <c r="F101" s="177"/>
      <c r="G101" s="52"/>
      <c r="H101" s="66"/>
      <c r="I101" s="60"/>
      <c r="J101" s="60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</row>
    <row r="102" spans="1:25" ht="12.75">
      <c r="A102" s="64"/>
      <c r="B102" s="64"/>
      <c r="C102" s="181"/>
      <c r="D102" s="182"/>
      <c r="E102" s="182"/>
      <c r="F102" s="64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</row>
    <row r="103" spans="1:25" ht="12.75">
      <c r="A103" s="64"/>
      <c r="B103" s="64"/>
      <c r="C103" s="181"/>
      <c r="D103" s="182"/>
      <c r="E103" s="182"/>
      <c r="F103" s="64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</row>
    <row r="104" spans="1:25" ht="12.75">
      <c r="A104" s="64"/>
      <c r="B104" s="64"/>
      <c r="C104" s="181"/>
      <c r="D104" s="182"/>
      <c r="E104" s="182"/>
      <c r="F104" s="64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</row>
    <row r="105" spans="1:25" ht="12.75">
      <c r="A105" s="64"/>
      <c r="B105" s="64"/>
      <c r="C105" s="181"/>
      <c r="D105" s="182"/>
      <c r="E105" s="182"/>
      <c r="F105" s="64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</row>
    <row r="106" spans="1:25" ht="12.75">
      <c r="A106" s="64"/>
      <c r="B106" s="64"/>
      <c r="C106" s="181"/>
      <c r="D106" s="182"/>
      <c r="E106" s="182"/>
      <c r="F106" s="64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</row>
    <row r="107" spans="1:25" ht="12.75">
      <c r="A107" s="48"/>
      <c r="B107" s="48"/>
      <c r="C107" s="49"/>
      <c r="D107" s="50"/>
      <c r="E107" s="50"/>
      <c r="F107" s="64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</row>
    <row r="108" spans="1:25" ht="12.75">
      <c r="A108" s="48"/>
      <c r="B108" s="48"/>
      <c r="C108" s="49"/>
      <c r="D108" s="50"/>
      <c r="E108" s="50"/>
      <c r="F108" s="64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</row>
    <row r="109" spans="1:25" ht="12.75">
      <c r="A109" s="48"/>
      <c r="B109" s="48"/>
      <c r="C109" s="49"/>
      <c r="D109" s="50"/>
      <c r="E109" s="50"/>
      <c r="F109" s="64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</row>
    <row r="110" spans="1:25" ht="12.75">
      <c r="A110" s="48"/>
      <c r="B110" s="48"/>
      <c r="C110" s="49"/>
      <c r="D110" s="50"/>
      <c r="E110" s="50"/>
      <c r="F110" s="64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ht="12.75">
      <c r="A111" s="48"/>
      <c r="B111" s="48"/>
      <c r="C111" s="49"/>
      <c r="D111" s="50"/>
      <c r="E111" s="50"/>
      <c r="F111" s="64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2" spans="1:25" ht="12.75">
      <c r="A112" s="48"/>
      <c r="B112" s="48"/>
      <c r="C112" s="49"/>
      <c r="D112" s="50"/>
      <c r="E112" s="50"/>
      <c r="F112" s="64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</row>
    <row r="113" spans="1:25" ht="12.75">
      <c r="A113" s="48"/>
      <c r="B113" s="48"/>
      <c r="C113" s="49"/>
      <c r="D113" s="50"/>
      <c r="E113" s="50"/>
      <c r="F113" s="64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</row>
    <row r="114" spans="1:25" ht="12.75">
      <c r="A114" s="48"/>
      <c r="B114" s="48"/>
      <c r="C114" s="49"/>
      <c r="D114" s="50"/>
      <c r="E114" s="50"/>
      <c r="F114" s="64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</row>
    <row r="115" spans="1:25" ht="15">
      <c r="A115" s="7"/>
      <c r="B115" s="53"/>
      <c r="C115" s="51"/>
      <c r="D115" s="48"/>
      <c r="E115" s="48"/>
      <c r="F115" s="64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</row>
    <row r="116" spans="1:25" ht="15">
      <c r="A116" s="7"/>
      <c r="B116" s="53"/>
      <c r="C116" s="51"/>
      <c r="D116" s="48"/>
      <c r="E116" s="48"/>
      <c r="F116" s="64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</row>
    <row r="117" spans="1:25" ht="15">
      <c r="A117" s="7"/>
      <c r="B117" s="53"/>
      <c r="C117" s="51"/>
      <c r="D117" s="48"/>
      <c r="E117" s="48"/>
      <c r="F117" s="64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</row>
    <row r="118" spans="1:25" ht="15">
      <c r="A118" s="7"/>
      <c r="B118" s="53"/>
      <c r="C118" s="51"/>
      <c r="D118" s="48"/>
      <c r="E118" s="48"/>
      <c r="F118" s="64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</row>
    <row r="119" spans="1:25" ht="15">
      <c r="A119" s="7"/>
      <c r="B119" s="53"/>
      <c r="C119" s="51"/>
      <c r="D119" s="48"/>
      <c r="E119" s="48"/>
      <c r="F119" s="64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</row>
    <row r="120" spans="1:25" ht="15">
      <c r="A120" s="7"/>
      <c r="B120" s="53"/>
      <c r="C120" s="51"/>
      <c r="D120" s="48"/>
      <c r="E120" s="48"/>
      <c r="F120" s="64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</row>
    <row r="121" spans="1:25" ht="15">
      <c r="A121" s="7"/>
      <c r="B121" s="53"/>
      <c r="C121" s="51"/>
      <c r="D121" s="48"/>
      <c r="E121" s="48"/>
      <c r="F121" s="64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</row>
    <row r="122" spans="1:25" ht="15">
      <c r="A122" s="7"/>
      <c r="B122" s="53"/>
      <c r="C122" s="51"/>
      <c r="D122" s="48"/>
      <c r="E122" s="48"/>
      <c r="F122" s="64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ht="15">
      <c r="A123" s="7"/>
      <c r="B123" s="53"/>
      <c r="C123" s="51"/>
      <c r="D123" s="48"/>
      <c r="E123" s="48"/>
      <c r="F123" s="64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</row>
    <row r="124" spans="1:25" ht="15">
      <c r="A124" s="7"/>
      <c r="B124" s="53"/>
      <c r="C124" s="51"/>
      <c r="D124" s="48"/>
      <c r="E124" s="48"/>
      <c r="F124" s="64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</row>
    <row r="125" spans="1:25" ht="15">
      <c r="A125" s="7"/>
      <c r="B125" s="53"/>
      <c r="C125" s="51"/>
      <c r="D125" s="48"/>
      <c r="E125" s="48"/>
      <c r="F125" s="64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6" spans="1:25" ht="15">
      <c r="A126" s="7"/>
      <c r="B126" s="53"/>
      <c r="C126" s="51"/>
      <c r="D126" s="48"/>
      <c r="E126" s="48"/>
      <c r="F126" s="64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ht="15">
      <c r="A127" s="7"/>
      <c r="B127" s="53"/>
      <c r="C127" s="51"/>
      <c r="D127" s="48"/>
      <c r="E127" s="48"/>
      <c r="F127" s="64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</row>
    <row r="128" spans="1:25" ht="15">
      <c r="A128" s="7"/>
      <c r="B128" s="53"/>
      <c r="C128" s="51"/>
      <c r="D128" s="48"/>
      <c r="E128" s="48"/>
      <c r="F128" s="64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</row>
    <row r="129" spans="1:25" ht="15">
      <c r="A129" s="7"/>
      <c r="B129" s="53"/>
      <c r="C129" s="51"/>
      <c r="D129" s="48"/>
      <c r="E129" s="48"/>
      <c r="F129" s="64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</row>
    <row r="130" spans="1:25" ht="15">
      <c r="A130" s="7"/>
      <c r="B130" s="53"/>
      <c r="C130" s="51"/>
      <c r="D130" s="48"/>
      <c r="E130" s="48"/>
      <c r="F130" s="64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</row>
    <row r="131" spans="1:25" ht="15">
      <c r="A131" s="7"/>
      <c r="B131" s="53"/>
      <c r="C131" s="51"/>
      <c r="D131" s="48"/>
      <c r="E131" s="48"/>
      <c r="F131" s="64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</row>
    <row r="132" spans="2:3" ht="15">
      <c r="B132" s="12"/>
      <c r="C132" s="11"/>
    </row>
    <row r="133" spans="2:3" ht="15">
      <c r="B133" s="12"/>
      <c r="C133" s="11"/>
    </row>
    <row r="134" spans="2:3" ht="15">
      <c r="B134" s="12"/>
      <c r="C134" s="11"/>
    </row>
    <row r="135" spans="2:3" ht="15">
      <c r="B135" s="12"/>
      <c r="C135" s="11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0" r:id="rId3"/>
  <rowBreaks count="1" manualBreakCount="1">
    <brk id="53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160"/>
  <sheetViews>
    <sheetView view="pageBreakPreview" zoomScaleNormal="75" zoomScaleSheetLayoutView="100" zoomScalePageLayoutView="0" workbookViewId="0" topLeftCell="A1">
      <selection activeCell="E18" sqref="E18"/>
    </sheetView>
  </sheetViews>
  <sheetFormatPr defaultColWidth="9.125" defaultRowHeight="12.75"/>
  <cols>
    <col min="1" max="1" width="7.50390625" style="1" customWidth="1"/>
    <col min="2" max="2" width="9.50390625" style="38" customWidth="1"/>
    <col min="3" max="3" width="50.375" style="5" customWidth="1"/>
    <col min="4" max="4" width="21.625" style="5" bestFit="1" customWidth="1"/>
    <col min="5" max="5" width="27.75390625" style="5" customWidth="1"/>
    <col min="6" max="6" width="14.50390625" style="5" customWidth="1"/>
    <col min="7" max="7" width="13.875" style="4" customWidth="1"/>
    <col min="8" max="8" width="14.375" style="5" bestFit="1" customWidth="1"/>
    <col min="9" max="10" width="12.50390625" style="5" bestFit="1" customWidth="1"/>
    <col min="11" max="11" width="11.00390625" style="5" bestFit="1" customWidth="1"/>
    <col min="12" max="12" width="14.375" style="5" bestFit="1" customWidth="1"/>
    <col min="13" max="16384" width="9.125" style="5" customWidth="1"/>
  </cols>
  <sheetData>
    <row r="1" spans="1:7" s="106" customFormat="1" ht="27" customHeight="1">
      <c r="A1" s="131" t="s">
        <v>152</v>
      </c>
      <c r="B1" s="131"/>
      <c r="C1" s="132"/>
      <c r="D1" s="133"/>
      <c r="E1" s="133"/>
      <c r="F1" s="134"/>
      <c r="G1" s="105"/>
    </row>
    <row r="2" spans="1:7" s="3" customFormat="1" ht="17.25" customHeight="1" thickBot="1">
      <c r="A2" s="33"/>
      <c r="B2" s="44"/>
      <c r="C2" s="135"/>
      <c r="D2" s="136"/>
      <c r="E2" s="136"/>
      <c r="F2" s="136"/>
      <c r="G2" s="2"/>
    </row>
    <row r="3" spans="1:7" s="3" customFormat="1" ht="18" thickBot="1" thickTop="1">
      <c r="A3" s="137" t="s">
        <v>0</v>
      </c>
      <c r="B3" s="138" t="s">
        <v>1</v>
      </c>
      <c r="C3" s="138" t="s">
        <v>2</v>
      </c>
      <c r="D3" s="138" t="s">
        <v>148</v>
      </c>
      <c r="E3" s="138" t="s">
        <v>151</v>
      </c>
      <c r="F3" s="138" t="s">
        <v>3</v>
      </c>
      <c r="G3" s="2"/>
    </row>
    <row r="4" spans="1:7" s="3" customFormat="1" ht="18" thickBot="1" thickTop="1">
      <c r="A4" s="137"/>
      <c r="B4" s="139">
        <v>1</v>
      </c>
      <c r="C4" s="139">
        <v>2</v>
      </c>
      <c r="D4" s="139">
        <v>3</v>
      </c>
      <c r="E4" s="139">
        <v>4</v>
      </c>
      <c r="F4" s="139">
        <v>5</v>
      </c>
      <c r="G4" s="2"/>
    </row>
    <row r="5" spans="1:6" ht="15" thickTop="1">
      <c r="A5" s="140"/>
      <c r="B5" s="141"/>
      <c r="C5" s="141"/>
      <c r="D5" s="141"/>
      <c r="E5" s="141"/>
      <c r="F5" s="141"/>
    </row>
    <row r="6" spans="1:7" s="104" customFormat="1" ht="22.5">
      <c r="A6" s="142" t="s">
        <v>35</v>
      </c>
      <c r="B6" s="143" t="s">
        <v>36</v>
      </c>
      <c r="C6" s="143"/>
      <c r="D6" s="144"/>
      <c r="E6" s="144"/>
      <c r="F6" s="145"/>
      <c r="G6" s="103"/>
    </row>
    <row r="7" spans="1:7" ht="15">
      <c r="A7" s="15"/>
      <c r="B7" s="141"/>
      <c r="C7" s="141"/>
      <c r="D7" s="141"/>
      <c r="E7" s="141"/>
      <c r="F7" s="141"/>
      <c r="G7" s="8"/>
    </row>
    <row r="8" spans="1:7" ht="15">
      <c r="A8" s="15"/>
      <c r="B8" s="146">
        <v>740100</v>
      </c>
      <c r="C8" s="32" t="s">
        <v>37</v>
      </c>
      <c r="D8" s="147"/>
      <c r="E8" s="147"/>
      <c r="F8" s="39"/>
      <c r="G8" s="8"/>
    </row>
    <row r="9" spans="1:7" ht="15">
      <c r="A9" s="15"/>
      <c r="B9" s="146"/>
      <c r="C9" s="32" t="s">
        <v>44</v>
      </c>
      <c r="D9" s="18">
        <v>4843</v>
      </c>
      <c r="E9" s="18">
        <v>2123.08</v>
      </c>
      <c r="F9" s="23">
        <f>(E9/D9)*100</f>
        <v>43.838116869708855</v>
      </c>
      <c r="G9" s="10"/>
    </row>
    <row r="10" spans="1:7" ht="15">
      <c r="A10" s="15"/>
      <c r="B10" s="146"/>
      <c r="C10" s="32" t="s">
        <v>63</v>
      </c>
      <c r="D10" s="18">
        <v>1038</v>
      </c>
      <c r="E10" s="18">
        <v>480.09</v>
      </c>
      <c r="F10" s="23">
        <f aca="true" t="shared" si="0" ref="F10:F71">(E10/D10)*100</f>
        <v>46.2514450867052</v>
      </c>
      <c r="G10" s="10"/>
    </row>
    <row r="11" spans="1:7" ht="15">
      <c r="A11" s="15"/>
      <c r="B11" s="146"/>
      <c r="C11" s="32" t="s">
        <v>76</v>
      </c>
      <c r="D11" s="18">
        <v>2983</v>
      </c>
      <c r="E11" s="18">
        <v>571.9</v>
      </c>
      <c r="F11" s="23">
        <f t="shared" si="0"/>
        <v>19.17197452229299</v>
      </c>
      <c r="G11" s="10"/>
    </row>
    <row r="12" spans="1:7" ht="15">
      <c r="A12" s="15"/>
      <c r="B12" s="146"/>
      <c r="C12" s="32" t="s">
        <v>45</v>
      </c>
      <c r="D12" s="23">
        <v>200</v>
      </c>
      <c r="E12" s="23">
        <v>0</v>
      </c>
      <c r="F12" s="23">
        <f t="shared" si="0"/>
        <v>0</v>
      </c>
      <c r="G12" s="10"/>
    </row>
    <row r="13" spans="1:7" ht="15">
      <c r="A13" s="15"/>
      <c r="B13" s="146"/>
      <c r="C13" s="32" t="s">
        <v>46</v>
      </c>
      <c r="D13" s="23">
        <v>844</v>
      </c>
      <c r="E13" s="23">
        <v>90</v>
      </c>
      <c r="F13" s="23">
        <f t="shared" si="0"/>
        <v>10.66350710900474</v>
      </c>
      <c r="G13" s="10"/>
    </row>
    <row r="14" spans="1:7" ht="15">
      <c r="A14" s="15"/>
      <c r="B14" s="146"/>
      <c r="C14" s="32" t="s">
        <v>47</v>
      </c>
      <c r="D14" s="23">
        <v>814</v>
      </c>
      <c r="E14" s="23">
        <v>268.4</v>
      </c>
      <c r="F14" s="23">
        <f t="shared" si="0"/>
        <v>32.97297297297297</v>
      </c>
      <c r="G14" s="10"/>
    </row>
    <row r="15" spans="1:7" ht="15">
      <c r="A15" s="15"/>
      <c r="B15" s="146"/>
      <c r="C15" s="32" t="s">
        <v>48</v>
      </c>
      <c r="D15" s="23">
        <v>1125</v>
      </c>
      <c r="E15" s="23">
        <v>213.5</v>
      </c>
      <c r="F15" s="23">
        <f t="shared" si="0"/>
        <v>18.977777777777778</v>
      </c>
      <c r="G15" s="10"/>
    </row>
    <row r="16" spans="1:7" ht="15">
      <c r="A16" s="15"/>
      <c r="B16" s="146"/>
      <c r="C16" s="26" t="s">
        <v>39</v>
      </c>
      <c r="D16" s="24">
        <f>(D9+D10+D11)</f>
        <v>8864</v>
      </c>
      <c r="E16" s="24">
        <f>(E9+E10+E11)</f>
        <v>3175.07</v>
      </c>
      <c r="F16" s="251">
        <f t="shared" si="0"/>
        <v>35.819833032490976</v>
      </c>
      <c r="G16" s="10"/>
    </row>
    <row r="17" spans="1:7" ht="15">
      <c r="A17" s="15"/>
      <c r="B17" s="146">
        <v>710200</v>
      </c>
      <c r="C17" s="32" t="s">
        <v>38</v>
      </c>
      <c r="D17" s="18">
        <v>0</v>
      </c>
      <c r="E17" s="18">
        <v>0</v>
      </c>
      <c r="F17" s="23">
        <v>0</v>
      </c>
      <c r="G17" s="10"/>
    </row>
    <row r="18" spans="1:7" ht="15">
      <c r="A18" s="15"/>
      <c r="B18" s="141"/>
      <c r="C18" s="41"/>
      <c r="D18" s="141"/>
      <c r="E18" s="141"/>
      <c r="F18" s="23"/>
      <c r="G18" s="10"/>
    </row>
    <row r="19" spans="1:7" s="104" customFormat="1" ht="22.5">
      <c r="A19" s="148"/>
      <c r="B19" s="149"/>
      <c r="C19" s="150" t="s">
        <v>40</v>
      </c>
      <c r="D19" s="151">
        <f>(D9+D10+D12+D13+D14+D15+D17)</f>
        <v>8864</v>
      </c>
      <c r="E19" s="151">
        <f>(E9+E10+E12+E13+E14+E15+E17)</f>
        <v>3175.07</v>
      </c>
      <c r="F19" s="151">
        <f t="shared" si="0"/>
        <v>35.819833032490976</v>
      </c>
      <c r="G19" s="107"/>
    </row>
    <row r="20" spans="1:7" s="3" customFormat="1" ht="17.25">
      <c r="A20" s="152"/>
      <c r="B20" s="153"/>
      <c r="C20" s="154"/>
      <c r="D20" s="153"/>
      <c r="E20" s="153"/>
      <c r="F20" s="23"/>
      <c r="G20" s="10"/>
    </row>
    <row r="21" spans="1:7" s="104" customFormat="1" ht="22.5">
      <c r="A21" s="142" t="s">
        <v>33</v>
      </c>
      <c r="B21" s="143" t="s">
        <v>34</v>
      </c>
      <c r="C21" s="143"/>
      <c r="D21" s="144"/>
      <c r="E21" s="144"/>
      <c r="F21" s="252"/>
      <c r="G21" s="107"/>
    </row>
    <row r="22" spans="1:7" ht="15">
      <c r="A22" s="15"/>
      <c r="B22" s="141"/>
      <c r="C22" s="141"/>
      <c r="D22" s="141"/>
      <c r="E22" s="141"/>
      <c r="F22" s="23"/>
      <c r="G22" s="10"/>
    </row>
    <row r="23" spans="1:7" ht="21">
      <c r="A23" s="35">
        <v>4000</v>
      </c>
      <c r="B23" s="40"/>
      <c r="C23" s="13" t="s">
        <v>62</v>
      </c>
      <c r="D23" s="17"/>
      <c r="E23" s="17"/>
      <c r="F23" s="23"/>
      <c r="G23" s="10"/>
    </row>
    <row r="24" spans="1:7" ht="15">
      <c r="A24" s="15"/>
      <c r="B24" s="16">
        <v>4020</v>
      </c>
      <c r="C24" s="15" t="s">
        <v>4</v>
      </c>
      <c r="D24" s="17"/>
      <c r="E24" s="17"/>
      <c r="F24" s="23"/>
      <c r="G24" s="10"/>
    </row>
    <row r="25" spans="1:7" ht="15">
      <c r="A25" s="33"/>
      <c r="B25" s="31">
        <v>402000</v>
      </c>
      <c r="C25" s="32" t="s">
        <v>4</v>
      </c>
      <c r="D25" s="18">
        <v>74</v>
      </c>
      <c r="E25" s="18">
        <v>0</v>
      </c>
      <c r="F25" s="23">
        <f t="shared" si="0"/>
        <v>0</v>
      </c>
      <c r="G25" s="10"/>
    </row>
    <row r="26" spans="1:7" ht="15">
      <c r="A26" s="33"/>
      <c r="B26" s="31">
        <v>402009</v>
      </c>
      <c r="C26" s="32" t="s">
        <v>81</v>
      </c>
      <c r="D26" s="18">
        <v>400</v>
      </c>
      <c r="E26" s="18">
        <v>388.81</v>
      </c>
      <c r="F26" s="23">
        <f t="shared" si="0"/>
        <v>97.2025</v>
      </c>
      <c r="G26" s="10"/>
    </row>
    <row r="27" spans="1:7" ht="15">
      <c r="A27" s="33"/>
      <c r="B27" s="31"/>
      <c r="C27" s="26" t="s">
        <v>9</v>
      </c>
      <c r="D27" s="24">
        <f>(D25+D26)</f>
        <v>474</v>
      </c>
      <c r="E27" s="24">
        <f>(E25+E26)</f>
        <v>388.81</v>
      </c>
      <c r="F27" s="250">
        <f t="shared" si="0"/>
        <v>82.02742616033755</v>
      </c>
      <c r="G27" s="10"/>
    </row>
    <row r="28" spans="1:7" ht="15">
      <c r="A28" s="33"/>
      <c r="B28" s="31"/>
      <c r="C28" s="155"/>
      <c r="D28" s="54"/>
      <c r="E28" s="54"/>
      <c r="F28" s="23"/>
      <c r="G28" s="10"/>
    </row>
    <row r="29" spans="1:7" ht="15">
      <c r="A29" s="15"/>
      <c r="B29" s="16">
        <v>4029</v>
      </c>
      <c r="C29" s="15" t="s">
        <v>16</v>
      </c>
      <c r="D29" s="17"/>
      <c r="E29" s="17"/>
      <c r="F29" s="23"/>
      <c r="G29" s="10"/>
    </row>
    <row r="30" spans="1:7" ht="15">
      <c r="A30" s="33"/>
      <c r="B30" s="31">
        <v>402905</v>
      </c>
      <c r="C30" s="32" t="s">
        <v>19</v>
      </c>
      <c r="D30" s="18">
        <v>2817</v>
      </c>
      <c r="E30" s="18">
        <v>531.71</v>
      </c>
      <c r="F30" s="23">
        <f t="shared" si="0"/>
        <v>18.87504437344693</v>
      </c>
      <c r="G30" s="10"/>
    </row>
    <row r="31" spans="1:7" ht="15">
      <c r="A31" s="33"/>
      <c r="B31" s="31">
        <v>402930</v>
      </c>
      <c r="C31" s="32" t="s">
        <v>54</v>
      </c>
      <c r="D31" s="18">
        <v>10</v>
      </c>
      <c r="E31" s="18">
        <v>1.58</v>
      </c>
      <c r="F31" s="23">
        <f t="shared" si="0"/>
        <v>15.8</v>
      </c>
      <c r="G31" s="10"/>
    </row>
    <row r="32" spans="1:7" ht="15">
      <c r="A32" s="33"/>
      <c r="B32" s="31">
        <v>402999</v>
      </c>
      <c r="C32" s="32" t="s">
        <v>53</v>
      </c>
      <c r="D32" s="18">
        <v>220</v>
      </c>
      <c r="E32" s="18">
        <v>65.75</v>
      </c>
      <c r="F32" s="23">
        <f t="shared" si="0"/>
        <v>29.88636363636364</v>
      </c>
      <c r="G32" s="10"/>
    </row>
    <row r="33" spans="1:7" ht="15">
      <c r="A33" s="33"/>
      <c r="B33" s="31"/>
      <c r="C33" s="26" t="s">
        <v>20</v>
      </c>
      <c r="D33" s="24">
        <f>(D30+D31+D32)</f>
        <v>3047</v>
      </c>
      <c r="E33" s="24">
        <f>(E30+E31+E32)</f>
        <v>599.0400000000001</v>
      </c>
      <c r="F33" s="250">
        <f t="shared" si="0"/>
        <v>19.659993436166722</v>
      </c>
      <c r="G33" s="10"/>
    </row>
    <row r="34" spans="1:7" ht="15">
      <c r="A34" s="33"/>
      <c r="B34" s="31"/>
      <c r="C34" s="16"/>
      <c r="D34" s="17"/>
      <c r="E34" s="17"/>
      <c r="F34" s="23"/>
      <c r="G34" s="10"/>
    </row>
    <row r="35" spans="1:7" ht="15">
      <c r="A35" s="15"/>
      <c r="B35" s="16">
        <v>4120</v>
      </c>
      <c r="C35" s="15" t="s">
        <v>55</v>
      </c>
      <c r="D35" s="17"/>
      <c r="E35" s="17"/>
      <c r="F35" s="23"/>
      <c r="G35" s="10"/>
    </row>
    <row r="36" spans="1:7" ht="15">
      <c r="A36" s="15"/>
      <c r="B36" s="21">
        <v>412000</v>
      </c>
      <c r="C36" s="55" t="s">
        <v>92</v>
      </c>
      <c r="D36" s="18">
        <v>0</v>
      </c>
      <c r="E36" s="18">
        <v>0</v>
      </c>
      <c r="F36" s="23">
        <v>0</v>
      </c>
      <c r="G36" s="10"/>
    </row>
    <row r="37" spans="1:7" ht="15">
      <c r="A37" s="33"/>
      <c r="B37" s="31"/>
      <c r="C37" s="156" t="s">
        <v>21</v>
      </c>
      <c r="D37" s="24">
        <v>0</v>
      </c>
      <c r="E37" s="24">
        <v>0</v>
      </c>
      <c r="F37" s="250">
        <v>0</v>
      </c>
      <c r="G37" s="10"/>
    </row>
    <row r="38" spans="1:7" ht="15">
      <c r="A38" s="33"/>
      <c r="B38" s="40"/>
      <c r="C38" s="16"/>
      <c r="D38" s="17"/>
      <c r="E38" s="17"/>
      <c r="F38" s="23"/>
      <c r="G38" s="10"/>
    </row>
    <row r="39" spans="1:7" s="104" customFormat="1" ht="22.5" customHeight="1">
      <c r="A39" s="148"/>
      <c r="B39" s="149"/>
      <c r="C39" s="150" t="s">
        <v>79</v>
      </c>
      <c r="D39" s="157">
        <f>(D27+D33+D37)</f>
        <v>3521</v>
      </c>
      <c r="E39" s="157">
        <f>(E27+E33+E37)</f>
        <v>987.8500000000001</v>
      </c>
      <c r="F39" s="151">
        <f t="shared" si="0"/>
        <v>28.055950014200516</v>
      </c>
      <c r="G39" s="107"/>
    </row>
    <row r="40" spans="1:7" ht="15">
      <c r="A40" s="33"/>
      <c r="B40" s="40"/>
      <c r="C40" s="39"/>
      <c r="D40" s="17"/>
      <c r="E40" s="17"/>
      <c r="F40" s="23"/>
      <c r="G40" s="10"/>
    </row>
    <row r="41" spans="1:7" ht="23.25" customHeight="1">
      <c r="A41" s="35">
        <v>4001</v>
      </c>
      <c r="B41" s="40"/>
      <c r="C41" s="13" t="s">
        <v>64</v>
      </c>
      <c r="D41" s="17"/>
      <c r="E41" s="17"/>
      <c r="F41" s="23"/>
      <c r="G41" s="10"/>
    </row>
    <row r="42" spans="1:7" ht="15">
      <c r="A42" s="15"/>
      <c r="B42" s="16">
        <v>4022</v>
      </c>
      <c r="C42" s="15" t="s">
        <v>10</v>
      </c>
      <c r="D42" s="17"/>
      <c r="E42" s="17"/>
      <c r="F42" s="23"/>
      <c r="G42" s="10"/>
    </row>
    <row r="43" spans="1:7" ht="15">
      <c r="A43" s="33"/>
      <c r="B43" s="31">
        <v>402200</v>
      </c>
      <c r="C43" s="32" t="s">
        <v>11</v>
      </c>
      <c r="D43" s="18">
        <v>195</v>
      </c>
      <c r="E43" s="18">
        <v>11.22</v>
      </c>
      <c r="F43" s="23">
        <f t="shared" si="0"/>
        <v>5.753846153846154</v>
      </c>
      <c r="G43" s="10"/>
    </row>
    <row r="44" spans="1:7" ht="15">
      <c r="A44" s="33"/>
      <c r="B44" s="31">
        <v>402201</v>
      </c>
      <c r="C44" s="32" t="s">
        <v>12</v>
      </c>
      <c r="D44" s="18">
        <v>78</v>
      </c>
      <c r="E44" s="18">
        <v>150.24</v>
      </c>
      <c r="F44" s="23">
        <f t="shared" si="0"/>
        <v>192.61538461538464</v>
      </c>
      <c r="G44" s="10"/>
    </row>
    <row r="45" spans="1:7" ht="15">
      <c r="A45" s="33"/>
      <c r="B45" s="31">
        <v>402203</v>
      </c>
      <c r="C45" s="32" t="s">
        <v>13</v>
      </c>
      <c r="D45" s="18">
        <v>200</v>
      </c>
      <c r="E45" s="18">
        <v>102.69</v>
      </c>
      <c r="F45" s="23">
        <f t="shared" si="0"/>
        <v>51.345</v>
      </c>
      <c r="G45" s="10"/>
    </row>
    <row r="46" spans="1:7" ht="15">
      <c r="A46" s="33"/>
      <c r="B46" s="31"/>
      <c r="C46" s="26" t="s">
        <v>15</v>
      </c>
      <c r="D46" s="24">
        <f>(D43+D44+D45)</f>
        <v>473</v>
      </c>
      <c r="E46" s="24">
        <f>(E43+E44+E45)</f>
        <v>264.15</v>
      </c>
      <c r="F46" s="250">
        <f t="shared" si="0"/>
        <v>55.84566596194502</v>
      </c>
      <c r="G46" s="10"/>
    </row>
    <row r="47" spans="1:7" ht="15">
      <c r="A47" s="33"/>
      <c r="B47" s="31"/>
      <c r="C47" s="16"/>
      <c r="D47" s="17"/>
      <c r="E47" s="17"/>
      <c r="F47" s="23"/>
      <c r="G47" s="10"/>
    </row>
    <row r="48" spans="1:7" ht="15">
      <c r="A48" s="15"/>
      <c r="B48" s="16">
        <v>4025</v>
      </c>
      <c r="C48" s="15" t="s">
        <v>17</v>
      </c>
      <c r="D48" s="17"/>
      <c r="E48" s="17"/>
      <c r="F48" s="23"/>
      <c r="G48" s="10"/>
    </row>
    <row r="49" spans="1:7" ht="15">
      <c r="A49" s="33"/>
      <c r="B49" s="31">
        <v>402500</v>
      </c>
      <c r="C49" s="32" t="s">
        <v>17</v>
      </c>
      <c r="D49" s="18">
        <v>300</v>
      </c>
      <c r="E49" s="18">
        <v>148.29</v>
      </c>
      <c r="F49" s="23">
        <f t="shared" si="0"/>
        <v>49.42999999999999</v>
      </c>
      <c r="G49" s="10"/>
    </row>
    <row r="50" spans="1:7" ht="15">
      <c r="A50" s="33"/>
      <c r="B50" s="31"/>
      <c r="C50" s="26" t="s">
        <v>22</v>
      </c>
      <c r="D50" s="19">
        <v>300</v>
      </c>
      <c r="E50" s="19">
        <v>148.29</v>
      </c>
      <c r="F50" s="250">
        <f t="shared" si="0"/>
        <v>49.42999999999999</v>
      </c>
      <c r="G50" s="10"/>
    </row>
    <row r="51" spans="1:7" ht="15">
      <c r="A51" s="33"/>
      <c r="B51" s="31"/>
      <c r="C51" s="16"/>
      <c r="D51" s="17"/>
      <c r="E51" s="17"/>
      <c r="F51" s="23"/>
      <c r="G51" s="10"/>
    </row>
    <row r="52" spans="1:7" s="58" customFormat="1" ht="15">
      <c r="A52" s="33"/>
      <c r="B52" s="34">
        <v>4029</v>
      </c>
      <c r="C52" s="29" t="s">
        <v>16</v>
      </c>
      <c r="D52" s="17"/>
      <c r="E52" s="17"/>
      <c r="F52" s="23"/>
      <c r="G52" s="10"/>
    </row>
    <row r="53" spans="1:7" s="11" customFormat="1" ht="15">
      <c r="A53" s="33"/>
      <c r="B53" s="31">
        <v>402902</v>
      </c>
      <c r="C53" s="30" t="s">
        <v>138</v>
      </c>
      <c r="D53" s="23">
        <v>194</v>
      </c>
      <c r="E53" s="23">
        <v>0</v>
      </c>
      <c r="F53" s="23">
        <f t="shared" si="0"/>
        <v>0</v>
      </c>
      <c r="G53" s="10"/>
    </row>
    <row r="54" spans="1:7" s="11" customFormat="1" ht="15">
      <c r="A54" s="33"/>
      <c r="B54" s="31">
        <v>402912</v>
      </c>
      <c r="C54" s="30" t="s">
        <v>99</v>
      </c>
      <c r="D54" s="23">
        <v>49</v>
      </c>
      <c r="E54" s="23">
        <v>0</v>
      </c>
      <c r="F54" s="23">
        <f t="shared" si="0"/>
        <v>0</v>
      </c>
      <c r="G54" s="10"/>
    </row>
    <row r="55" spans="1:7" s="11" customFormat="1" ht="15">
      <c r="A55" s="33"/>
      <c r="B55" s="31">
        <v>402999</v>
      </c>
      <c r="C55" s="30" t="s">
        <v>53</v>
      </c>
      <c r="D55" s="23">
        <v>22</v>
      </c>
      <c r="E55" s="23">
        <v>0</v>
      </c>
      <c r="F55" s="23">
        <f t="shared" si="0"/>
        <v>0</v>
      </c>
      <c r="G55" s="10"/>
    </row>
    <row r="56" spans="1:7" s="1" customFormat="1" ht="15">
      <c r="A56" s="33"/>
      <c r="B56" s="34"/>
      <c r="C56" s="26" t="s">
        <v>20</v>
      </c>
      <c r="D56" s="24">
        <f>(D53+D54+D55)</f>
        <v>265</v>
      </c>
      <c r="E56" s="24">
        <v>0</v>
      </c>
      <c r="F56" s="250">
        <f t="shared" si="0"/>
        <v>0</v>
      </c>
      <c r="G56" s="10"/>
    </row>
    <row r="57" spans="1:7" s="59" customFormat="1" ht="15">
      <c r="A57" s="158"/>
      <c r="B57" s="31"/>
      <c r="C57" s="159"/>
      <c r="D57" s="18"/>
      <c r="E57" s="18"/>
      <c r="F57" s="23"/>
      <c r="G57" s="10"/>
    </row>
    <row r="58" spans="1:7" s="104" customFormat="1" ht="23.25" customHeight="1">
      <c r="A58" s="148"/>
      <c r="B58" s="149"/>
      <c r="C58" s="150" t="s">
        <v>65</v>
      </c>
      <c r="D58" s="157">
        <f>(D46+D50+D56)</f>
        <v>1038</v>
      </c>
      <c r="E58" s="157">
        <f>(E46+E50+E56)</f>
        <v>412.43999999999994</v>
      </c>
      <c r="F58" s="151">
        <f t="shared" si="0"/>
        <v>39.73410404624277</v>
      </c>
      <c r="G58" s="107"/>
    </row>
    <row r="59" spans="1:7" ht="15.75" customHeight="1">
      <c r="A59" s="33"/>
      <c r="B59" s="40"/>
      <c r="C59" s="41"/>
      <c r="D59" s="136"/>
      <c r="E59" s="136"/>
      <c r="F59" s="23"/>
      <c r="G59" s="10"/>
    </row>
    <row r="60" spans="1:7" ht="21.75" customHeight="1">
      <c r="A60" s="33"/>
      <c r="B60" s="40"/>
      <c r="C60" s="13" t="s">
        <v>60</v>
      </c>
      <c r="D60" s="17"/>
      <c r="E60" s="17"/>
      <c r="F60" s="23"/>
      <c r="G60" s="10"/>
    </row>
    <row r="61" spans="1:7" ht="15.75" customHeight="1">
      <c r="A61" s="35">
        <v>4003</v>
      </c>
      <c r="B61" s="32"/>
      <c r="C61" s="33" t="s">
        <v>27</v>
      </c>
      <c r="D61" s="32"/>
      <c r="E61" s="32"/>
      <c r="F61" s="23"/>
      <c r="G61" s="10"/>
    </row>
    <row r="62" spans="1:7" ht="15.75" customHeight="1">
      <c r="A62" s="33"/>
      <c r="B62" s="31">
        <v>402009</v>
      </c>
      <c r="C62" s="32" t="s">
        <v>81</v>
      </c>
      <c r="D62" s="18">
        <v>0</v>
      </c>
      <c r="E62" s="18">
        <v>0</v>
      </c>
      <c r="F62" s="23">
        <v>0</v>
      </c>
      <c r="G62" s="10"/>
    </row>
    <row r="63" spans="1:7" ht="15.75" customHeight="1">
      <c r="A63" s="33"/>
      <c r="B63" s="31">
        <v>402999</v>
      </c>
      <c r="C63" s="32" t="s">
        <v>53</v>
      </c>
      <c r="D63" s="18">
        <v>96</v>
      </c>
      <c r="E63" s="18">
        <v>0</v>
      </c>
      <c r="F63" s="23">
        <f t="shared" si="0"/>
        <v>0</v>
      </c>
      <c r="G63" s="10"/>
    </row>
    <row r="64" spans="1:7" ht="15.75" customHeight="1">
      <c r="A64" s="33"/>
      <c r="B64" s="31"/>
      <c r="C64" s="26" t="s">
        <v>29</v>
      </c>
      <c r="D64" s="24">
        <v>96</v>
      </c>
      <c r="E64" s="24">
        <v>0</v>
      </c>
      <c r="F64" s="250">
        <f t="shared" si="0"/>
        <v>0</v>
      </c>
      <c r="G64" s="10"/>
    </row>
    <row r="65" spans="1:7" ht="15.75" customHeight="1">
      <c r="A65" s="33"/>
      <c r="B65" s="31"/>
      <c r="C65" s="16"/>
      <c r="D65" s="17"/>
      <c r="E65" s="17"/>
      <c r="F65" s="23"/>
      <c r="G65" s="10"/>
    </row>
    <row r="66" spans="1:7" ht="15.75" customHeight="1">
      <c r="A66" s="35">
        <v>4004</v>
      </c>
      <c r="B66" s="32"/>
      <c r="C66" s="33" t="s">
        <v>143</v>
      </c>
      <c r="D66" s="32"/>
      <c r="E66" s="32"/>
      <c r="F66" s="23"/>
      <c r="G66" s="10"/>
    </row>
    <row r="67" spans="1:7" ht="15.75" customHeight="1">
      <c r="A67" s="33"/>
      <c r="B67" s="31">
        <v>402009</v>
      </c>
      <c r="C67" s="32" t="s">
        <v>81</v>
      </c>
      <c r="D67" s="18">
        <v>1226</v>
      </c>
      <c r="E67" s="18">
        <v>1204.46</v>
      </c>
      <c r="F67" s="23">
        <f t="shared" si="0"/>
        <v>98.24306688417619</v>
      </c>
      <c r="G67" s="10"/>
    </row>
    <row r="68" spans="1:7" ht="15.75" customHeight="1">
      <c r="A68" s="33"/>
      <c r="B68" s="31">
        <v>402999</v>
      </c>
      <c r="C68" s="32" t="s">
        <v>53</v>
      </c>
      <c r="D68" s="18">
        <v>0</v>
      </c>
      <c r="E68" s="18">
        <v>0</v>
      </c>
      <c r="F68" s="23">
        <v>0</v>
      </c>
      <c r="G68" s="10"/>
    </row>
    <row r="69" spans="1:7" ht="15.75" customHeight="1">
      <c r="A69" s="33"/>
      <c r="B69" s="31"/>
      <c r="C69" s="26" t="s">
        <v>29</v>
      </c>
      <c r="D69" s="24">
        <v>1226</v>
      </c>
      <c r="E69" s="24">
        <v>1204.46</v>
      </c>
      <c r="F69" s="250">
        <f t="shared" si="0"/>
        <v>98.24306688417619</v>
      </c>
      <c r="G69" s="10"/>
    </row>
    <row r="70" spans="1:7" ht="15.75" customHeight="1">
      <c r="A70" s="33"/>
      <c r="B70" s="40"/>
      <c r="C70" s="41"/>
      <c r="D70" s="136"/>
      <c r="E70" s="136"/>
      <c r="F70" s="23"/>
      <c r="G70" s="10"/>
    </row>
    <row r="71" spans="1:7" s="104" customFormat="1" ht="23.25" customHeight="1">
      <c r="A71" s="148"/>
      <c r="B71" s="149"/>
      <c r="C71" s="150" t="s">
        <v>66</v>
      </c>
      <c r="D71" s="157">
        <f>(D64+D69)</f>
        <v>1322</v>
      </c>
      <c r="E71" s="157">
        <f>(E64+E69)</f>
        <v>1204.46</v>
      </c>
      <c r="F71" s="151">
        <f t="shared" si="0"/>
        <v>91.1089258698941</v>
      </c>
      <c r="G71" s="107"/>
    </row>
    <row r="72" spans="1:7" ht="15.75" customHeight="1">
      <c r="A72" s="160"/>
      <c r="B72" s="161"/>
      <c r="C72" s="162"/>
      <c r="D72" s="136"/>
      <c r="E72" s="136"/>
      <c r="F72" s="23"/>
      <c r="G72" s="10"/>
    </row>
    <row r="73" spans="1:7" ht="23.25" customHeight="1">
      <c r="A73" s="35"/>
      <c r="B73" s="65"/>
      <c r="C73" s="13" t="s">
        <v>67</v>
      </c>
      <c r="D73" s="65"/>
      <c r="E73" s="65"/>
      <c r="F73" s="23"/>
      <c r="G73" s="10"/>
    </row>
    <row r="74" spans="1:7" ht="17.25">
      <c r="A74" s="28">
        <v>4005</v>
      </c>
      <c r="B74" s="16"/>
      <c r="C74" s="29" t="s">
        <v>23</v>
      </c>
      <c r="D74" s="47"/>
      <c r="E74" s="47"/>
      <c r="F74" s="23"/>
      <c r="G74" s="10"/>
    </row>
    <row r="75" spans="1:7" ht="17.25">
      <c r="A75" s="28"/>
      <c r="B75" s="21">
        <v>402300</v>
      </c>
      <c r="C75" s="32" t="s">
        <v>57</v>
      </c>
      <c r="D75" s="47">
        <v>200</v>
      </c>
      <c r="E75" s="47">
        <v>0</v>
      </c>
      <c r="F75" s="23">
        <f aca="true" t="shared" si="1" ref="F75:F94">(E75/D75)*100</f>
        <v>0</v>
      </c>
      <c r="G75" s="10"/>
    </row>
    <row r="76" spans="1:7" ht="15">
      <c r="A76" s="15"/>
      <c r="B76" s="31">
        <v>402503</v>
      </c>
      <c r="C76" s="32" t="s">
        <v>23</v>
      </c>
      <c r="D76" s="23">
        <v>0</v>
      </c>
      <c r="E76" s="23">
        <v>0</v>
      </c>
      <c r="F76" s="23">
        <v>0</v>
      </c>
      <c r="G76" s="10"/>
    </row>
    <row r="77" spans="1:7" ht="15">
      <c r="A77" s="15"/>
      <c r="B77" s="31"/>
      <c r="C77" s="26" t="s">
        <v>94</v>
      </c>
      <c r="D77" s="24">
        <v>200</v>
      </c>
      <c r="E77" s="24">
        <v>0</v>
      </c>
      <c r="F77" s="250">
        <f t="shared" si="1"/>
        <v>0</v>
      </c>
      <c r="G77" s="10"/>
    </row>
    <row r="78" spans="1:7" ht="15">
      <c r="A78" s="15"/>
      <c r="B78" s="31"/>
      <c r="C78" s="16"/>
      <c r="D78" s="17"/>
      <c r="E78" s="17"/>
      <c r="F78" s="23"/>
      <c r="G78" s="10"/>
    </row>
    <row r="79" spans="1:7" ht="17.25">
      <c r="A79" s="28">
        <v>4006</v>
      </c>
      <c r="B79" s="31"/>
      <c r="C79" s="33" t="s">
        <v>24</v>
      </c>
      <c r="D79" s="23"/>
      <c r="E79" s="23"/>
      <c r="F79" s="23"/>
      <c r="G79" s="10"/>
    </row>
    <row r="80" spans="1:7" ht="15">
      <c r="A80" s="33"/>
      <c r="B80" s="31">
        <v>402503</v>
      </c>
      <c r="C80" s="32" t="s">
        <v>24</v>
      </c>
      <c r="D80" s="23">
        <v>844</v>
      </c>
      <c r="E80" s="23">
        <v>90</v>
      </c>
      <c r="F80" s="23">
        <f t="shared" si="1"/>
        <v>10.66350710900474</v>
      </c>
      <c r="G80" s="10"/>
    </row>
    <row r="81" spans="1:7" ht="15">
      <c r="A81" s="33"/>
      <c r="B81" s="31"/>
      <c r="C81" s="26" t="s">
        <v>94</v>
      </c>
      <c r="D81" s="24">
        <v>844</v>
      </c>
      <c r="E81" s="24">
        <v>90</v>
      </c>
      <c r="F81" s="250">
        <f t="shared" si="1"/>
        <v>10.66350710900474</v>
      </c>
      <c r="G81" s="10"/>
    </row>
    <row r="82" spans="1:7" ht="15">
      <c r="A82" s="33"/>
      <c r="B82" s="31"/>
      <c r="C82" s="16"/>
      <c r="D82" s="17"/>
      <c r="E82" s="17"/>
      <c r="F82" s="23"/>
      <c r="G82" s="10"/>
    </row>
    <row r="83" spans="1:7" ht="17.25">
      <c r="A83" s="35">
        <v>4007</v>
      </c>
      <c r="B83" s="31"/>
      <c r="C83" s="33" t="s">
        <v>42</v>
      </c>
      <c r="D83" s="23"/>
      <c r="E83" s="23"/>
      <c r="F83" s="23"/>
      <c r="G83" s="10"/>
    </row>
    <row r="84" spans="1:7" ht="15">
      <c r="A84" s="33"/>
      <c r="B84" s="31">
        <v>402503</v>
      </c>
      <c r="C84" s="32" t="s">
        <v>42</v>
      </c>
      <c r="D84" s="23">
        <v>814</v>
      </c>
      <c r="E84" s="23">
        <v>268.4</v>
      </c>
      <c r="F84" s="23">
        <f t="shared" si="1"/>
        <v>32.97297297297297</v>
      </c>
      <c r="G84" s="10"/>
    </row>
    <row r="85" spans="1:7" ht="15">
      <c r="A85" s="33"/>
      <c r="B85" s="31"/>
      <c r="C85" s="26" t="s">
        <v>94</v>
      </c>
      <c r="D85" s="24">
        <v>814</v>
      </c>
      <c r="E85" s="24">
        <v>268.4</v>
      </c>
      <c r="F85" s="250">
        <f t="shared" si="1"/>
        <v>32.97297297297297</v>
      </c>
      <c r="G85" s="10"/>
    </row>
    <row r="86" spans="1:7" ht="15">
      <c r="A86" s="33"/>
      <c r="B86" s="31"/>
      <c r="C86" s="32"/>
      <c r="D86" s="23"/>
      <c r="E86" s="23"/>
      <c r="F86" s="23"/>
      <c r="G86" s="10"/>
    </row>
    <row r="87" spans="1:7" ht="17.25">
      <c r="A87" s="35">
        <v>4008</v>
      </c>
      <c r="B87" s="31"/>
      <c r="C87" s="33" t="s">
        <v>25</v>
      </c>
      <c r="D87" s="23"/>
      <c r="E87" s="23"/>
      <c r="F87" s="23"/>
      <c r="G87" s="10"/>
    </row>
    <row r="88" spans="1:7" ht="17.25">
      <c r="A88" s="35"/>
      <c r="B88" s="31">
        <v>402503</v>
      </c>
      <c r="C88" s="32" t="s">
        <v>25</v>
      </c>
      <c r="D88" s="96">
        <v>1125</v>
      </c>
      <c r="E88" s="96">
        <v>213.5</v>
      </c>
      <c r="F88" s="23">
        <f t="shared" si="1"/>
        <v>18.977777777777778</v>
      </c>
      <c r="G88" s="10"/>
    </row>
    <row r="89" spans="1:7" ht="15">
      <c r="A89" s="33"/>
      <c r="B89" s="31"/>
      <c r="C89" s="26" t="s">
        <v>96</v>
      </c>
      <c r="D89" s="163">
        <v>1125</v>
      </c>
      <c r="E89" s="163">
        <v>213.5</v>
      </c>
      <c r="F89" s="250">
        <f t="shared" si="1"/>
        <v>18.977777777777778</v>
      </c>
      <c r="G89" s="10"/>
    </row>
    <row r="90" spans="1:7" ht="15">
      <c r="A90" s="33"/>
      <c r="B90" s="34"/>
      <c r="C90" s="26"/>
      <c r="D90" s="24"/>
      <c r="E90" s="24"/>
      <c r="F90" s="23"/>
      <c r="G90" s="10"/>
    </row>
    <row r="91" spans="1:7" s="104" customFormat="1" ht="22.5">
      <c r="A91" s="164"/>
      <c r="B91" s="165"/>
      <c r="C91" s="165" t="s">
        <v>95</v>
      </c>
      <c r="D91" s="157">
        <f>(D77+D81+D85+D89)</f>
        <v>2983</v>
      </c>
      <c r="E91" s="157">
        <f>(E77+E81+E85+E89)</f>
        <v>571.9</v>
      </c>
      <c r="F91" s="151">
        <f t="shared" si="1"/>
        <v>19.17197452229299</v>
      </c>
      <c r="G91" s="107"/>
    </row>
    <row r="92" spans="1:7" ht="15">
      <c r="A92" s="33"/>
      <c r="B92" s="40"/>
      <c r="C92" s="41"/>
      <c r="D92" s="17"/>
      <c r="E92" s="17"/>
      <c r="F92" s="23"/>
      <c r="G92" s="10"/>
    </row>
    <row r="93" spans="1:7" ht="15">
      <c r="A93" s="33"/>
      <c r="B93" s="40"/>
      <c r="C93" s="16"/>
      <c r="D93" s="17"/>
      <c r="E93" s="17"/>
      <c r="F93" s="23"/>
      <c r="G93" s="10"/>
    </row>
    <row r="94" spans="1:7" s="104" customFormat="1" ht="22.5">
      <c r="A94" s="148"/>
      <c r="B94" s="149"/>
      <c r="C94" s="150" t="s">
        <v>41</v>
      </c>
      <c r="D94" s="151">
        <f>(D39+D58+D71+D91)</f>
        <v>8864</v>
      </c>
      <c r="E94" s="151">
        <f>(E39+E58+E71+E91)</f>
        <v>3176.65</v>
      </c>
      <c r="F94" s="151">
        <f t="shared" si="1"/>
        <v>35.837657942238266</v>
      </c>
      <c r="G94" s="107"/>
    </row>
    <row r="95" spans="1:6" ht="15">
      <c r="A95" s="43"/>
      <c r="B95" s="12"/>
      <c r="C95" s="25"/>
      <c r="D95" s="14"/>
      <c r="E95" s="14"/>
      <c r="F95" s="14"/>
    </row>
    <row r="96" spans="1:12" ht="12.75">
      <c r="A96" s="114"/>
      <c r="B96" s="114"/>
      <c r="C96" s="115"/>
      <c r="D96" s="114"/>
      <c r="E96" s="114"/>
      <c r="F96" s="116"/>
      <c r="G96" s="116"/>
      <c r="H96" s="117"/>
      <c r="I96" s="116"/>
      <c r="J96" s="116"/>
      <c r="K96" s="116"/>
      <c r="L96" s="116">
        <f>(E25)</f>
        <v>0</v>
      </c>
    </row>
    <row r="97" spans="1:12" ht="12.75">
      <c r="A97" s="110"/>
      <c r="B97" s="110"/>
      <c r="C97" s="118"/>
      <c r="D97" s="110"/>
      <c r="E97" s="110"/>
      <c r="F97" s="111"/>
      <c r="G97" s="111"/>
      <c r="H97" s="112"/>
      <c r="I97" s="111"/>
      <c r="J97" s="111"/>
      <c r="K97" s="111"/>
      <c r="L97" s="111">
        <f>(E26+E67)</f>
        <v>1593.27</v>
      </c>
    </row>
    <row r="98" spans="1:12" s="122" customFormat="1" ht="12.75">
      <c r="A98" s="119"/>
      <c r="B98" s="119"/>
      <c r="C98" s="118"/>
      <c r="D98" s="119"/>
      <c r="E98" s="119"/>
      <c r="F98" s="120"/>
      <c r="G98" s="120"/>
      <c r="H98" s="121"/>
      <c r="I98" s="120"/>
      <c r="J98" s="120"/>
      <c r="K98" s="121"/>
      <c r="L98" s="120">
        <f>(E30)</f>
        <v>531.71</v>
      </c>
    </row>
    <row r="99" spans="1:12" ht="12.75">
      <c r="A99" s="110"/>
      <c r="B99" s="110"/>
      <c r="C99" s="118"/>
      <c r="D99" s="110"/>
      <c r="E99" s="110"/>
      <c r="F99" s="111"/>
      <c r="G99" s="111"/>
      <c r="H99" s="112"/>
      <c r="I99" s="111"/>
      <c r="J99" s="111"/>
      <c r="K99" s="111"/>
      <c r="L99" s="111">
        <f>(E31)</f>
        <v>1.58</v>
      </c>
    </row>
    <row r="100" spans="1:12" ht="12.75">
      <c r="A100" s="110"/>
      <c r="B100" s="110"/>
      <c r="C100" s="118"/>
      <c r="D100" s="110"/>
      <c r="E100" s="110"/>
      <c r="F100" s="111"/>
      <c r="G100" s="111"/>
      <c r="H100" s="112"/>
      <c r="I100" s="111"/>
      <c r="J100" s="111"/>
      <c r="K100" s="111"/>
      <c r="L100" s="111">
        <f>(E32+E63+E68)</f>
        <v>65.75</v>
      </c>
    </row>
    <row r="101" spans="1:12" ht="12.75">
      <c r="A101" s="110"/>
      <c r="B101" s="110"/>
      <c r="C101" s="110"/>
      <c r="D101" s="110"/>
      <c r="E101" s="110"/>
      <c r="F101" s="111"/>
      <c r="G101" s="111"/>
      <c r="H101" s="112"/>
      <c r="I101" s="111"/>
      <c r="J101" s="111"/>
      <c r="K101" s="111"/>
      <c r="L101" s="111">
        <f>(E89)</f>
        <v>213.5</v>
      </c>
    </row>
    <row r="102" spans="1:12" ht="12.75">
      <c r="A102" s="110"/>
      <c r="B102" s="110"/>
      <c r="C102" s="110"/>
      <c r="D102" s="110"/>
      <c r="E102" s="110"/>
      <c r="F102" s="111"/>
      <c r="G102" s="111"/>
      <c r="H102" s="112"/>
      <c r="I102" s="111"/>
      <c r="J102" s="111"/>
      <c r="K102" s="111"/>
      <c r="L102" s="111">
        <f>(E81)</f>
        <v>90</v>
      </c>
    </row>
    <row r="103" spans="1:12" ht="12.75">
      <c r="A103" s="110"/>
      <c r="B103" s="110"/>
      <c r="C103" s="110"/>
      <c r="D103" s="110"/>
      <c r="E103" s="110"/>
      <c r="F103" s="111"/>
      <c r="G103" s="111"/>
      <c r="H103" s="112"/>
      <c r="I103" s="111"/>
      <c r="J103" s="111"/>
      <c r="K103" s="111"/>
      <c r="L103" s="111">
        <f>(E85)</f>
        <v>268.4</v>
      </c>
    </row>
    <row r="104" spans="1:12" ht="12.75">
      <c r="A104" s="110"/>
      <c r="B104" s="110"/>
      <c r="C104" s="110"/>
      <c r="D104" s="110"/>
      <c r="E104" s="110"/>
      <c r="F104" s="111"/>
      <c r="G104" s="111"/>
      <c r="H104" s="112"/>
      <c r="I104" s="111"/>
      <c r="J104" s="111"/>
      <c r="K104" s="111"/>
      <c r="L104" s="111">
        <v>200</v>
      </c>
    </row>
    <row r="105" spans="1:15" ht="12.75">
      <c r="A105" s="110"/>
      <c r="B105" s="110"/>
      <c r="C105" s="110"/>
      <c r="D105" s="110"/>
      <c r="E105" s="110"/>
      <c r="F105" s="111"/>
      <c r="G105" s="111"/>
      <c r="H105" s="112"/>
      <c r="I105" s="111"/>
      <c r="J105" s="111"/>
      <c r="K105" s="111"/>
      <c r="L105" s="111">
        <v>0</v>
      </c>
      <c r="M105"/>
      <c r="N105"/>
      <c r="O105"/>
    </row>
    <row r="106" spans="1:15" ht="12.75">
      <c r="A106" s="110"/>
      <c r="B106" s="110"/>
      <c r="C106" s="110"/>
      <c r="D106" s="110"/>
      <c r="E106" s="110"/>
      <c r="F106" s="111"/>
      <c r="G106" s="111"/>
      <c r="H106" s="112"/>
      <c r="I106" s="111"/>
      <c r="J106" s="111"/>
      <c r="K106" s="111"/>
      <c r="L106" s="111">
        <f>(E43)</f>
        <v>11.22</v>
      </c>
      <c r="M106"/>
      <c r="N106"/>
      <c r="O106"/>
    </row>
    <row r="107" spans="1:15" ht="12.75">
      <c r="A107" s="110"/>
      <c r="B107" s="110"/>
      <c r="C107" s="110"/>
      <c r="D107" s="110"/>
      <c r="E107" s="110"/>
      <c r="F107" s="111"/>
      <c r="G107" s="111"/>
      <c r="H107" s="112"/>
      <c r="I107" s="111"/>
      <c r="J107" s="111"/>
      <c r="K107" s="111"/>
      <c r="L107" s="111">
        <f>(E44)</f>
        <v>150.24</v>
      </c>
      <c r="M107"/>
      <c r="N107"/>
      <c r="O107"/>
    </row>
    <row r="108" spans="1:15" ht="12.75">
      <c r="A108" s="110"/>
      <c r="B108" s="110"/>
      <c r="C108" s="110"/>
      <c r="D108" s="110"/>
      <c r="E108" s="110"/>
      <c r="F108" s="111"/>
      <c r="G108" s="111"/>
      <c r="H108" s="112"/>
      <c r="I108" s="111"/>
      <c r="J108" s="111"/>
      <c r="K108" s="111"/>
      <c r="L108" s="111">
        <f>(E45)</f>
        <v>102.69</v>
      </c>
      <c r="M108"/>
      <c r="N108"/>
      <c r="O108"/>
    </row>
    <row r="109" spans="1:15" ht="12.75">
      <c r="A109" s="110"/>
      <c r="B109" s="110"/>
      <c r="C109" s="110"/>
      <c r="D109" s="110"/>
      <c r="E109" s="110"/>
      <c r="F109" s="111"/>
      <c r="G109" s="111"/>
      <c r="H109" s="112"/>
      <c r="I109" s="111"/>
      <c r="J109" s="111"/>
      <c r="K109" s="111"/>
      <c r="L109" s="111">
        <f>(E49)</f>
        <v>148.29</v>
      </c>
      <c r="M109"/>
      <c r="N109"/>
      <c r="O109"/>
    </row>
    <row r="110" spans="1:15" s="127" customFormat="1" ht="12.75">
      <c r="A110" s="123"/>
      <c r="B110" s="123"/>
      <c r="C110" s="110"/>
      <c r="D110" s="110"/>
      <c r="E110" s="110"/>
      <c r="F110" s="111"/>
      <c r="G110" s="111"/>
      <c r="H110" s="112"/>
      <c r="I110" s="111"/>
      <c r="J110" s="111"/>
      <c r="K110" s="111"/>
      <c r="L110" s="111">
        <f>(E53)</f>
        <v>0</v>
      </c>
      <c r="M110" s="126"/>
      <c r="N110" s="126"/>
      <c r="O110" s="126"/>
    </row>
    <row r="111" spans="1:15" ht="12" customHeight="1">
      <c r="A111" s="110"/>
      <c r="B111" s="110"/>
      <c r="C111" s="123"/>
      <c r="D111" s="123"/>
      <c r="E111" s="123"/>
      <c r="F111" s="124"/>
      <c r="G111" s="124"/>
      <c r="H111" s="125"/>
      <c r="I111" s="124"/>
      <c r="J111" s="124"/>
      <c r="K111" s="124"/>
      <c r="L111" s="124">
        <v>0</v>
      </c>
      <c r="M111"/>
      <c r="N111"/>
      <c r="O111"/>
    </row>
    <row r="112" spans="1:15" ht="13.5" customHeight="1">
      <c r="A112" s="110"/>
      <c r="B112" s="110"/>
      <c r="C112" s="110"/>
      <c r="D112" s="110"/>
      <c r="E112" s="110"/>
      <c r="F112" s="111"/>
      <c r="G112" s="111"/>
      <c r="H112" s="112"/>
      <c r="I112" s="111"/>
      <c r="J112" s="111"/>
      <c r="K112" s="111"/>
      <c r="L112" s="111">
        <f>(E54)</f>
        <v>0</v>
      </c>
      <c r="M112"/>
      <c r="N112"/>
      <c r="O112"/>
    </row>
    <row r="113" spans="1:15" ht="12.75">
      <c r="A113" s="75"/>
      <c r="B113" s="76"/>
      <c r="C113" s="110"/>
      <c r="D113" s="110"/>
      <c r="E113" s="110"/>
      <c r="F113" s="111"/>
      <c r="G113" s="111"/>
      <c r="H113" s="112"/>
      <c r="I113" s="111"/>
      <c r="J113" s="111"/>
      <c r="K113" s="111"/>
      <c r="L113" s="111">
        <f>(E55)</f>
        <v>0</v>
      </c>
      <c r="M113"/>
      <c r="N113"/>
      <c r="O113"/>
    </row>
    <row r="114" spans="1:15" ht="12.75">
      <c r="A114" s="75"/>
      <c r="B114" s="76"/>
      <c r="C114" s="75"/>
      <c r="D114" s="72"/>
      <c r="E114" s="72"/>
      <c r="F114" s="72"/>
      <c r="G114" s="72"/>
      <c r="H114" s="77"/>
      <c r="I114" s="81"/>
      <c r="J114" s="80"/>
      <c r="K114" s="81"/>
      <c r="L114" s="79">
        <v>8864</v>
      </c>
      <c r="M114"/>
      <c r="N114"/>
      <c r="O114"/>
    </row>
    <row r="115" spans="1:15" ht="12.75">
      <c r="A115" s="75"/>
      <c r="B115" s="76"/>
      <c r="C115" s="75"/>
      <c r="D115" s="72"/>
      <c r="E115" s="72"/>
      <c r="F115" s="72"/>
      <c r="G115" s="72"/>
      <c r="H115" s="77"/>
      <c r="I115" s="81"/>
      <c r="J115" s="80"/>
      <c r="K115" s="81"/>
      <c r="L115" s="82"/>
      <c r="M115"/>
      <c r="N115"/>
      <c r="O115"/>
    </row>
    <row r="116" spans="1:15" ht="12.75">
      <c r="A116" s="75"/>
      <c r="B116" s="76"/>
      <c r="C116" s="75"/>
      <c r="D116" s="72"/>
      <c r="E116" s="72"/>
      <c r="F116" s="72"/>
      <c r="G116" s="72"/>
      <c r="H116" s="77"/>
      <c r="I116" s="81"/>
      <c r="J116" s="80"/>
      <c r="K116" s="81"/>
      <c r="L116" s="82"/>
      <c r="M116"/>
      <c r="N116"/>
      <c r="O116"/>
    </row>
    <row r="117" spans="1:15" ht="12.75">
      <c r="A117" s="75"/>
      <c r="B117" s="76"/>
      <c r="C117" s="75"/>
      <c r="D117" s="72"/>
      <c r="E117" s="72"/>
      <c r="F117" s="72"/>
      <c r="G117" s="72"/>
      <c r="H117" s="77"/>
      <c r="I117" s="81"/>
      <c r="J117" s="80"/>
      <c r="K117" s="81"/>
      <c r="L117" s="82"/>
      <c r="M117"/>
      <c r="N117"/>
      <c r="O117"/>
    </row>
    <row r="118" spans="1:15" ht="12.75">
      <c r="A118" s="75"/>
      <c r="B118" s="76"/>
      <c r="C118" s="75"/>
      <c r="D118" s="72"/>
      <c r="E118" s="72"/>
      <c r="F118" s="72"/>
      <c r="G118" s="72"/>
      <c r="H118" s="77"/>
      <c r="I118" s="81"/>
      <c r="J118" s="80"/>
      <c r="K118" s="81"/>
      <c r="L118" s="82"/>
      <c r="M118"/>
      <c r="N118"/>
      <c r="O118"/>
    </row>
    <row r="119" spans="1:15" ht="12.75">
      <c r="A119" s="75"/>
      <c r="B119" s="76"/>
      <c r="C119" s="75"/>
      <c r="D119" s="72"/>
      <c r="E119" s="72"/>
      <c r="F119" s="72"/>
      <c r="G119" s="72"/>
      <c r="H119" s="77"/>
      <c r="I119" s="81"/>
      <c r="J119" s="80"/>
      <c r="K119" s="81"/>
      <c r="L119" s="82"/>
      <c r="M119"/>
      <c r="N119"/>
      <c r="O119"/>
    </row>
    <row r="120" spans="1:15" ht="12.75">
      <c r="A120" s="75"/>
      <c r="B120" s="76"/>
      <c r="C120" s="75"/>
      <c r="D120" s="72"/>
      <c r="E120" s="72"/>
      <c r="F120" s="72"/>
      <c r="G120" s="72"/>
      <c r="H120" s="77"/>
      <c r="I120" s="81"/>
      <c r="J120" s="80"/>
      <c r="K120" s="81"/>
      <c r="L120" s="82"/>
      <c r="M120"/>
      <c r="N120"/>
      <c r="O120"/>
    </row>
    <row r="121" spans="1:15" ht="12.75">
      <c r="A121" s="75"/>
      <c r="B121" s="76"/>
      <c r="C121" s="75"/>
      <c r="D121" s="72"/>
      <c r="E121" s="72"/>
      <c r="F121" s="72"/>
      <c r="G121" s="72"/>
      <c r="H121" s="77"/>
      <c r="I121" s="81"/>
      <c r="J121" s="80"/>
      <c r="K121" s="81"/>
      <c r="L121" s="82"/>
      <c r="M121"/>
      <c r="N121"/>
      <c r="O121"/>
    </row>
    <row r="122" spans="1:15" ht="12.75">
      <c r="A122" s="75"/>
      <c r="B122" s="76"/>
      <c r="C122" s="75"/>
      <c r="D122" s="72"/>
      <c r="E122" s="72"/>
      <c r="F122" s="72"/>
      <c r="G122" s="72"/>
      <c r="H122" s="77"/>
      <c r="I122" s="81"/>
      <c r="J122" s="80"/>
      <c r="K122" s="81"/>
      <c r="L122" s="82"/>
      <c r="M122"/>
      <c r="N122"/>
      <c r="O122"/>
    </row>
    <row r="123" spans="1:15" ht="12.75">
      <c r="A123"/>
      <c r="B123"/>
      <c r="C123" s="75"/>
      <c r="D123" s="72"/>
      <c r="E123" s="72"/>
      <c r="F123" s="72"/>
      <c r="G123" s="72"/>
      <c r="H123" s="79"/>
      <c r="I123" s="81"/>
      <c r="J123" s="80"/>
      <c r="K123" s="81"/>
      <c r="L123" s="83"/>
      <c r="M123"/>
      <c r="N123"/>
      <c r="O123"/>
    </row>
    <row r="124" spans="1:15" ht="12.75">
      <c r="A124" s="75"/>
      <c r="B124" s="76"/>
      <c r="C124"/>
      <c r="D124"/>
      <c r="E124"/>
      <c r="F124"/>
      <c r="G124" s="78"/>
      <c r="H124"/>
      <c r="I124"/>
      <c r="J124"/>
      <c r="K124"/>
      <c r="L124"/>
      <c r="M124"/>
      <c r="N124"/>
      <c r="O124"/>
    </row>
    <row r="125" spans="1:15" ht="12.75">
      <c r="A125" s="75"/>
      <c r="B125" s="76"/>
      <c r="C125" s="75"/>
      <c r="D125" s="72"/>
      <c r="E125" s="72"/>
      <c r="F125" s="72"/>
      <c r="G125" s="72"/>
      <c r="H125" s="79"/>
      <c r="I125" s="81"/>
      <c r="J125" s="80"/>
      <c r="K125" s="81"/>
      <c r="L125" s="83"/>
      <c r="M125"/>
      <c r="N125"/>
      <c r="O125"/>
    </row>
    <row r="126" spans="1:15" ht="12.75">
      <c r="A126" s="75"/>
      <c r="B126" s="76"/>
      <c r="C126" s="75"/>
      <c r="D126" s="72"/>
      <c r="E126" s="72"/>
      <c r="F126" s="72"/>
      <c r="G126" s="72"/>
      <c r="H126" s="79"/>
      <c r="I126" s="81"/>
      <c r="J126" s="80"/>
      <c r="K126" s="81"/>
      <c r="L126" s="83"/>
      <c r="M126"/>
      <c r="N126"/>
      <c r="O126"/>
    </row>
    <row r="127" spans="1:15" ht="12.75">
      <c r="A127" s="75"/>
      <c r="B127" s="76"/>
      <c r="C127" s="75"/>
      <c r="D127" s="72"/>
      <c r="E127" s="72"/>
      <c r="F127" s="72"/>
      <c r="G127" s="72"/>
      <c r="H127" s="79"/>
      <c r="I127" s="81"/>
      <c r="J127" s="80"/>
      <c r="K127" s="81"/>
      <c r="L127" s="83"/>
      <c r="M127"/>
      <c r="N127"/>
      <c r="O127"/>
    </row>
    <row r="128" spans="1:15" ht="12.75">
      <c r="A128"/>
      <c r="B128"/>
      <c r="C128" s="75"/>
      <c r="D128" s="72"/>
      <c r="E128" s="72"/>
      <c r="F128" s="73"/>
      <c r="G128" s="72"/>
      <c r="H128" s="79"/>
      <c r="I128" s="81"/>
      <c r="J128" s="80"/>
      <c r="K128" s="81"/>
      <c r="L128" s="83"/>
      <c r="M128"/>
      <c r="N128"/>
      <c r="O128"/>
    </row>
    <row r="129" spans="3:12" ht="15">
      <c r="C129"/>
      <c r="D129"/>
      <c r="E129"/>
      <c r="F129" s="98"/>
      <c r="G129"/>
      <c r="H129"/>
      <c r="I129"/>
      <c r="J129"/>
      <c r="K129"/>
      <c r="L129"/>
    </row>
    <row r="130" spans="1:15" ht="12.75">
      <c r="A130" s="76"/>
      <c r="B130"/>
      <c r="F130" s="97"/>
      <c r="M130"/>
      <c r="N130"/>
      <c r="O130"/>
    </row>
    <row r="131" spans="1:15" ht="12.75">
      <c r="A131"/>
      <c r="B131"/>
      <c r="C131" s="76"/>
      <c r="D131"/>
      <c r="E131"/>
      <c r="F131" s="98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2:12" ht="15">
      <c r="B156" s="12"/>
      <c r="C156"/>
      <c r="D156"/>
      <c r="E156"/>
      <c r="F156"/>
      <c r="G156"/>
      <c r="H156"/>
      <c r="I156"/>
      <c r="J156"/>
      <c r="K156"/>
      <c r="L156"/>
    </row>
    <row r="157" spans="2:3" ht="15">
      <c r="B157" s="12"/>
      <c r="C157" s="11"/>
    </row>
    <row r="158" spans="2:3" ht="15">
      <c r="B158" s="12"/>
      <c r="C158" s="11"/>
    </row>
    <row r="159" spans="2:3" ht="15">
      <c r="B159" s="12"/>
      <c r="C159" s="11"/>
    </row>
    <row r="160" ht="15">
      <c r="C160" s="11"/>
    </row>
  </sheetData>
  <sheetProtection/>
  <printOptions horizontalCentered="1"/>
  <pageMargins left="0.25" right="0.25" top="0.75" bottom="0.75" header="0.3" footer="0.3"/>
  <pageSetup fitToHeight="2" horizontalDpi="600" verticalDpi="600" orientation="portrait" paperSize="9" scale="70" r:id="rId1"/>
  <rowBreaks count="1" manualBreakCount="1">
    <brk id="5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2"/>
  <sheetViews>
    <sheetView view="pageBreakPreview" zoomScale="110" zoomScaleNormal="75" zoomScaleSheetLayoutView="110" zoomScalePageLayoutView="0" workbookViewId="0" topLeftCell="A1">
      <selection activeCell="F22" sqref="F22"/>
    </sheetView>
  </sheetViews>
  <sheetFormatPr defaultColWidth="9.125" defaultRowHeight="12.75"/>
  <cols>
    <col min="1" max="1" width="7.625" style="33" customWidth="1"/>
    <col min="2" max="2" width="9.50390625" style="197" customWidth="1"/>
    <col min="3" max="3" width="50.50390625" style="65" customWidth="1"/>
    <col min="4" max="4" width="21.625" style="65" bestFit="1" customWidth="1"/>
    <col min="5" max="5" width="26.50390625" style="65" customWidth="1"/>
    <col min="6" max="6" width="16.625" style="65" customWidth="1"/>
    <col min="7" max="7" width="13.875" style="190" customWidth="1"/>
    <col min="8" max="8" width="16.875" style="65" customWidth="1"/>
    <col min="9" max="10" width="12.50390625" style="65" bestFit="1" customWidth="1"/>
    <col min="11" max="11" width="9.125" style="65" customWidth="1"/>
    <col min="12" max="12" width="16.00390625" style="65" bestFit="1" customWidth="1"/>
    <col min="13" max="16384" width="9.125" style="65" customWidth="1"/>
  </cols>
  <sheetData>
    <row r="1" spans="1:7" s="187" customFormat="1" ht="27" customHeight="1">
      <c r="A1" s="131" t="s">
        <v>153</v>
      </c>
      <c r="B1" s="131"/>
      <c r="C1" s="132"/>
      <c r="D1" s="166"/>
      <c r="E1" s="166"/>
      <c r="F1" s="183"/>
      <c r="G1" s="186"/>
    </row>
    <row r="2" spans="1:7" s="189" customFormat="1" ht="17.25" customHeight="1" thickBot="1">
      <c r="A2" s="33"/>
      <c r="B2" s="44"/>
      <c r="C2" s="135"/>
      <c r="D2" s="136"/>
      <c r="E2" s="136"/>
      <c r="F2" s="136"/>
      <c r="G2" s="188"/>
    </row>
    <row r="3" spans="1:7" s="189" customFormat="1" ht="18" thickBot="1" thickTop="1">
      <c r="A3" s="137" t="s">
        <v>0</v>
      </c>
      <c r="B3" s="138" t="s">
        <v>1</v>
      </c>
      <c r="C3" s="138" t="s">
        <v>2</v>
      </c>
      <c r="D3" s="138" t="s">
        <v>148</v>
      </c>
      <c r="E3" s="138" t="s">
        <v>151</v>
      </c>
      <c r="F3" s="138" t="s">
        <v>3</v>
      </c>
      <c r="G3" s="188"/>
    </row>
    <row r="4" spans="1:7" s="189" customFormat="1" ht="18" thickBot="1" thickTop="1">
      <c r="A4" s="137"/>
      <c r="B4" s="139">
        <v>1</v>
      </c>
      <c r="C4" s="139">
        <v>2</v>
      </c>
      <c r="D4" s="139">
        <v>3</v>
      </c>
      <c r="E4" s="139">
        <v>4</v>
      </c>
      <c r="F4" s="139">
        <v>5</v>
      </c>
      <c r="G4" s="188"/>
    </row>
    <row r="5" spans="1:6" ht="15" thickTop="1">
      <c r="A5" s="140"/>
      <c r="B5" s="141"/>
      <c r="C5" s="141"/>
      <c r="D5" s="141"/>
      <c r="E5" s="141"/>
      <c r="F5" s="141"/>
    </row>
    <row r="6" spans="1:7" s="192" customFormat="1" ht="22.5">
      <c r="A6" s="142" t="s">
        <v>35</v>
      </c>
      <c r="B6" s="143" t="s">
        <v>36</v>
      </c>
      <c r="C6" s="143"/>
      <c r="D6" s="144"/>
      <c r="E6" s="144"/>
      <c r="F6" s="145"/>
      <c r="G6" s="191"/>
    </row>
    <row r="7" spans="1:7" s="32" customFormat="1" ht="15">
      <c r="A7" s="15"/>
      <c r="B7" s="39"/>
      <c r="C7" s="39"/>
      <c r="D7" s="39"/>
      <c r="E7" s="39"/>
      <c r="F7" s="39"/>
      <c r="G7" s="193"/>
    </row>
    <row r="8" spans="1:7" s="32" customFormat="1" ht="15">
      <c r="A8" s="15"/>
      <c r="B8" s="146">
        <v>740100</v>
      </c>
      <c r="C8" s="32" t="s">
        <v>37</v>
      </c>
      <c r="D8" s="147"/>
      <c r="E8" s="147"/>
      <c r="F8" s="39"/>
      <c r="G8" s="193"/>
    </row>
    <row r="9" spans="1:7" s="32" customFormat="1" ht="13.5" customHeight="1">
      <c r="A9" s="15"/>
      <c r="B9" s="146"/>
      <c r="C9" s="32" t="s">
        <v>44</v>
      </c>
      <c r="D9" s="18">
        <v>6245</v>
      </c>
      <c r="E9" s="18">
        <v>4469</v>
      </c>
      <c r="F9" s="23">
        <f aca="true" t="shared" si="0" ref="F9:F72">(E9/D9)*100</f>
        <v>71.56124899919935</v>
      </c>
      <c r="G9" s="194"/>
    </row>
    <row r="10" spans="1:7" s="32" customFormat="1" ht="15" hidden="1">
      <c r="A10" s="15"/>
      <c r="B10" s="146"/>
      <c r="C10" s="32" t="s">
        <v>142</v>
      </c>
      <c r="D10" s="18">
        <v>0</v>
      </c>
      <c r="E10" s="18"/>
      <c r="F10" s="23" t="e">
        <f t="shared" si="0"/>
        <v>#DIV/0!</v>
      </c>
      <c r="G10" s="194"/>
    </row>
    <row r="11" spans="1:7" s="32" customFormat="1" ht="15">
      <c r="A11" s="15"/>
      <c r="B11" s="146"/>
      <c r="C11" s="32" t="s">
        <v>59</v>
      </c>
      <c r="D11" s="18">
        <v>4171</v>
      </c>
      <c r="E11" s="18">
        <v>541.56</v>
      </c>
      <c r="F11" s="23">
        <f t="shared" si="0"/>
        <v>12.983936705825942</v>
      </c>
      <c r="G11" s="194"/>
    </row>
    <row r="12" spans="1:7" s="32" customFormat="1" ht="15">
      <c r="A12" s="15"/>
      <c r="B12" s="146"/>
      <c r="C12" s="32" t="s">
        <v>129</v>
      </c>
      <c r="D12" s="18">
        <v>150</v>
      </c>
      <c r="E12" s="18">
        <v>15.01</v>
      </c>
      <c r="F12" s="23">
        <f t="shared" si="0"/>
        <v>10.006666666666666</v>
      </c>
      <c r="G12" s="195"/>
    </row>
    <row r="13" spans="1:7" s="32" customFormat="1" ht="15">
      <c r="A13" s="15"/>
      <c r="B13" s="146"/>
      <c r="C13" s="32" t="s">
        <v>46</v>
      </c>
      <c r="D13" s="18">
        <v>1425</v>
      </c>
      <c r="E13" s="18">
        <v>526.55</v>
      </c>
      <c r="F13" s="23">
        <f t="shared" si="0"/>
        <v>36.95087719298245</v>
      </c>
      <c r="G13" s="194"/>
    </row>
    <row r="14" spans="1:7" s="32" customFormat="1" ht="15">
      <c r="A14" s="15"/>
      <c r="B14" s="146"/>
      <c r="C14" s="32" t="s">
        <v>47</v>
      </c>
      <c r="D14" s="18">
        <v>1018</v>
      </c>
      <c r="E14" s="18">
        <v>0</v>
      </c>
      <c r="F14" s="23">
        <f t="shared" si="0"/>
        <v>0</v>
      </c>
      <c r="G14" s="194"/>
    </row>
    <row r="15" spans="1:7" s="32" customFormat="1" ht="15">
      <c r="A15" s="15"/>
      <c r="B15" s="146"/>
      <c r="C15" s="32" t="s">
        <v>48</v>
      </c>
      <c r="D15" s="18">
        <v>1578</v>
      </c>
      <c r="E15" s="18">
        <v>0</v>
      </c>
      <c r="F15" s="23">
        <f t="shared" si="0"/>
        <v>0</v>
      </c>
      <c r="G15" s="194"/>
    </row>
    <row r="16" spans="1:7" s="32" customFormat="1" ht="15">
      <c r="A16" s="15"/>
      <c r="B16" s="146"/>
      <c r="C16" s="26" t="s">
        <v>39</v>
      </c>
      <c r="D16" s="24">
        <f>(D9+D11)</f>
        <v>10416</v>
      </c>
      <c r="E16" s="24">
        <f>(E9+E11)</f>
        <v>5010.5599999999995</v>
      </c>
      <c r="F16" s="250">
        <f t="shared" si="0"/>
        <v>48.10445468509984</v>
      </c>
      <c r="G16" s="194"/>
    </row>
    <row r="17" spans="1:7" ht="15">
      <c r="A17" s="15"/>
      <c r="B17" s="146">
        <v>710200</v>
      </c>
      <c r="C17" s="32" t="s">
        <v>38</v>
      </c>
      <c r="D17" s="18">
        <v>0</v>
      </c>
      <c r="E17" s="18">
        <v>0</v>
      </c>
      <c r="F17" s="23">
        <v>0</v>
      </c>
      <c r="G17" s="194"/>
    </row>
    <row r="18" spans="1:7" ht="15">
      <c r="A18" s="15"/>
      <c r="B18" s="146">
        <v>730000</v>
      </c>
      <c r="C18" s="32" t="s">
        <v>145</v>
      </c>
      <c r="D18" s="18">
        <v>3000</v>
      </c>
      <c r="E18" s="18">
        <v>3926.31</v>
      </c>
      <c r="F18" s="23">
        <f t="shared" si="0"/>
        <v>130.877</v>
      </c>
      <c r="G18" s="194"/>
    </row>
    <row r="19" spans="1:7" ht="15">
      <c r="A19" s="15"/>
      <c r="B19" s="146"/>
      <c r="C19" s="32"/>
      <c r="D19" s="18"/>
      <c r="E19" s="18"/>
      <c r="F19" s="23"/>
      <c r="G19" s="194"/>
    </row>
    <row r="20" spans="1:7" s="192" customFormat="1" ht="22.5">
      <c r="A20" s="148"/>
      <c r="B20" s="149"/>
      <c r="C20" s="150" t="s">
        <v>40</v>
      </c>
      <c r="D20" s="151">
        <f>(D9+D11+D18)</f>
        <v>13416</v>
      </c>
      <c r="E20" s="151">
        <f>(E9+E11+E18)</f>
        <v>8936.869999999999</v>
      </c>
      <c r="F20" s="151">
        <f t="shared" si="0"/>
        <v>66.61352116875372</v>
      </c>
      <c r="G20" s="194"/>
    </row>
    <row r="21" spans="1:7" s="189" customFormat="1" ht="17.25">
      <c r="A21" s="152"/>
      <c r="B21" s="153"/>
      <c r="C21" s="154"/>
      <c r="D21" s="153"/>
      <c r="E21" s="153"/>
      <c r="F21" s="23"/>
      <c r="G21" s="194"/>
    </row>
    <row r="22" spans="1:7" s="192" customFormat="1" ht="22.5">
      <c r="A22" s="142" t="s">
        <v>33</v>
      </c>
      <c r="B22" s="143" t="s">
        <v>34</v>
      </c>
      <c r="C22" s="143"/>
      <c r="D22" s="144"/>
      <c r="E22" s="144"/>
      <c r="F22" s="252"/>
      <c r="G22" s="194"/>
    </row>
    <row r="23" spans="1:7" ht="15">
      <c r="A23" s="15"/>
      <c r="B23" s="141"/>
      <c r="C23" s="141"/>
      <c r="D23" s="141"/>
      <c r="E23" s="141"/>
      <c r="F23" s="23"/>
      <c r="G23" s="194"/>
    </row>
    <row r="24" spans="1:7" ht="21">
      <c r="A24" s="35">
        <v>2000</v>
      </c>
      <c r="B24" s="40"/>
      <c r="C24" s="13" t="s">
        <v>62</v>
      </c>
      <c r="D24" s="17"/>
      <c r="E24" s="17"/>
      <c r="F24" s="23"/>
      <c r="G24" s="194"/>
    </row>
    <row r="25" spans="1:7" ht="15">
      <c r="A25" s="15"/>
      <c r="B25" s="16">
        <v>4020</v>
      </c>
      <c r="C25" s="15" t="s">
        <v>4</v>
      </c>
      <c r="D25" s="17"/>
      <c r="E25" s="17"/>
      <c r="F25" s="23"/>
      <c r="G25" s="194"/>
    </row>
    <row r="26" spans="2:7" ht="15">
      <c r="B26" s="31">
        <v>402000</v>
      </c>
      <c r="C26" s="32" t="s">
        <v>5</v>
      </c>
      <c r="D26" s="18">
        <v>0</v>
      </c>
      <c r="E26" s="18">
        <v>0</v>
      </c>
      <c r="F26" s="23">
        <v>0</v>
      </c>
      <c r="G26" s="194"/>
    </row>
    <row r="27" spans="2:7" ht="15">
      <c r="B27" s="31">
        <v>402009</v>
      </c>
      <c r="C27" s="32" t="s">
        <v>81</v>
      </c>
      <c r="D27" s="18">
        <v>300</v>
      </c>
      <c r="E27" s="18">
        <v>0</v>
      </c>
      <c r="F27" s="23">
        <f t="shared" si="0"/>
        <v>0</v>
      </c>
      <c r="G27" s="194"/>
    </row>
    <row r="28" spans="2:7" ht="15">
      <c r="B28" s="31"/>
      <c r="C28" s="26" t="s">
        <v>9</v>
      </c>
      <c r="D28" s="24">
        <f>(D26+D27)</f>
        <v>300</v>
      </c>
      <c r="E28" s="24">
        <v>0</v>
      </c>
      <c r="F28" s="250">
        <f t="shared" si="0"/>
        <v>0</v>
      </c>
      <c r="G28" s="194"/>
    </row>
    <row r="29" spans="2:7" ht="15">
      <c r="B29" s="31"/>
      <c r="C29" s="155"/>
      <c r="D29" s="54"/>
      <c r="E29" s="54"/>
      <c r="F29" s="23"/>
      <c r="G29" s="194"/>
    </row>
    <row r="30" spans="1:7" ht="15">
      <c r="A30" s="15"/>
      <c r="B30" s="16">
        <v>4029</v>
      </c>
      <c r="C30" s="15" t="s">
        <v>16</v>
      </c>
      <c r="F30" s="23"/>
      <c r="G30" s="194"/>
    </row>
    <row r="31" spans="1:7" s="41" customFormat="1" ht="15">
      <c r="A31" s="20"/>
      <c r="B31" s="21">
        <v>402902</v>
      </c>
      <c r="C31" s="22" t="s">
        <v>98</v>
      </c>
      <c r="D31" s="23">
        <v>0</v>
      </c>
      <c r="E31" s="23">
        <v>0</v>
      </c>
      <c r="F31" s="23">
        <v>0</v>
      </c>
      <c r="G31" s="194"/>
    </row>
    <row r="32" spans="2:7" ht="15">
      <c r="B32" s="31">
        <v>402905</v>
      </c>
      <c r="C32" s="32" t="s">
        <v>19</v>
      </c>
      <c r="D32" s="23">
        <v>2441</v>
      </c>
      <c r="E32" s="23">
        <v>1442.26</v>
      </c>
      <c r="F32" s="23">
        <f t="shared" si="0"/>
        <v>59.08480131093814</v>
      </c>
      <c r="G32" s="194"/>
    </row>
    <row r="33" spans="2:7" ht="15">
      <c r="B33" s="31">
        <v>402912</v>
      </c>
      <c r="C33" s="32" t="s">
        <v>100</v>
      </c>
      <c r="D33" s="23">
        <v>0</v>
      </c>
      <c r="E33" s="23">
        <v>0</v>
      </c>
      <c r="F33" s="23">
        <v>0</v>
      </c>
      <c r="G33" s="194"/>
    </row>
    <row r="34" spans="2:7" ht="15">
      <c r="B34" s="31">
        <v>402930</v>
      </c>
      <c r="C34" s="32" t="s">
        <v>54</v>
      </c>
      <c r="D34" s="18">
        <v>10</v>
      </c>
      <c r="E34" s="18">
        <v>1.56</v>
      </c>
      <c r="F34" s="23">
        <f t="shared" si="0"/>
        <v>15.6</v>
      </c>
      <c r="G34" s="194"/>
    </row>
    <row r="35" spans="2:7" ht="15">
      <c r="B35" s="31">
        <v>402999</v>
      </c>
      <c r="C35" s="32" t="s">
        <v>53</v>
      </c>
      <c r="D35" s="18">
        <v>480</v>
      </c>
      <c r="E35" s="18">
        <v>485.43</v>
      </c>
      <c r="F35" s="23">
        <f t="shared" si="0"/>
        <v>101.13125000000001</v>
      </c>
      <c r="G35" s="194"/>
    </row>
    <row r="36" spans="2:7" ht="15">
      <c r="B36" s="31"/>
      <c r="C36" s="26" t="s">
        <v>20</v>
      </c>
      <c r="D36" s="24">
        <f>(D31+D32+D33+D34+D35)</f>
        <v>2931</v>
      </c>
      <c r="E36" s="24">
        <f>(E31+E32+E33+E34+E35)</f>
        <v>1929.25</v>
      </c>
      <c r="F36" s="250">
        <f t="shared" si="0"/>
        <v>65.82224496758785</v>
      </c>
      <c r="G36" s="194"/>
    </row>
    <row r="37" spans="2:7" ht="15">
      <c r="B37" s="40"/>
      <c r="C37" s="16"/>
      <c r="D37" s="17"/>
      <c r="E37" s="17"/>
      <c r="F37" s="23"/>
      <c r="G37" s="194"/>
    </row>
    <row r="38" spans="1:7" s="192" customFormat="1" ht="23.25" customHeight="1">
      <c r="A38" s="148"/>
      <c r="B38" s="149"/>
      <c r="C38" s="150" t="s">
        <v>79</v>
      </c>
      <c r="D38" s="157">
        <f>(D28+D36)</f>
        <v>3231</v>
      </c>
      <c r="E38" s="157">
        <f>(E28+E36)</f>
        <v>1929.25</v>
      </c>
      <c r="F38" s="151">
        <f t="shared" si="0"/>
        <v>59.710615908387496</v>
      </c>
      <c r="G38" s="194"/>
    </row>
    <row r="39" spans="2:7" ht="15">
      <c r="B39" s="40"/>
      <c r="C39" s="39"/>
      <c r="D39" s="17"/>
      <c r="E39" s="17"/>
      <c r="F39" s="23"/>
      <c r="G39" s="194"/>
    </row>
    <row r="40" spans="1:7" ht="23.25" customHeight="1">
      <c r="A40" s="35"/>
      <c r="B40" s="40"/>
      <c r="C40" s="13" t="s">
        <v>60</v>
      </c>
      <c r="D40" s="136"/>
      <c r="E40" s="136"/>
      <c r="F40" s="23"/>
      <c r="G40" s="194"/>
    </row>
    <row r="41" spans="1:7" ht="15.75" customHeight="1">
      <c r="A41" s="35">
        <v>2001</v>
      </c>
      <c r="B41" s="32"/>
      <c r="C41" s="33" t="s">
        <v>27</v>
      </c>
      <c r="D41" s="32"/>
      <c r="E41" s="32"/>
      <c r="F41" s="23"/>
      <c r="G41" s="194"/>
    </row>
    <row r="42" spans="2:7" ht="15.75" customHeight="1">
      <c r="B42" s="31">
        <v>402999</v>
      </c>
      <c r="C42" s="32" t="s">
        <v>53</v>
      </c>
      <c r="D42" s="18">
        <v>0</v>
      </c>
      <c r="E42" s="18">
        <v>0</v>
      </c>
      <c r="F42" s="23">
        <v>0</v>
      </c>
      <c r="G42" s="194"/>
    </row>
    <row r="43" spans="2:7" ht="15.75" customHeight="1">
      <c r="B43" s="31"/>
      <c r="C43" s="26" t="s">
        <v>29</v>
      </c>
      <c r="D43" s="24">
        <v>0</v>
      </c>
      <c r="E43" s="24">
        <v>0</v>
      </c>
      <c r="F43" s="250">
        <v>0</v>
      </c>
      <c r="G43" s="194"/>
    </row>
    <row r="44" spans="2:7" ht="15.75" customHeight="1">
      <c r="B44" s="31"/>
      <c r="C44" s="16"/>
      <c r="D44" s="17"/>
      <c r="E44" s="17"/>
      <c r="F44" s="23"/>
      <c r="G44" s="194"/>
    </row>
    <row r="45" spans="1:7" ht="15.75" customHeight="1">
      <c r="A45" s="35">
        <v>2002</v>
      </c>
      <c r="B45" s="31"/>
      <c r="C45" s="33" t="s">
        <v>77</v>
      </c>
      <c r="D45" s="17"/>
      <c r="E45" s="17"/>
      <c r="F45" s="23"/>
      <c r="G45" s="194"/>
    </row>
    <row r="46" spans="2:7" ht="15.75" customHeight="1">
      <c r="B46" s="31">
        <v>402009</v>
      </c>
      <c r="C46" s="32" t="s">
        <v>8</v>
      </c>
      <c r="D46" s="18">
        <v>507</v>
      </c>
      <c r="E46" s="18">
        <v>411.76</v>
      </c>
      <c r="F46" s="23">
        <f t="shared" si="0"/>
        <v>81.21499013806705</v>
      </c>
      <c r="G46" s="194"/>
    </row>
    <row r="47" spans="2:7" ht="15.75" customHeight="1">
      <c r="B47" s="31"/>
      <c r="C47" s="26" t="s">
        <v>29</v>
      </c>
      <c r="D47" s="24">
        <v>507</v>
      </c>
      <c r="E47" s="24">
        <v>411.76</v>
      </c>
      <c r="F47" s="250">
        <f t="shared" si="0"/>
        <v>81.21499013806705</v>
      </c>
      <c r="G47" s="194"/>
    </row>
    <row r="48" spans="2:7" ht="15.75" customHeight="1">
      <c r="B48" s="31"/>
      <c r="C48" s="16"/>
      <c r="D48" s="17"/>
      <c r="E48" s="17"/>
      <c r="F48" s="23"/>
      <c r="G48" s="194"/>
    </row>
    <row r="49" spans="1:7" ht="15.75" customHeight="1">
      <c r="A49" s="35">
        <v>2003</v>
      </c>
      <c r="B49" s="31"/>
      <c r="C49" s="33" t="s">
        <v>78</v>
      </c>
      <c r="D49" s="17"/>
      <c r="E49" s="17"/>
      <c r="F49" s="23"/>
      <c r="G49" s="194"/>
    </row>
    <row r="50" spans="2:7" ht="15.75" customHeight="1">
      <c r="B50" s="31">
        <v>402009</v>
      </c>
      <c r="C50" s="32" t="s">
        <v>8</v>
      </c>
      <c r="D50" s="18">
        <v>1307</v>
      </c>
      <c r="E50" s="18">
        <v>801.06</v>
      </c>
      <c r="F50" s="23">
        <f t="shared" si="0"/>
        <v>61.289977046671765</v>
      </c>
      <c r="G50" s="194"/>
    </row>
    <row r="51" spans="2:7" ht="15.75" customHeight="1">
      <c r="B51" s="31">
        <v>402999</v>
      </c>
      <c r="C51" s="32" t="s">
        <v>53</v>
      </c>
      <c r="D51" s="18">
        <v>1200</v>
      </c>
      <c r="E51" s="18">
        <v>1328.49</v>
      </c>
      <c r="F51" s="23">
        <f t="shared" si="0"/>
        <v>110.70750000000001</v>
      </c>
      <c r="G51" s="194"/>
    </row>
    <row r="52" spans="2:7" ht="15.75" customHeight="1">
      <c r="B52" s="31"/>
      <c r="C52" s="26" t="s">
        <v>29</v>
      </c>
      <c r="D52" s="24">
        <f>(D50+D51)</f>
        <v>2507</v>
      </c>
      <c r="E52" s="24">
        <f>(E50+E51)</f>
        <v>2129.55</v>
      </c>
      <c r="F52" s="250">
        <f t="shared" si="0"/>
        <v>84.94415636218588</v>
      </c>
      <c r="G52" s="194"/>
    </row>
    <row r="53" spans="2:7" ht="15.75" customHeight="1">
      <c r="B53" s="40"/>
      <c r="C53" s="41"/>
      <c r="D53" s="136"/>
      <c r="E53" s="136"/>
      <c r="F53" s="23"/>
      <c r="G53" s="194"/>
    </row>
    <row r="54" spans="1:7" s="192" customFormat="1" ht="23.25" customHeight="1">
      <c r="A54" s="148"/>
      <c r="B54" s="149"/>
      <c r="C54" s="150" t="s">
        <v>66</v>
      </c>
      <c r="D54" s="157">
        <f>(D43+D47+D52)</f>
        <v>3014</v>
      </c>
      <c r="E54" s="157">
        <f>(E43+E47+E52)</f>
        <v>2541.3100000000004</v>
      </c>
      <c r="F54" s="151">
        <f t="shared" si="0"/>
        <v>84.31685467816857</v>
      </c>
      <c r="G54" s="194"/>
    </row>
    <row r="55" spans="2:7" ht="15.75" customHeight="1">
      <c r="B55" s="40"/>
      <c r="C55" s="41"/>
      <c r="D55" s="136"/>
      <c r="E55" s="136"/>
      <c r="F55" s="23"/>
      <c r="G55" s="194"/>
    </row>
    <row r="56" spans="1:7" ht="23.25" customHeight="1">
      <c r="A56" s="35"/>
      <c r="B56" s="65"/>
      <c r="C56" s="13" t="s">
        <v>67</v>
      </c>
      <c r="F56" s="23"/>
      <c r="G56" s="194"/>
    </row>
    <row r="57" spans="1:7" ht="17.25">
      <c r="A57" s="28">
        <v>2004</v>
      </c>
      <c r="B57" s="31"/>
      <c r="C57" s="33" t="s">
        <v>23</v>
      </c>
      <c r="D57" s="196"/>
      <c r="E57" s="196"/>
      <c r="F57" s="23"/>
      <c r="G57" s="194"/>
    </row>
    <row r="58" spans="1:7" ht="15">
      <c r="A58" s="15"/>
      <c r="B58" s="21">
        <v>402300</v>
      </c>
      <c r="C58" s="32" t="s">
        <v>57</v>
      </c>
      <c r="D58" s="23">
        <v>150</v>
      </c>
      <c r="E58" s="23">
        <v>15.01</v>
      </c>
      <c r="F58" s="23">
        <f t="shared" si="0"/>
        <v>10.006666666666666</v>
      </c>
      <c r="G58" s="194"/>
    </row>
    <row r="59" spans="2:7" ht="15">
      <c r="B59" s="31"/>
      <c r="C59" s="26" t="s">
        <v>94</v>
      </c>
      <c r="D59" s="19">
        <v>150</v>
      </c>
      <c r="E59" s="19">
        <v>15.01</v>
      </c>
      <c r="F59" s="250">
        <f t="shared" si="0"/>
        <v>10.006666666666666</v>
      </c>
      <c r="G59" s="194"/>
    </row>
    <row r="60" spans="2:7" ht="15">
      <c r="B60" s="31"/>
      <c r="C60" s="16"/>
      <c r="D60" s="195"/>
      <c r="E60" s="195"/>
      <c r="F60" s="23"/>
      <c r="G60" s="194"/>
    </row>
    <row r="61" spans="1:7" ht="17.25">
      <c r="A61" s="28">
        <v>2005</v>
      </c>
      <c r="B61" s="31"/>
      <c r="C61" s="33" t="s">
        <v>24</v>
      </c>
      <c r="D61" s="196"/>
      <c r="E61" s="196"/>
      <c r="F61" s="23"/>
      <c r="G61" s="194"/>
    </row>
    <row r="62" spans="1:7" ht="15">
      <c r="A62" s="15"/>
      <c r="B62" s="31">
        <v>402503</v>
      </c>
      <c r="C62" s="32" t="s">
        <v>24</v>
      </c>
      <c r="D62" s="18">
        <v>850</v>
      </c>
      <c r="E62" s="18">
        <v>0</v>
      </c>
      <c r="F62" s="23">
        <f t="shared" si="0"/>
        <v>0</v>
      </c>
      <c r="G62" s="194"/>
    </row>
    <row r="63" spans="2:7" ht="15">
      <c r="B63" s="31">
        <v>402903</v>
      </c>
      <c r="C63" s="32" t="s">
        <v>18</v>
      </c>
      <c r="D63" s="18">
        <v>575</v>
      </c>
      <c r="E63" s="18">
        <v>526.55</v>
      </c>
      <c r="F63" s="23">
        <f t="shared" si="0"/>
        <v>91.57391304347826</v>
      </c>
      <c r="G63" s="194"/>
    </row>
    <row r="64" spans="2:7" ht="15">
      <c r="B64" s="31"/>
      <c r="C64" s="26" t="s">
        <v>94</v>
      </c>
      <c r="D64" s="19">
        <v>1425</v>
      </c>
      <c r="E64" s="19">
        <v>526.55</v>
      </c>
      <c r="F64" s="250">
        <f t="shared" si="0"/>
        <v>36.95087719298245</v>
      </c>
      <c r="G64" s="194"/>
    </row>
    <row r="65" spans="1:7" s="197" customFormat="1" ht="15">
      <c r="A65" s="33"/>
      <c r="B65" s="31"/>
      <c r="C65" s="32"/>
      <c r="D65" s="196"/>
      <c r="E65" s="196"/>
      <c r="F65" s="23"/>
      <c r="G65" s="194"/>
    </row>
    <row r="66" spans="1:7" ht="17.25">
      <c r="A66" s="35">
        <v>2006</v>
      </c>
      <c r="B66" s="31"/>
      <c r="C66" s="33" t="s">
        <v>42</v>
      </c>
      <c r="D66" s="196"/>
      <c r="E66" s="196"/>
      <c r="F66" s="23"/>
      <c r="G66" s="194"/>
    </row>
    <row r="67" spans="2:7" ht="15">
      <c r="B67" s="31">
        <v>402503</v>
      </c>
      <c r="C67" s="32" t="s">
        <v>42</v>
      </c>
      <c r="D67" s="18">
        <v>1018</v>
      </c>
      <c r="E67" s="18">
        <v>0</v>
      </c>
      <c r="F67" s="23">
        <f t="shared" si="0"/>
        <v>0</v>
      </c>
      <c r="G67" s="194"/>
    </row>
    <row r="68" spans="1:7" ht="15">
      <c r="A68" s="34"/>
      <c r="B68" s="31"/>
      <c r="C68" s="26" t="s">
        <v>94</v>
      </c>
      <c r="D68" s="19">
        <v>1018</v>
      </c>
      <c r="E68" s="19">
        <v>0</v>
      </c>
      <c r="F68" s="250">
        <f t="shared" si="0"/>
        <v>0</v>
      </c>
      <c r="G68" s="194"/>
    </row>
    <row r="69" spans="2:7" ht="15">
      <c r="B69" s="31"/>
      <c r="C69" s="32"/>
      <c r="D69" s="196"/>
      <c r="E69" s="196"/>
      <c r="F69" s="23"/>
      <c r="G69" s="194"/>
    </row>
    <row r="70" spans="1:7" ht="17.25">
      <c r="A70" s="35">
        <v>2007</v>
      </c>
      <c r="B70" s="31"/>
      <c r="C70" s="33" t="s">
        <v>25</v>
      </c>
      <c r="D70" s="196"/>
      <c r="E70" s="196"/>
      <c r="F70" s="23"/>
      <c r="G70" s="194"/>
    </row>
    <row r="71" spans="2:7" ht="15">
      <c r="B71" s="31">
        <v>402503</v>
      </c>
      <c r="C71" s="32" t="s">
        <v>25</v>
      </c>
      <c r="D71" s="18">
        <v>1578</v>
      </c>
      <c r="E71" s="18">
        <v>0</v>
      </c>
      <c r="F71" s="23">
        <f t="shared" si="0"/>
        <v>0</v>
      </c>
      <c r="G71" s="194"/>
    </row>
    <row r="72" spans="2:7" ht="15">
      <c r="B72" s="31"/>
      <c r="C72" s="26" t="s">
        <v>94</v>
      </c>
      <c r="D72" s="19">
        <v>1578</v>
      </c>
      <c r="E72" s="19">
        <v>0</v>
      </c>
      <c r="F72" s="250">
        <f t="shared" si="0"/>
        <v>0</v>
      </c>
      <c r="G72" s="194"/>
    </row>
    <row r="73" spans="2:7" ht="15">
      <c r="B73" s="31"/>
      <c r="C73" s="16"/>
      <c r="D73" s="19"/>
      <c r="E73" s="19"/>
      <c r="F73" s="23"/>
      <c r="G73" s="194"/>
    </row>
    <row r="74" spans="1:7" ht="22.5">
      <c r="A74" s="164"/>
      <c r="B74" s="165"/>
      <c r="C74" s="165" t="s">
        <v>95</v>
      </c>
      <c r="D74" s="157">
        <v>4171</v>
      </c>
      <c r="E74" s="157">
        <f>(E59+E64+E68+E72)</f>
        <v>541.56</v>
      </c>
      <c r="F74" s="151">
        <f aca="true" t="shared" si="1" ref="F74:F79">(E74/D74)*100</f>
        <v>12.983936705825942</v>
      </c>
      <c r="G74" s="194"/>
    </row>
    <row r="75" spans="1:7" s="192" customFormat="1" ht="22.5">
      <c r="A75" s="33">
        <v>2008</v>
      </c>
      <c r="B75" s="31"/>
      <c r="C75" s="29" t="s">
        <v>146</v>
      </c>
      <c r="D75" s="195"/>
      <c r="E75" s="195"/>
      <c r="F75" s="23"/>
      <c r="G75" s="194"/>
    </row>
    <row r="76" spans="2:7" ht="15">
      <c r="B76" s="34">
        <v>420240</v>
      </c>
      <c r="C76" s="32" t="s">
        <v>147</v>
      </c>
      <c r="D76" s="18">
        <v>3000</v>
      </c>
      <c r="E76" s="18">
        <v>3906.44</v>
      </c>
      <c r="F76" s="23">
        <f t="shared" si="1"/>
        <v>130.2146666666667</v>
      </c>
      <c r="G76" s="194"/>
    </row>
    <row r="77" spans="1:7" s="135" customFormat="1" ht="17.25" customHeight="1">
      <c r="A77" s="33"/>
      <c r="B77" s="31"/>
      <c r="C77" s="26" t="s">
        <v>29</v>
      </c>
      <c r="D77" s="24">
        <f>(D75+D76)</f>
        <v>3000</v>
      </c>
      <c r="E77" s="24">
        <v>3906.44</v>
      </c>
      <c r="F77" s="250">
        <f t="shared" si="1"/>
        <v>130.2146666666667</v>
      </c>
      <c r="G77" s="198"/>
    </row>
    <row r="78" spans="1:12" s="135" customFormat="1" ht="17.25" customHeight="1">
      <c r="A78" s="33"/>
      <c r="B78" s="42"/>
      <c r="C78" s="16"/>
      <c r="D78" s="17"/>
      <c r="E78" s="17"/>
      <c r="F78" s="23"/>
      <c r="G78" s="184"/>
      <c r="H78" s="199"/>
      <c r="I78" s="184"/>
      <c r="J78" s="184"/>
      <c r="K78" s="184"/>
      <c r="L78" s="184"/>
    </row>
    <row r="79" spans="1:12" s="135" customFormat="1" ht="24.75" customHeight="1">
      <c r="A79" s="148"/>
      <c r="B79" s="149"/>
      <c r="C79" s="150" t="s">
        <v>41</v>
      </c>
      <c r="D79" s="151">
        <f>(D34+D50+D74+D77)</f>
        <v>8488</v>
      </c>
      <c r="E79" s="151">
        <f>(E77+E74+E54+E38)</f>
        <v>8918.560000000001</v>
      </c>
      <c r="F79" s="151">
        <f t="shared" si="1"/>
        <v>105.07257304429784</v>
      </c>
      <c r="G79" s="184"/>
      <c r="H79" s="199"/>
      <c r="I79" s="184"/>
      <c r="J79" s="184"/>
      <c r="K79" s="184"/>
      <c r="L79" s="184"/>
    </row>
    <row r="80" spans="1:12" s="200" customFormat="1" ht="17.25" customHeight="1">
      <c r="A80" s="173"/>
      <c r="B80" s="44"/>
      <c r="C80" s="45"/>
      <c r="D80" s="33"/>
      <c r="E80" s="33"/>
      <c r="F80" s="46"/>
      <c r="G80" s="184"/>
      <c r="H80" s="199"/>
      <c r="I80" s="184"/>
      <c r="J80" s="184"/>
      <c r="K80" s="184"/>
      <c r="L80" s="184"/>
    </row>
    <row r="81" spans="1:13" s="200" customFormat="1" ht="17.25" customHeight="1">
      <c r="A81" s="174"/>
      <c r="B81" s="174"/>
      <c r="C81" s="174"/>
      <c r="D81" s="174"/>
      <c r="E81" s="174"/>
      <c r="F81" s="184"/>
      <c r="G81" s="184"/>
      <c r="H81" s="199"/>
      <c r="I81" s="184"/>
      <c r="J81" s="184"/>
      <c r="K81" s="184"/>
      <c r="L81" s="184"/>
      <c r="M81" s="135"/>
    </row>
    <row r="82" spans="1:13" s="200" customFormat="1" ht="17.25" customHeight="1">
      <c r="A82" s="174"/>
      <c r="B82" s="174"/>
      <c r="C82" s="174"/>
      <c r="D82" s="174"/>
      <c r="E82" s="174"/>
      <c r="F82" s="184"/>
      <c r="G82" s="184"/>
      <c r="H82" s="199"/>
      <c r="I82" s="184"/>
      <c r="J82" s="184"/>
      <c r="K82" s="184"/>
      <c r="L82" s="184"/>
      <c r="M82" s="135"/>
    </row>
    <row r="83" spans="1:12" s="200" customFormat="1" ht="17.25" customHeight="1">
      <c r="A83" s="174"/>
      <c r="B83" s="174"/>
      <c r="C83" s="174"/>
      <c r="D83" s="174"/>
      <c r="E83" s="174"/>
      <c r="F83" s="184"/>
      <c r="G83" s="184"/>
      <c r="H83" s="199"/>
      <c r="I83" s="184"/>
      <c r="J83" s="184"/>
      <c r="K83" s="184"/>
      <c r="L83" s="184"/>
    </row>
    <row r="84" spans="1:12" s="200" customFormat="1" ht="17.25" customHeight="1">
      <c r="A84" s="174"/>
      <c r="B84" s="174"/>
      <c r="C84" s="174"/>
      <c r="D84" s="174"/>
      <c r="E84" s="174"/>
      <c r="F84" s="184"/>
      <c r="G84" s="184"/>
      <c r="H84" s="199"/>
      <c r="I84" s="184"/>
      <c r="J84" s="184"/>
      <c r="K84" s="184"/>
      <c r="L84" s="184">
        <f>(E35)</f>
        <v>485.43</v>
      </c>
    </row>
    <row r="85" spans="1:12" s="200" customFormat="1" ht="17.25" customHeight="1">
      <c r="A85" s="174"/>
      <c r="B85" s="174"/>
      <c r="C85" s="174"/>
      <c r="D85" s="174"/>
      <c r="E85" s="174"/>
      <c r="F85" s="184"/>
      <c r="G85" s="184"/>
      <c r="H85" s="199"/>
      <c r="I85" s="184"/>
      <c r="J85" s="184"/>
      <c r="K85" s="184"/>
      <c r="L85" s="184">
        <f>(E36)</f>
        <v>1929.25</v>
      </c>
    </row>
    <row r="86" spans="1:12" s="200" customFormat="1" ht="17.25" customHeight="1">
      <c r="A86" s="174"/>
      <c r="B86" s="174"/>
      <c r="C86" s="174"/>
      <c r="D86" s="174"/>
      <c r="E86" s="174"/>
      <c r="F86" s="184"/>
      <c r="G86" s="184"/>
      <c r="H86" s="199"/>
      <c r="I86" s="184"/>
      <c r="J86" s="184"/>
      <c r="K86" s="184"/>
      <c r="L86" s="184">
        <f>(E37)</f>
        <v>0</v>
      </c>
    </row>
    <row r="87" spans="1:13" s="173" customFormat="1" ht="17.25" customHeight="1">
      <c r="A87" s="174"/>
      <c r="B87" s="174"/>
      <c r="C87" s="174"/>
      <c r="D87" s="174"/>
      <c r="E87" s="174"/>
      <c r="F87" s="184"/>
      <c r="G87" s="184"/>
      <c r="H87" s="199"/>
      <c r="I87" s="184"/>
      <c r="J87" s="184"/>
      <c r="K87" s="184"/>
      <c r="L87" s="184">
        <f>(E38+E46+E54)</f>
        <v>4882.320000000001</v>
      </c>
      <c r="M87" s="200"/>
    </row>
    <row r="88" spans="1:12" s="200" customFormat="1" ht="17.25" customHeight="1">
      <c r="A88" s="174"/>
      <c r="B88" s="174"/>
      <c r="C88" s="174"/>
      <c r="D88" s="174"/>
      <c r="E88" s="174"/>
      <c r="F88" s="184"/>
      <c r="G88" s="184"/>
      <c r="H88" s="199"/>
      <c r="I88" s="184"/>
      <c r="J88" s="184"/>
      <c r="K88" s="184"/>
      <c r="L88" s="184">
        <v>1578</v>
      </c>
    </row>
    <row r="89" spans="1:12" s="200" customFormat="1" ht="17.25" customHeight="1">
      <c r="A89" s="174"/>
      <c r="B89" s="174"/>
      <c r="C89" s="174"/>
      <c r="D89" s="174"/>
      <c r="E89" s="174"/>
      <c r="F89" s="184"/>
      <c r="G89" s="184"/>
      <c r="H89" s="199"/>
      <c r="I89" s="184"/>
      <c r="J89" s="184"/>
      <c r="K89" s="184"/>
      <c r="L89" s="184">
        <v>1000</v>
      </c>
    </row>
    <row r="90" spans="1:13" s="32" customFormat="1" ht="12.75" customHeight="1">
      <c r="A90" s="201"/>
      <c r="B90" s="201"/>
      <c r="C90" s="202"/>
      <c r="D90" s="201"/>
      <c r="E90" s="201"/>
      <c r="F90" s="203"/>
      <c r="G90" s="203"/>
      <c r="H90" s="204"/>
      <c r="I90" s="203"/>
      <c r="J90" s="203"/>
      <c r="K90" s="203"/>
      <c r="L90" s="203">
        <v>575</v>
      </c>
      <c r="M90" s="173"/>
    </row>
    <row r="91" spans="1:13" s="205" customFormat="1" ht="15">
      <c r="A91" s="174"/>
      <c r="B91" s="174"/>
      <c r="C91" s="174"/>
      <c r="D91" s="174"/>
      <c r="E91" s="174"/>
      <c r="F91" s="184"/>
      <c r="G91" s="184"/>
      <c r="H91" s="199"/>
      <c r="I91" s="184"/>
      <c r="J91" s="184"/>
      <c r="K91" s="184"/>
      <c r="L91" s="184">
        <v>1018</v>
      </c>
      <c r="M91" s="200"/>
    </row>
    <row r="92" spans="1:13" s="205" customFormat="1" ht="15">
      <c r="A92" s="200"/>
      <c r="B92" s="94"/>
      <c r="C92" s="95"/>
      <c r="D92" s="200"/>
      <c r="E92" s="200"/>
      <c r="F92" s="96"/>
      <c r="G92" s="200"/>
      <c r="H92" s="200"/>
      <c r="I92" s="200"/>
      <c r="J92" s="200"/>
      <c r="K92" s="200"/>
      <c r="L92" s="206">
        <f>(L81+L82+L83+L84+L85+L86+L87+L88+L89+L90+L91)</f>
        <v>11468</v>
      </c>
      <c r="M92" s="200"/>
    </row>
    <row r="93" spans="2:13" s="33" customFormat="1" ht="15">
      <c r="B93" s="31"/>
      <c r="C93" s="32"/>
      <c r="D93" s="47"/>
      <c r="E93" s="47"/>
      <c r="F93" s="47"/>
      <c r="G93" s="193"/>
      <c r="H93" s="32"/>
      <c r="I93" s="32"/>
      <c r="J93" s="32"/>
      <c r="K93" s="32"/>
      <c r="L93" s="32"/>
      <c r="M93" s="32"/>
    </row>
    <row r="94" spans="1:12" s="205" customFormat="1" ht="12.75">
      <c r="A94" s="75"/>
      <c r="B94" s="75"/>
      <c r="C94" s="75"/>
      <c r="D94" s="73"/>
      <c r="E94" s="73"/>
      <c r="F94" s="73"/>
      <c r="G94" s="77"/>
      <c r="H94" s="72"/>
      <c r="I94" s="72"/>
      <c r="J94" s="77"/>
      <c r="K94" s="73"/>
      <c r="L94" s="77"/>
    </row>
    <row r="95" spans="1:12" s="205" customFormat="1" ht="12.75">
      <c r="A95" s="75"/>
      <c r="B95" s="75"/>
      <c r="C95" s="75"/>
      <c r="D95" s="72"/>
      <c r="E95" s="72"/>
      <c r="F95" s="72"/>
      <c r="G95" s="77"/>
      <c r="H95" s="72"/>
      <c r="I95" s="72"/>
      <c r="J95" s="75"/>
      <c r="K95" s="72"/>
      <c r="L95" s="77"/>
    </row>
    <row r="96" spans="1:12" s="205" customFormat="1" ht="13.5" customHeight="1">
      <c r="A96" s="75"/>
      <c r="B96" s="75"/>
      <c r="C96" s="75"/>
      <c r="D96" s="72"/>
      <c r="E96" s="72"/>
      <c r="F96" s="72"/>
      <c r="G96" s="77"/>
      <c r="H96" s="72"/>
      <c r="I96" s="72"/>
      <c r="J96" s="75"/>
      <c r="K96" s="72"/>
      <c r="L96" s="77"/>
    </row>
    <row r="97" spans="1:12" s="205" customFormat="1" ht="15" customHeight="1">
      <c r="A97" s="75"/>
      <c r="B97" s="75"/>
      <c r="C97" s="75"/>
      <c r="D97" s="72"/>
      <c r="E97" s="72"/>
      <c r="F97" s="72"/>
      <c r="G97" s="77"/>
      <c r="H97" s="72"/>
      <c r="I97" s="72"/>
      <c r="J97" s="75"/>
      <c r="K97" s="72"/>
      <c r="L97" s="77"/>
    </row>
    <row r="98" spans="1:12" s="205" customFormat="1" ht="12.75">
      <c r="A98" s="75"/>
      <c r="B98" s="75"/>
      <c r="C98" s="75"/>
      <c r="D98" s="72"/>
      <c r="E98" s="72"/>
      <c r="F98" s="72"/>
      <c r="G98" s="77"/>
      <c r="H98" s="72"/>
      <c r="I98" s="72"/>
      <c r="J98" s="75"/>
      <c r="K98" s="72"/>
      <c r="L98" s="77"/>
    </row>
    <row r="99" spans="1:12" s="205" customFormat="1" ht="12.75">
      <c r="A99" s="75"/>
      <c r="B99" s="75"/>
      <c r="C99" s="75"/>
      <c r="D99" s="72"/>
      <c r="E99" s="72"/>
      <c r="F99" s="72"/>
      <c r="G99" s="77"/>
      <c r="H99" s="72"/>
      <c r="I99" s="72"/>
      <c r="J99" s="75"/>
      <c r="K99" s="72"/>
      <c r="L99" s="77"/>
    </row>
    <row r="100" spans="1:12" s="205" customFormat="1" ht="12.75">
      <c r="A100" s="75"/>
      <c r="B100" s="75"/>
      <c r="C100" s="75"/>
      <c r="D100" s="72"/>
      <c r="E100" s="72"/>
      <c r="F100" s="72"/>
      <c r="G100" s="79"/>
      <c r="H100" s="72"/>
      <c r="I100" s="72"/>
      <c r="J100" s="75"/>
      <c r="K100" s="72"/>
      <c r="L100" s="79"/>
    </row>
    <row r="101" spans="1:10" ht="13.5">
      <c r="A101" s="75"/>
      <c r="B101" s="75"/>
      <c r="C101" s="75"/>
      <c r="D101" s="72"/>
      <c r="E101" s="72"/>
      <c r="F101" s="72"/>
      <c r="G101" s="175"/>
      <c r="H101" s="175"/>
      <c r="I101" s="175"/>
      <c r="J101" s="27"/>
    </row>
    <row r="102" spans="1:10" ht="13.5">
      <c r="A102" s="75"/>
      <c r="B102" s="75"/>
      <c r="C102" s="75"/>
      <c r="D102" s="72"/>
      <c r="E102" s="72"/>
      <c r="F102" s="72"/>
      <c r="G102" s="175"/>
      <c r="H102" s="175"/>
      <c r="I102" s="175"/>
      <c r="J102" s="27"/>
    </row>
    <row r="103" spans="1:10" ht="13.5">
      <c r="A103" s="75"/>
      <c r="B103" s="76"/>
      <c r="C103" s="75"/>
      <c r="D103" s="72"/>
      <c r="E103" s="72"/>
      <c r="F103" s="72"/>
      <c r="G103" s="175"/>
      <c r="H103" s="175"/>
      <c r="I103" s="175"/>
      <c r="J103" s="27"/>
    </row>
    <row r="104" spans="1:10" ht="13.5">
      <c r="A104" s="27"/>
      <c r="B104" s="175"/>
      <c r="C104" s="169"/>
      <c r="D104" s="176"/>
      <c r="E104" s="176"/>
      <c r="F104" s="27"/>
      <c r="G104" s="175"/>
      <c r="H104" s="175"/>
      <c r="I104" s="175"/>
      <c r="J104" s="27"/>
    </row>
    <row r="105" spans="1:10" ht="13.5">
      <c r="A105" s="27"/>
      <c r="B105" s="175"/>
      <c r="C105" s="169"/>
      <c r="D105" s="176"/>
      <c r="E105" s="176"/>
      <c r="F105" s="185"/>
      <c r="G105" s="175"/>
      <c r="H105" s="175"/>
      <c r="I105" s="175"/>
      <c r="J105" s="27"/>
    </row>
    <row r="106" spans="1:10" ht="13.5">
      <c r="A106" s="27"/>
      <c r="B106" s="175"/>
      <c r="C106" s="169"/>
      <c r="D106" s="176"/>
      <c r="E106" s="176"/>
      <c r="F106" s="27"/>
      <c r="G106" s="175"/>
      <c r="H106" s="175"/>
      <c r="I106" s="175"/>
      <c r="J106" s="27"/>
    </row>
    <row r="107" spans="1:10" ht="13.5">
      <c r="A107" s="27"/>
      <c r="B107" s="175"/>
      <c r="C107" s="169"/>
      <c r="D107" s="176"/>
      <c r="E107" s="176"/>
      <c r="F107" s="27"/>
      <c r="G107" s="175"/>
      <c r="H107" s="175"/>
      <c r="I107" s="175"/>
      <c r="J107" s="27"/>
    </row>
    <row r="108" spans="1:10" ht="13.5">
      <c r="A108" s="27"/>
      <c r="B108" s="175"/>
      <c r="C108" s="169"/>
      <c r="D108" s="176"/>
      <c r="E108" s="176"/>
      <c r="F108" s="27"/>
      <c r="G108" s="207"/>
      <c r="H108" s="207"/>
      <c r="I108" s="208"/>
      <c r="J108" s="208"/>
    </row>
    <row r="109" spans="1:10" ht="13.5">
      <c r="A109" s="27"/>
      <c r="B109" s="175"/>
      <c r="C109" s="169"/>
      <c r="D109" s="176"/>
      <c r="E109" s="176"/>
      <c r="F109" s="27"/>
      <c r="G109" s="207"/>
      <c r="H109" s="207"/>
      <c r="I109" s="208"/>
      <c r="J109" s="208"/>
    </row>
    <row r="110" spans="1:10" ht="13.5">
      <c r="A110" s="27"/>
      <c r="B110" s="175"/>
      <c r="C110" s="169"/>
      <c r="D110" s="176"/>
      <c r="E110" s="176"/>
      <c r="F110" s="27"/>
      <c r="G110" s="64"/>
      <c r="H110" s="64"/>
      <c r="I110" s="64"/>
      <c r="J110" s="64"/>
    </row>
    <row r="111" spans="1:10" ht="13.5">
      <c r="A111" s="208"/>
      <c r="B111" s="207"/>
      <c r="C111" s="209"/>
      <c r="D111" s="210"/>
      <c r="E111" s="210"/>
      <c r="F111" s="208"/>
      <c r="G111" s="64"/>
      <c r="H111" s="64"/>
      <c r="I111" s="64"/>
      <c r="J111" s="64"/>
    </row>
    <row r="112" spans="1:10" ht="13.5">
      <c r="A112" s="208"/>
      <c r="B112" s="207"/>
      <c r="C112" s="209"/>
      <c r="D112" s="210"/>
      <c r="E112" s="210"/>
      <c r="F112" s="208"/>
      <c r="G112" s="64"/>
      <c r="H112" s="64"/>
      <c r="I112" s="64"/>
      <c r="J112" s="64"/>
    </row>
    <row r="113" spans="1:10" ht="12.75">
      <c r="A113" s="64"/>
      <c r="B113" s="64"/>
      <c r="C113" s="181"/>
      <c r="D113" s="182"/>
      <c r="E113" s="182"/>
      <c r="F113" s="64"/>
      <c r="G113" s="64"/>
      <c r="H113" s="64"/>
      <c r="I113" s="64"/>
      <c r="J113" s="64"/>
    </row>
    <row r="114" spans="1:10" ht="12.75">
      <c r="A114" s="64"/>
      <c r="B114" s="64"/>
      <c r="C114" s="181"/>
      <c r="D114" s="182"/>
      <c r="E114" s="182"/>
      <c r="F114" s="64"/>
      <c r="G114" s="64"/>
      <c r="H114" s="64"/>
      <c r="I114" s="64"/>
      <c r="J114" s="64"/>
    </row>
    <row r="115" spans="1:10" ht="12.75">
      <c r="A115" s="64"/>
      <c r="B115" s="64"/>
      <c r="C115" s="181"/>
      <c r="D115" s="64"/>
      <c r="E115" s="64"/>
      <c r="F115" s="64"/>
      <c r="G115" s="64"/>
      <c r="H115" s="64"/>
      <c r="I115" s="64"/>
      <c r="J115" s="64"/>
    </row>
    <row r="116" spans="1:10" ht="12.75">
      <c r="A116" s="64"/>
      <c r="B116" s="64"/>
      <c r="C116" s="181"/>
      <c r="D116" s="64"/>
      <c r="E116" s="64"/>
      <c r="F116" s="64"/>
      <c r="G116" s="64"/>
      <c r="H116" s="64"/>
      <c r="I116" s="64"/>
      <c r="J116" s="64"/>
    </row>
    <row r="117" spans="1:10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</row>
    <row r="118" spans="1:10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</row>
    <row r="119" spans="1:10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</row>
    <row r="120" spans="1:10" ht="12.75">
      <c r="A120" s="64"/>
      <c r="B120" s="64"/>
      <c r="C120" s="64"/>
      <c r="D120" s="64"/>
      <c r="E120" s="64"/>
      <c r="F120" s="64"/>
      <c r="G120" s="211"/>
      <c r="H120" s="64"/>
      <c r="I120" s="64"/>
      <c r="J120" s="64"/>
    </row>
    <row r="121" spans="1:10" ht="12.75">
      <c r="A121" s="64"/>
      <c r="B121" s="64"/>
      <c r="C121" s="64"/>
      <c r="D121" s="64"/>
      <c r="E121" s="64"/>
      <c r="F121" s="64"/>
      <c r="G121" s="211"/>
      <c r="H121" s="64"/>
      <c r="I121" s="64"/>
      <c r="J121" s="64"/>
    </row>
    <row r="122" spans="1:6" ht="12.75">
      <c r="A122" s="64"/>
      <c r="B122" s="64"/>
      <c r="C122" s="64"/>
      <c r="D122" s="64"/>
      <c r="E122" s="64"/>
      <c r="F122" s="64"/>
    </row>
    <row r="123" spans="1:6" ht="15">
      <c r="A123" s="15"/>
      <c r="B123" s="169"/>
      <c r="C123" s="27"/>
      <c r="D123" s="64"/>
      <c r="E123" s="64"/>
      <c r="F123" s="64"/>
    </row>
    <row r="124" spans="1:6" ht="15">
      <c r="A124" s="15"/>
      <c r="B124" s="169"/>
      <c r="C124" s="27"/>
      <c r="D124" s="64"/>
      <c r="E124" s="64"/>
      <c r="F124" s="64"/>
    </row>
    <row r="125" spans="2:3" ht="15">
      <c r="B125" s="40"/>
      <c r="C125" s="41"/>
    </row>
    <row r="126" spans="2:3" ht="15">
      <c r="B126" s="40"/>
      <c r="C126" s="41"/>
    </row>
    <row r="127" spans="2:3" ht="15">
      <c r="B127" s="40"/>
      <c r="C127" s="41"/>
    </row>
    <row r="128" spans="2:3" ht="15">
      <c r="B128" s="40"/>
      <c r="C128" s="41"/>
    </row>
    <row r="129" spans="2:3" ht="15">
      <c r="B129" s="40"/>
      <c r="C129" s="41"/>
    </row>
    <row r="130" spans="2:3" ht="15">
      <c r="B130" s="40"/>
      <c r="C130" s="41"/>
    </row>
    <row r="131" spans="2:3" ht="15">
      <c r="B131" s="40"/>
      <c r="C131" s="41"/>
    </row>
    <row r="132" spans="2:3" ht="15">
      <c r="B132" s="40"/>
      <c r="C132" s="41"/>
    </row>
    <row r="133" spans="2:3" ht="15">
      <c r="B133" s="40"/>
      <c r="C133" s="41"/>
    </row>
    <row r="134" spans="2:3" ht="15">
      <c r="B134" s="40"/>
      <c r="C134" s="41"/>
    </row>
    <row r="135" spans="2:3" ht="15">
      <c r="B135" s="40"/>
      <c r="C135" s="41"/>
    </row>
    <row r="136" spans="2:3" ht="15">
      <c r="B136" s="40"/>
      <c r="C136" s="41"/>
    </row>
    <row r="137" spans="2:3" ht="15">
      <c r="B137" s="40"/>
      <c r="C137" s="41"/>
    </row>
    <row r="138" spans="2:3" ht="15">
      <c r="B138" s="40"/>
      <c r="C138" s="41"/>
    </row>
    <row r="139" spans="2:3" ht="15">
      <c r="B139" s="40"/>
      <c r="C139" s="41"/>
    </row>
    <row r="140" spans="2:3" ht="15">
      <c r="B140" s="40"/>
      <c r="C140" s="41"/>
    </row>
    <row r="141" spans="2:3" ht="15">
      <c r="B141" s="40"/>
      <c r="C141" s="41"/>
    </row>
    <row r="142" spans="2:3" ht="15">
      <c r="B142" s="40"/>
      <c r="C142" s="4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0" r:id="rId1"/>
  <rowBreaks count="1" manualBreakCount="1">
    <brk id="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171"/>
  <sheetViews>
    <sheetView view="pageBreakPreview" zoomScale="110" zoomScaleNormal="75" zoomScaleSheetLayoutView="110" zoomScalePageLayoutView="0" workbookViewId="0" topLeftCell="A1">
      <selection activeCell="F21" sqref="F21"/>
    </sheetView>
  </sheetViews>
  <sheetFormatPr defaultColWidth="9.125" defaultRowHeight="12.75"/>
  <cols>
    <col min="1" max="1" width="8.75390625" style="33" customWidth="1"/>
    <col min="2" max="2" width="14.00390625" style="197" customWidth="1"/>
    <col min="3" max="3" width="50.50390625" style="65" customWidth="1"/>
    <col min="4" max="4" width="20.50390625" style="65" customWidth="1"/>
    <col min="5" max="5" width="27.50390625" style="65" bestFit="1" customWidth="1"/>
    <col min="6" max="6" width="16.125" style="65" customWidth="1"/>
    <col min="7" max="7" width="13.875" style="190" customWidth="1"/>
    <col min="8" max="8" width="9.125" style="65" customWidth="1"/>
    <col min="9" max="9" width="11.00390625" style="65" bestFit="1" customWidth="1"/>
    <col min="10" max="10" width="12.50390625" style="65" bestFit="1" customWidth="1"/>
    <col min="11" max="11" width="10.00390625" style="65" bestFit="1" customWidth="1"/>
    <col min="12" max="12" width="13.25390625" style="65" bestFit="1" customWidth="1"/>
    <col min="13" max="16384" width="9.125" style="65" customWidth="1"/>
  </cols>
  <sheetData>
    <row r="1" spans="1:7" s="187" customFormat="1" ht="27" customHeight="1">
      <c r="A1" s="131" t="s">
        <v>158</v>
      </c>
      <c r="B1" s="131"/>
      <c r="C1" s="132"/>
      <c r="D1" s="166"/>
      <c r="E1" s="166"/>
      <c r="F1" s="212"/>
      <c r="G1" s="186"/>
    </row>
    <row r="2" spans="1:7" s="189" customFormat="1" ht="17.25" customHeight="1" thickBot="1">
      <c r="A2" s="33"/>
      <c r="B2" s="44"/>
      <c r="C2" s="135"/>
      <c r="D2" s="136"/>
      <c r="E2" s="136"/>
      <c r="F2" s="136"/>
      <c r="G2" s="188"/>
    </row>
    <row r="3" spans="1:7" s="189" customFormat="1" ht="19.5" thickBot="1" thickTop="1">
      <c r="A3" s="137" t="s">
        <v>0</v>
      </c>
      <c r="B3" s="138" t="s">
        <v>1</v>
      </c>
      <c r="C3" s="138" t="s">
        <v>2</v>
      </c>
      <c r="D3" s="138" t="s">
        <v>148</v>
      </c>
      <c r="E3" s="138" t="s">
        <v>151</v>
      </c>
      <c r="F3" s="138" t="s">
        <v>3</v>
      </c>
      <c r="G3" s="188"/>
    </row>
    <row r="4" spans="1:7" s="189" customFormat="1" ht="19.5" thickBot="1" thickTop="1">
      <c r="A4" s="137"/>
      <c r="B4" s="139">
        <v>1</v>
      </c>
      <c r="C4" s="139">
        <v>2</v>
      </c>
      <c r="D4" s="139">
        <v>3</v>
      </c>
      <c r="E4" s="139"/>
      <c r="F4" s="139">
        <v>5</v>
      </c>
      <c r="G4" s="188"/>
    </row>
    <row r="5" spans="1:6" ht="16.5" thickTop="1">
      <c r="A5" s="140"/>
      <c r="B5" s="141"/>
      <c r="C5" s="141"/>
      <c r="D5" s="141"/>
      <c r="E5" s="141"/>
      <c r="F5" s="141"/>
    </row>
    <row r="6" spans="1:7" s="192" customFormat="1" ht="22.5">
      <c r="A6" s="142" t="s">
        <v>35</v>
      </c>
      <c r="B6" s="143" t="s">
        <v>36</v>
      </c>
      <c r="C6" s="143"/>
      <c r="D6" s="144"/>
      <c r="E6" s="144"/>
      <c r="F6" s="145"/>
      <c r="G6" s="191"/>
    </row>
    <row r="7" spans="1:7" ht="15.75">
      <c r="A7" s="15"/>
      <c r="B7" s="141"/>
      <c r="C7" s="141"/>
      <c r="D7" s="141"/>
      <c r="E7" s="141"/>
      <c r="F7" s="141"/>
      <c r="G7" s="193"/>
    </row>
    <row r="8" spans="1:7" ht="15.75">
      <c r="A8" s="15"/>
      <c r="B8" s="146">
        <v>740100</v>
      </c>
      <c r="C8" s="32" t="s">
        <v>37</v>
      </c>
      <c r="D8" s="147"/>
      <c r="E8" s="147"/>
      <c r="F8" s="39"/>
      <c r="G8" s="193"/>
    </row>
    <row r="9" spans="1:7" ht="15.75">
      <c r="A9" s="15"/>
      <c r="B9" s="146"/>
      <c r="C9" s="32" t="s">
        <v>44</v>
      </c>
      <c r="D9" s="18">
        <v>6824</v>
      </c>
      <c r="E9" s="18">
        <v>1544.94</v>
      </c>
      <c r="F9" s="23">
        <f>(E9/D9)*100</f>
        <v>22.639800703399764</v>
      </c>
      <c r="G9" s="194"/>
    </row>
    <row r="10" spans="1:7" ht="15.75">
      <c r="A10" s="15"/>
      <c r="B10" s="146"/>
      <c r="C10" s="32" t="s">
        <v>63</v>
      </c>
      <c r="D10" s="18">
        <v>0</v>
      </c>
      <c r="E10" s="18">
        <v>0</v>
      </c>
      <c r="F10" s="23">
        <v>0</v>
      </c>
      <c r="G10" s="194"/>
    </row>
    <row r="11" spans="1:7" ht="15.75">
      <c r="A11" s="15"/>
      <c r="B11" s="146"/>
      <c r="C11" s="32" t="s">
        <v>76</v>
      </c>
      <c r="D11" s="18">
        <v>5553</v>
      </c>
      <c r="E11" s="18">
        <v>174.02</v>
      </c>
      <c r="F11" s="23">
        <f aca="true" t="shared" si="0" ref="F11:F73">(E11/D11)*100</f>
        <v>3.133801548712408</v>
      </c>
      <c r="G11" s="194"/>
    </row>
    <row r="12" spans="1:7" s="41" customFormat="1" ht="15.75">
      <c r="A12" s="20"/>
      <c r="B12" s="146"/>
      <c r="C12" s="32" t="s">
        <v>45</v>
      </c>
      <c r="D12" s="23">
        <v>300</v>
      </c>
      <c r="E12" s="23">
        <v>24.02</v>
      </c>
      <c r="F12" s="23">
        <f t="shared" si="0"/>
        <v>8.006666666666666</v>
      </c>
      <c r="G12" s="194"/>
    </row>
    <row r="13" spans="1:7" s="41" customFormat="1" ht="15.75">
      <c r="A13" s="20"/>
      <c r="B13" s="146"/>
      <c r="C13" s="32" t="s">
        <v>46</v>
      </c>
      <c r="D13" s="23">
        <v>2861</v>
      </c>
      <c r="E13" s="23">
        <v>150</v>
      </c>
      <c r="F13" s="23">
        <f t="shared" si="0"/>
        <v>5.242922055225446</v>
      </c>
      <c r="G13" s="194"/>
    </row>
    <row r="14" spans="1:7" s="41" customFormat="1" ht="15.75">
      <c r="A14" s="20"/>
      <c r="B14" s="146"/>
      <c r="C14" s="32" t="s">
        <v>47</v>
      </c>
      <c r="D14" s="23">
        <v>814</v>
      </c>
      <c r="E14" s="23">
        <v>0</v>
      </c>
      <c r="F14" s="23">
        <f t="shared" si="0"/>
        <v>0</v>
      </c>
      <c r="G14" s="194"/>
    </row>
    <row r="15" spans="1:7" s="41" customFormat="1" ht="15.75">
      <c r="A15" s="20"/>
      <c r="B15" s="146"/>
      <c r="C15" s="32" t="s">
        <v>48</v>
      </c>
      <c r="D15" s="23">
        <v>1578</v>
      </c>
      <c r="E15" s="23">
        <v>0</v>
      </c>
      <c r="F15" s="23">
        <f t="shared" si="0"/>
        <v>0</v>
      </c>
      <c r="G15" s="194"/>
    </row>
    <row r="16" spans="1:7" ht="15.75">
      <c r="A16" s="15"/>
      <c r="B16" s="146"/>
      <c r="C16" s="26" t="s">
        <v>39</v>
      </c>
      <c r="D16" s="24">
        <f>(D9+D10+D11)</f>
        <v>12377</v>
      </c>
      <c r="E16" s="24">
        <f>(E9+E10+E11)</f>
        <v>1718.96</v>
      </c>
      <c r="F16" s="250">
        <f t="shared" si="0"/>
        <v>13.888341278177267</v>
      </c>
      <c r="G16" s="194"/>
    </row>
    <row r="17" spans="1:7" ht="15.75">
      <c r="A17" s="15"/>
      <c r="B17" s="146">
        <v>710200</v>
      </c>
      <c r="C17" s="32" t="s">
        <v>38</v>
      </c>
      <c r="D17" s="18">
        <v>0</v>
      </c>
      <c r="E17" s="18"/>
      <c r="F17" s="23">
        <v>0</v>
      </c>
      <c r="G17" s="194"/>
    </row>
    <row r="18" spans="1:7" ht="15.75">
      <c r="A18" s="15"/>
      <c r="B18" s="141"/>
      <c r="C18" s="41"/>
      <c r="D18" s="141"/>
      <c r="E18" s="141"/>
      <c r="F18" s="23"/>
      <c r="G18" s="194"/>
    </row>
    <row r="19" spans="1:7" s="192" customFormat="1" ht="22.5">
      <c r="A19" s="148"/>
      <c r="B19" s="149"/>
      <c r="C19" s="150" t="s">
        <v>40</v>
      </c>
      <c r="D19" s="151">
        <f>(D16+D17)</f>
        <v>12377</v>
      </c>
      <c r="E19" s="151">
        <f>(E16+E17)</f>
        <v>1718.96</v>
      </c>
      <c r="F19" s="151">
        <f t="shared" si="0"/>
        <v>13.888341278177267</v>
      </c>
      <c r="G19" s="194"/>
    </row>
    <row r="20" spans="1:7" s="189" customFormat="1" ht="18">
      <c r="A20" s="152"/>
      <c r="B20" s="153"/>
      <c r="C20" s="154"/>
      <c r="D20" s="153"/>
      <c r="E20" s="153"/>
      <c r="F20" s="23"/>
      <c r="G20" s="194"/>
    </row>
    <row r="21" spans="1:7" s="192" customFormat="1" ht="22.5">
      <c r="A21" s="142" t="s">
        <v>33</v>
      </c>
      <c r="B21" s="143" t="s">
        <v>34</v>
      </c>
      <c r="C21" s="143"/>
      <c r="D21" s="144"/>
      <c r="E21" s="144"/>
      <c r="F21" s="252"/>
      <c r="G21" s="194"/>
    </row>
    <row r="22" spans="1:7" ht="15.75">
      <c r="A22" s="15"/>
      <c r="B22" s="141"/>
      <c r="C22" s="141"/>
      <c r="D22" s="141"/>
      <c r="E22" s="141"/>
      <c r="F22" s="23"/>
      <c r="G22" s="194"/>
    </row>
    <row r="23" spans="1:7" ht="21.75">
      <c r="A23" s="35">
        <v>3000</v>
      </c>
      <c r="B23" s="40"/>
      <c r="C23" s="13" t="s">
        <v>62</v>
      </c>
      <c r="D23" s="17"/>
      <c r="E23" s="17"/>
      <c r="F23" s="23"/>
      <c r="G23" s="194"/>
    </row>
    <row r="24" spans="1:7" ht="15.75">
      <c r="A24" s="15"/>
      <c r="B24" s="16">
        <v>4020</v>
      </c>
      <c r="C24" s="15" t="s">
        <v>4</v>
      </c>
      <c r="D24" s="17"/>
      <c r="E24" s="17"/>
      <c r="F24" s="23"/>
      <c r="G24" s="194"/>
    </row>
    <row r="25" spans="2:7" ht="15.75">
      <c r="B25" s="31">
        <v>402000</v>
      </c>
      <c r="C25" s="32" t="s">
        <v>5</v>
      </c>
      <c r="D25" s="18">
        <v>100</v>
      </c>
      <c r="E25" s="18">
        <v>0</v>
      </c>
      <c r="F25" s="23">
        <f t="shared" si="0"/>
        <v>0</v>
      </c>
      <c r="G25" s="194"/>
    </row>
    <row r="26" spans="2:7" ht="15.75">
      <c r="B26" s="31">
        <v>402001</v>
      </c>
      <c r="C26" s="32" t="s">
        <v>6</v>
      </c>
      <c r="D26" s="18">
        <v>0</v>
      </c>
      <c r="E26" s="18">
        <v>0</v>
      </c>
      <c r="F26" s="23">
        <v>0</v>
      </c>
      <c r="G26" s="194"/>
    </row>
    <row r="27" spans="2:7" ht="15.75">
      <c r="B27" s="31">
        <v>402006</v>
      </c>
      <c r="C27" s="32" t="s">
        <v>110</v>
      </c>
      <c r="D27" s="18">
        <v>90</v>
      </c>
      <c r="E27" s="18">
        <v>0</v>
      </c>
      <c r="F27" s="23">
        <f t="shared" si="0"/>
        <v>0</v>
      </c>
      <c r="G27" s="194"/>
    </row>
    <row r="28" spans="2:7" ht="15.75">
      <c r="B28" s="31">
        <v>402009</v>
      </c>
      <c r="C28" s="32" t="s">
        <v>81</v>
      </c>
      <c r="D28" s="18">
        <v>983</v>
      </c>
      <c r="E28" s="18">
        <v>102.9</v>
      </c>
      <c r="F28" s="23">
        <f t="shared" si="0"/>
        <v>10.467955239064091</v>
      </c>
      <c r="G28" s="194"/>
    </row>
    <row r="29" spans="2:7" ht="15.75">
      <c r="B29" s="31"/>
      <c r="C29" s="26" t="s">
        <v>9</v>
      </c>
      <c r="D29" s="19">
        <f>(D25+D26+D27+D28)</f>
        <v>1173</v>
      </c>
      <c r="E29" s="19">
        <f>(E25+E26+E27+E28)</f>
        <v>102.9</v>
      </c>
      <c r="F29" s="250">
        <f t="shared" si="0"/>
        <v>8.772378516624041</v>
      </c>
      <c r="G29" s="194"/>
    </row>
    <row r="30" spans="2:7" ht="15.75">
      <c r="B30" s="31"/>
      <c r="C30" s="155"/>
      <c r="D30" s="54"/>
      <c r="E30" s="54"/>
      <c r="F30" s="23"/>
      <c r="G30" s="194"/>
    </row>
    <row r="31" spans="1:7" ht="15.75">
      <c r="A31" s="15"/>
      <c r="B31" s="16">
        <v>4029</v>
      </c>
      <c r="C31" s="15" t="s">
        <v>16</v>
      </c>
      <c r="D31" s="17"/>
      <c r="E31" s="17"/>
      <c r="F31" s="23"/>
      <c r="G31" s="194"/>
    </row>
    <row r="32" spans="1:7" s="41" customFormat="1" ht="15.75">
      <c r="A32" s="20"/>
      <c r="B32" s="21">
        <v>402902</v>
      </c>
      <c r="C32" s="22" t="s">
        <v>98</v>
      </c>
      <c r="D32" s="23">
        <v>594</v>
      </c>
      <c r="E32" s="23">
        <v>0</v>
      </c>
      <c r="F32" s="23">
        <f t="shared" si="0"/>
        <v>0</v>
      </c>
      <c r="G32" s="194"/>
    </row>
    <row r="33" spans="2:7" ht="15.75">
      <c r="B33" s="31">
        <v>402905</v>
      </c>
      <c r="C33" s="32" t="s">
        <v>19</v>
      </c>
      <c r="D33" s="18">
        <v>2441</v>
      </c>
      <c r="E33" s="18">
        <v>1080.02</v>
      </c>
      <c r="F33" s="23">
        <f t="shared" si="0"/>
        <v>44.24498156493241</v>
      </c>
      <c r="G33" s="194"/>
    </row>
    <row r="34" spans="2:7" ht="15.75">
      <c r="B34" s="31">
        <v>402912</v>
      </c>
      <c r="C34" s="32" t="s">
        <v>99</v>
      </c>
      <c r="D34" s="18">
        <v>148</v>
      </c>
      <c r="E34" s="18">
        <v>0</v>
      </c>
      <c r="F34" s="23">
        <f t="shared" si="0"/>
        <v>0</v>
      </c>
      <c r="G34" s="194"/>
    </row>
    <row r="35" spans="2:7" ht="15.75">
      <c r="B35" s="31">
        <v>402930</v>
      </c>
      <c r="C35" s="32" t="s">
        <v>54</v>
      </c>
      <c r="D35" s="18">
        <v>20</v>
      </c>
      <c r="E35" s="18">
        <v>0.36</v>
      </c>
      <c r="F35" s="23">
        <f t="shared" si="0"/>
        <v>1.7999999999999998</v>
      </c>
      <c r="G35" s="194"/>
    </row>
    <row r="36" spans="2:7" ht="15.75">
      <c r="B36" s="31">
        <v>402999</v>
      </c>
      <c r="C36" s="32" t="s">
        <v>53</v>
      </c>
      <c r="D36" s="18">
        <v>640</v>
      </c>
      <c r="E36" s="18">
        <v>166.97</v>
      </c>
      <c r="F36" s="23">
        <f t="shared" si="0"/>
        <v>26.089062499999997</v>
      </c>
      <c r="G36" s="194"/>
    </row>
    <row r="37" spans="2:7" ht="15.75">
      <c r="B37" s="31"/>
      <c r="C37" s="26" t="s">
        <v>20</v>
      </c>
      <c r="D37" s="19">
        <f>(D32+D33+D34+D35+D36)</f>
        <v>3843</v>
      </c>
      <c r="E37" s="19">
        <f>(E32+E33+E34+E35+E36)</f>
        <v>1247.35</v>
      </c>
      <c r="F37" s="250">
        <f t="shared" si="0"/>
        <v>32.45771532656778</v>
      </c>
      <c r="G37" s="194"/>
    </row>
    <row r="38" spans="2:7" ht="15.75">
      <c r="B38" s="31"/>
      <c r="C38" s="16"/>
      <c r="D38" s="17"/>
      <c r="E38" s="17"/>
      <c r="F38" s="23"/>
      <c r="G38" s="194"/>
    </row>
    <row r="39" spans="2:7" s="33" customFormat="1" ht="15.75">
      <c r="B39" s="34">
        <v>4120</v>
      </c>
      <c r="C39" s="16" t="s">
        <v>107</v>
      </c>
      <c r="D39" s="17"/>
      <c r="E39" s="17"/>
      <c r="F39" s="23"/>
      <c r="G39" s="194"/>
    </row>
    <row r="40" spans="1:7" s="41" customFormat="1" ht="15.75">
      <c r="A40" s="33"/>
      <c r="B40" s="31">
        <v>412000</v>
      </c>
      <c r="C40" s="21" t="s">
        <v>144</v>
      </c>
      <c r="D40" s="23">
        <v>400</v>
      </c>
      <c r="E40" s="23">
        <v>244</v>
      </c>
      <c r="F40" s="23">
        <f t="shared" si="0"/>
        <v>61</v>
      </c>
      <c r="G40" s="194"/>
    </row>
    <row r="41" spans="2:7" s="37" customFormat="1" ht="15.75">
      <c r="B41" s="34"/>
      <c r="C41" s="26" t="s">
        <v>105</v>
      </c>
      <c r="D41" s="24">
        <v>400</v>
      </c>
      <c r="E41" s="24">
        <v>244</v>
      </c>
      <c r="F41" s="250">
        <f t="shared" si="0"/>
        <v>61</v>
      </c>
      <c r="G41" s="194"/>
    </row>
    <row r="42" spans="2:7" s="41" customFormat="1" ht="15.75">
      <c r="B42" s="31"/>
      <c r="C42" s="30"/>
      <c r="D42" s="23"/>
      <c r="E42" s="23"/>
      <c r="F42" s="23"/>
      <c r="G42" s="194"/>
    </row>
    <row r="43" spans="2:7" ht="15.75">
      <c r="B43" s="40"/>
      <c r="C43" s="16"/>
      <c r="D43" s="17"/>
      <c r="E43" s="17"/>
      <c r="F43" s="23"/>
      <c r="G43" s="194"/>
    </row>
    <row r="44" spans="1:7" s="192" customFormat="1" ht="23.25" customHeight="1">
      <c r="A44" s="148"/>
      <c r="B44" s="149"/>
      <c r="C44" s="150" t="s">
        <v>79</v>
      </c>
      <c r="D44" s="157">
        <f>(D29+D37+D41)</f>
        <v>5416</v>
      </c>
      <c r="E44" s="157">
        <f>(E29+E37+E41)</f>
        <v>1594.25</v>
      </c>
      <c r="F44" s="151">
        <f t="shared" si="0"/>
        <v>29.435930576070902</v>
      </c>
      <c r="G44" s="194"/>
    </row>
    <row r="45" spans="1:7" ht="22.5" customHeight="1" hidden="1">
      <c r="A45" s="35">
        <v>3001</v>
      </c>
      <c r="B45" s="40"/>
      <c r="C45" s="13" t="s">
        <v>64</v>
      </c>
      <c r="D45" s="17"/>
      <c r="E45" s="17"/>
      <c r="F45" s="23" t="e">
        <f t="shared" si="0"/>
        <v>#DIV/0!</v>
      </c>
      <c r="G45" s="194"/>
    </row>
    <row r="46" spans="1:7" ht="15" hidden="1">
      <c r="A46" s="15"/>
      <c r="B46" s="16">
        <v>4020</v>
      </c>
      <c r="C46" s="15" t="s">
        <v>106</v>
      </c>
      <c r="D46" s="17"/>
      <c r="E46" s="17"/>
      <c r="F46" s="23" t="e">
        <f t="shared" si="0"/>
        <v>#DIV/0!</v>
      </c>
      <c r="G46" s="194"/>
    </row>
    <row r="47" spans="1:7" s="41" customFormat="1" ht="15" hidden="1">
      <c r="A47" s="15"/>
      <c r="B47" s="21">
        <v>402001</v>
      </c>
      <c r="C47" s="22" t="s">
        <v>6</v>
      </c>
      <c r="D47" s="23">
        <v>0</v>
      </c>
      <c r="E47" s="23"/>
      <c r="F47" s="23" t="e">
        <f t="shared" si="0"/>
        <v>#DIV/0!</v>
      </c>
      <c r="G47" s="194"/>
    </row>
    <row r="48" spans="1:7" s="33" customFormat="1" ht="15" hidden="1">
      <c r="A48" s="15"/>
      <c r="B48" s="16"/>
      <c r="C48" s="26" t="s">
        <v>9</v>
      </c>
      <c r="D48" s="24">
        <v>0</v>
      </c>
      <c r="E48" s="24"/>
      <c r="F48" s="23" t="e">
        <f t="shared" si="0"/>
        <v>#DIV/0!</v>
      </c>
      <c r="G48" s="194"/>
    </row>
    <row r="49" spans="1:7" s="41" customFormat="1" ht="15" hidden="1">
      <c r="A49" s="27"/>
      <c r="B49" s="21"/>
      <c r="C49" s="22"/>
      <c r="D49" s="23"/>
      <c r="E49" s="23"/>
      <c r="F49" s="23" t="e">
        <f t="shared" si="0"/>
        <v>#DIV/0!</v>
      </c>
      <c r="G49" s="194"/>
    </row>
    <row r="50" spans="1:7" ht="15" hidden="1">
      <c r="A50" s="15"/>
      <c r="B50" s="16">
        <v>4022</v>
      </c>
      <c r="C50" s="15" t="s">
        <v>10</v>
      </c>
      <c r="D50" s="17"/>
      <c r="E50" s="17"/>
      <c r="F50" s="23" t="e">
        <f t="shared" si="0"/>
        <v>#DIV/0!</v>
      </c>
      <c r="G50" s="194"/>
    </row>
    <row r="51" spans="2:7" ht="15" hidden="1">
      <c r="B51" s="31">
        <v>402201</v>
      </c>
      <c r="C51" s="32" t="s">
        <v>12</v>
      </c>
      <c r="D51" s="18">
        <v>0</v>
      </c>
      <c r="E51" s="18"/>
      <c r="F51" s="23" t="e">
        <f t="shared" si="0"/>
        <v>#DIV/0!</v>
      </c>
      <c r="G51" s="194"/>
    </row>
    <row r="52" spans="2:7" ht="15" hidden="1">
      <c r="B52" s="31">
        <v>402205</v>
      </c>
      <c r="C52" s="32" t="s">
        <v>14</v>
      </c>
      <c r="D52" s="18">
        <v>0</v>
      </c>
      <c r="E52" s="18"/>
      <c r="F52" s="23" t="e">
        <f t="shared" si="0"/>
        <v>#DIV/0!</v>
      </c>
      <c r="G52" s="194"/>
    </row>
    <row r="53" spans="2:7" ht="15" hidden="1">
      <c r="B53" s="31"/>
      <c r="C53" s="26" t="s">
        <v>15</v>
      </c>
      <c r="D53" s="24">
        <v>0</v>
      </c>
      <c r="E53" s="24"/>
      <c r="F53" s="23" t="e">
        <f t="shared" si="0"/>
        <v>#DIV/0!</v>
      </c>
      <c r="G53" s="194"/>
    </row>
    <row r="54" spans="2:7" ht="15" hidden="1">
      <c r="B54" s="31"/>
      <c r="C54" s="16"/>
      <c r="D54" s="17"/>
      <c r="E54" s="17"/>
      <c r="F54" s="23" t="e">
        <f t="shared" si="0"/>
        <v>#DIV/0!</v>
      </c>
      <c r="G54" s="194"/>
    </row>
    <row r="55" spans="1:7" ht="15" hidden="1">
      <c r="A55" s="15"/>
      <c r="B55" s="16">
        <v>4025</v>
      </c>
      <c r="C55" s="15" t="s">
        <v>17</v>
      </c>
      <c r="D55" s="17"/>
      <c r="E55" s="17"/>
      <c r="F55" s="23" t="e">
        <f t="shared" si="0"/>
        <v>#DIV/0!</v>
      </c>
      <c r="G55" s="194"/>
    </row>
    <row r="56" spans="2:7" ht="15" hidden="1">
      <c r="B56" s="31">
        <v>402500</v>
      </c>
      <c r="C56" s="32" t="s">
        <v>17</v>
      </c>
      <c r="D56" s="18">
        <v>0</v>
      </c>
      <c r="E56" s="18"/>
      <c r="F56" s="23" t="e">
        <f t="shared" si="0"/>
        <v>#DIV/0!</v>
      </c>
      <c r="G56" s="194"/>
    </row>
    <row r="57" spans="2:7" ht="15" hidden="1">
      <c r="B57" s="31"/>
      <c r="C57" s="26" t="s">
        <v>22</v>
      </c>
      <c r="D57" s="24">
        <v>0</v>
      </c>
      <c r="E57" s="24"/>
      <c r="F57" s="23" t="e">
        <f t="shared" si="0"/>
        <v>#DIV/0!</v>
      </c>
      <c r="G57" s="194"/>
    </row>
    <row r="58" spans="2:7" ht="15" hidden="1">
      <c r="B58" s="31"/>
      <c r="C58" s="16"/>
      <c r="D58" s="17"/>
      <c r="E58" s="17"/>
      <c r="F58" s="23" t="e">
        <f t="shared" si="0"/>
        <v>#DIV/0!</v>
      </c>
      <c r="G58" s="194"/>
    </row>
    <row r="59" spans="2:7" ht="15" hidden="1">
      <c r="B59" s="16">
        <v>4029</v>
      </c>
      <c r="C59" s="15" t="s">
        <v>16</v>
      </c>
      <c r="D59" s="17"/>
      <c r="E59" s="17"/>
      <c r="F59" s="23" t="e">
        <f t="shared" si="0"/>
        <v>#DIV/0!</v>
      </c>
      <c r="G59" s="194"/>
    </row>
    <row r="60" spans="2:7" ht="15" hidden="1">
      <c r="B60" s="31">
        <v>402903</v>
      </c>
      <c r="C60" s="32" t="s">
        <v>18</v>
      </c>
      <c r="D60" s="18">
        <v>0</v>
      </c>
      <c r="E60" s="18"/>
      <c r="F60" s="23" t="e">
        <f t="shared" si="0"/>
        <v>#DIV/0!</v>
      </c>
      <c r="G60" s="194"/>
    </row>
    <row r="61" spans="2:7" ht="15" hidden="1">
      <c r="B61" s="31"/>
      <c r="C61" s="26" t="s">
        <v>20</v>
      </c>
      <c r="D61" s="24">
        <v>0</v>
      </c>
      <c r="E61" s="24"/>
      <c r="F61" s="23" t="e">
        <f t="shared" si="0"/>
        <v>#DIV/0!</v>
      </c>
      <c r="G61" s="194"/>
    </row>
    <row r="62" spans="2:7" ht="15" hidden="1">
      <c r="B62" s="31"/>
      <c r="C62" s="16"/>
      <c r="D62" s="17"/>
      <c r="E62" s="17"/>
      <c r="F62" s="23" t="e">
        <f t="shared" si="0"/>
        <v>#DIV/0!</v>
      </c>
      <c r="G62" s="194"/>
    </row>
    <row r="63" spans="1:7" s="192" customFormat="1" ht="22.5" customHeight="1" hidden="1">
      <c r="A63" s="148"/>
      <c r="B63" s="149"/>
      <c r="C63" s="150" t="s">
        <v>65</v>
      </c>
      <c r="D63" s="157">
        <f>(D48+D53+D57+D61)</f>
        <v>0</v>
      </c>
      <c r="E63" s="157"/>
      <c r="F63" s="23" t="e">
        <f t="shared" si="0"/>
        <v>#DIV/0!</v>
      </c>
      <c r="G63" s="194"/>
    </row>
    <row r="64" spans="2:7" ht="15.75" customHeight="1">
      <c r="B64" s="40"/>
      <c r="C64" s="41"/>
      <c r="D64" s="136"/>
      <c r="E64" s="136"/>
      <c r="F64" s="23"/>
      <c r="G64" s="194"/>
    </row>
    <row r="65" spans="1:7" ht="23.25" customHeight="1">
      <c r="A65" s="35"/>
      <c r="B65" s="40"/>
      <c r="C65" s="13" t="s">
        <v>60</v>
      </c>
      <c r="D65" s="136"/>
      <c r="E65" s="136"/>
      <c r="F65" s="23"/>
      <c r="G65" s="194"/>
    </row>
    <row r="66" spans="1:7" ht="15.75" customHeight="1">
      <c r="A66" s="35">
        <v>3002</v>
      </c>
      <c r="B66" s="32"/>
      <c r="C66" s="15" t="s">
        <v>84</v>
      </c>
      <c r="D66" s="32"/>
      <c r="E66" s="32"/>
      <c r="F66" s="23"/>
      <c r="G66" s="194"/>
    </row>
    <row r="67" spans="2:7" ht="15.75" customHeight="1">
      <c r="B67" s="31">
        <v>402009</v>
      </c>
      <c r="C67" s="32" t="s">
        <v>81</v>
      </c>
      <c r="D67" s="18">
        <v>250</v>
      </c>
      <c r="E67" s="18">
        <v>0</v>
      </c>
      <c r="F67" s="23">
        <f t="shared" si="0"/>
        <v>0</v>
      </c>
      <c r="G67" s="194"/>
    </row>
    <row r="68" spans="2:7" ht="15.75" customHeight="1">
      <c r="B68" s="31">
        <v>402999</v>
      </c>
      <c r="C68" s="32" t="s">
        <v>131</v>
      </c>
      <c r="D68" s="18">
        <v>250</v>
      </c>
      <c r="E68" s="18">
        <v>0</v>
      </c>
      <c r="F68" s="23">
        <f t="shared" si="0"/>
        <v>0</v>
      </c>
      <c r="G68" s="194"/>
    </row>
    <row r="69" spans="2:7" ht="15.75" customHeight="1">
      <c r="B69" s="31"/>
      <c r="C69" s="26" t="s">
        <v>29</v>
      </c>
      <c r="D69" s="24">
        <v>500</v>
      </c>
      <c r="E69" s="24">
        <v>0</v>
      </c>
      <c r="F69" s="250">
        <f t="shared" si="0"/>
        <v>0</v>
      </c>
      <c r="G69" s="194"/>
    </row>
    <row r="70" spans="2:7" ht="15.75" customHeight="1">
      <c r="B70" s="31"/>
      <c r="C70" s="16"/>
      <c r="D70" s="17"/>
      <c r="E70" s="17"/>
      <c r="F70" s="23"/>
      <c r="G70" s="194"/>
    </row>
    <row r="71" spans="1:7" ht="15.75" customHeight="1">
      <c r="A71" s="35">
        <v>3003</v>
      </c>
      <c r="B71" s="32"/>
      <c r="C71" s="15" t="s">
        <v>27</v>
      </c>
      <c r="D71" s="32"/>
      <c r="E71" s="32"/>
      <c r="F71" s="23"/>
      <c r="G71" s="194"/>
    </row>
    <row r="72" spans="2:7" ht="15.75" customHeight="1">
      <c r="B72" s="31">
        <v>402009</v>
      </c>
      <c r="C72" s="32" t="s">
        <v>81</v>
      </c>
      <c r="D72" s="18">
        <v>350</v>
      </c>
      <c r="E72" s="18">
        <v>0</v>
      </c>
      <c r="F72" s="23">
        <f t="shared" si="0"/>
        <v>0</v>
      </c>
      <c r="G72" s="194"/>
    </row>
    <row r="73" spans="2:7" ht="15.75" customHeight="1">
      <c r="B73" s="31">
        <v>402999</v>
      </c>
      <c r="C73" s="32" t="s">
        <v>53</v>
      </c>
      <c r="D73" s="18">
        <v>100</v>
      </c>
      <c r="E73" s="18">
        <v>0</v>
      </c>
      <c r="F73" s="23">
        <f t="shared" si="0"/>
        <v>0</v>
      </c>
      <c r="G73" s="194"/>
    </row>
    <row r="74" spans="2:7" ht="15.75" customHeight="1">
      <c r="B74" s="31"/>
      <c r="C74" s="26" t="s">
        <v>29</v>
      </c>
      <c r="D74" s="24">
        <v>450</v>
      </c>
      <c r="E74" s="24">
        <v>0</v>
      </c>
      <c r="F74" s="250">
        <f>(E74/D74)*100</f>
        <v>0</v>
      </c>
      <c r="G74" s="194"/>
    </row>
    <row r="75" spans="2:7" ht="15.75" customHeight="1">
      <c r="B75" s="31"/>
      <c r="C75" s="16"/>
      <c r="D75" s="17"/>
      <c r="E75" s="17"/>
      <c r="F75" s="23"/>
      <c r="G75" s="194"/>
    </row>
    <row r="76" spans="1:7" ht="15.75" customHeight="1">
      <c r="A76" s="35">
        <v>3004</v>
      </c>
      <c r="B76" s="32"/>
      <c r="C76" s="15" t="s">
        <v>83</v>
      </c>
      <c r="D76" s="32"/>
      <c r="E76" s="32"/>
      <c r="F76" s="23"/>
      <c r="G76" s="194"/>
    </row>
    <row r="77" spans="2:7" ht="15.75" customHeight="1">
      <c r="B77" s="31">
        <v>402009</v>
      </c>
      <c r="C77" s="32" t="s">
        <v>81</v>
      </c>
      <c r="D77" s="18">
        <v>458</v>
      </c>
      <c r="E77" s="18">
        <v>0</v>
      </c>
      <c r="F77" s="23">
        <f>(E77/D77)*100</f>
        <v>0</v>
      </c>
      <c r="G77" s="194"/>
    </row>
    <row r="78" spans="2:7" ht="15.75" customHeight="1">
      <c r="B78" s="31"/>
      <c r="C78" s="26" t="s">
        <v>29</v>
      </c>
      <c r="D78" s="24">
        <v>458</v>
      </c>
      <c r="E78" s="24">
        <v>0</v>
      </c>
      <c r="F78" s="250">
        <f>(E78/D78)*100</f>
        <v>0</v>
      </c>
      <c r="G78" s="194"/>
    </row>
    <row r="79" spans="2:7" ht="15.75" customHeight="1">
      <c r="B79" s="40"/>
      <c r="C79" s="41"/>
      <c r="D79" s="136"/>
      <c r="E79" s="136"/>
      <c r="F79" s="23"/>
      <c r="G79" s="194"/>
    </row>
    <row r="80" spans="1:7" s="192" customFormat="1" ht="23.25" customHeight="1">
      <c r="A80" s="148"/>
      <c r="B80" s="149"/>
      <c r="C80" s="150" t="s">
        <v>66</v>
      </c>
      <c r="D80" s="157">
        <f>(D69+D74+D78)</f>
        <v>1408</v>
      </c>
      <c r="E80" s="157">
        <v>0</v>
      </c>
      <c r="F80" s="151">
        <f>(E80/D80)*100</f>
        <v>0</v>
      </c>
      <c r="G80" s="194"/>
    </row>
    <row r="81" spans="2:7" ht="15.75" customHeight="1">
      <c r="B81" s="40"/>
      <c r="C81" s="41"/>
      <c r="D81" s="136"/>
      <c r="E81" s="136"/>
      <c r="F81" s="23"/>
      <c r="G81" s="194"/>
    </row>
    <row r="82" spans="1:7" ht="23.25" customHeight="1">
      <c r="A82" s="35"/>
      <c r="B82" s="65"/>
      <c r="C82" s="13" t="s">
        <v>67</v>
      </c>
      <c r="F82" s="23"/>
      <c r="G82" s="194"/>
    </row>
    <row r="83" spans="1:7" ht="17.25">
      <c r="A83" s="35">
        <v>3005</v>
      </c>
      <c r="B83" s="16"/>
      <c r="C83" s="33" t="s">
        <v>23</v>
      </c>
      <c r="D83" s="17"/>
      <c r="E83" s="17"/>
      <c r="F83" s="23"/>
      <c r="G83" s="194"/>
    </row>
    <row r="84" spans="1:7" s="41" customFormat="1" ht="15">
      <c r="A84" s="33"/>
      <c r="B84" s="21">
        <v>402300</v>
      </c>
      <c r="C84" s="32" t="s">
        <v>57</v>
      </c>
      <c r="D84" s="23">
        <v>300</v>
      </c>
      <c r="E84" s="23">
        <v>24.02</v>
      </c>
      <c r="F84" s="23">
        <f>(E84/D84)*100</f>
        <v>8.006666666666666</v>
      </c>
      <c r="G84" s="194"/>
    </row>
    <row r="85" spans="2:7" ht="15">
      <c r="B85" s="31"/>
      <c r="C85" s="26" t="s">
        <v>96</v>
      </c>
      <c r="D85" s="24">
        <v>300</v>
      </c>
      <c r="E85" s="24">
        <v>24.02</v>
      </c>
      <c r="F85" s="250">
        <f>(E85/D85)*100</f>
        <v>8.006666666666666</v>
      </c>
      <c r="G85" s="194"/>
    </row>
    <row r="86" spans="2:7" ht="15">
      <c r="B86" s="31"/>
      <c r="C86" s="16"/>
      <c r="D86" s="17"/>
      <c r="E86" s="17"/>
      <c r="F86" s="23"/>
      <c r="G86" s="194"/>
    </row>
    <row r="87" spans="1:7" ht="17.25">
      <c r="A87" s="28">
        <v>3006</v>
      </c>
      <c r="B87" s="16"/>
      <c r="C87" s="29" t="s">
        <v>24</v>
      </c>
      <c r="D87" s="47"/>
      <c r="E87" s="47"/>
      <c r="F87" s="23"/>
      <c r="G87" s="194"/>
    </row>
    <row r="88" spans="1:7" s="41" customFormat="1" ht="15">
      <c r="A88" s="15"/>
      <c r="B88" s="21">
        <v>402009</v>
      </c>
      <c r="C88" s="30" t="s">
        <v>81</v>
      </c>
      <c r="D88" s="47">
        <v>250</v>
      </c>
      <c r="E88" s="47">
        <v>0</v>
      </c>
      <c r="F88" s="23">
        <f>(E88/D88)*100</f>
        <v>0</v>
      </c>
      <c r="G88" s="194"/>
    </row>
    <row r="89" spans="1:7" s="41" customFormat="1" ht="15">
      <c r="A89" s="15"/>
      <c r="B89" s="31">
        <v>402503</v>
      </c>
      <c r="C89" s="32" t="s">
        <v>24</v>
      </c>
      <c r="D89" s="23">
        <v>2611</v>
      </c>
      <c r="E89" s="23">
        <v>150</v>
      </c>
      <c r="F89" s="23">
        <f>(E89/D89)*100</f>
        <v>5.744925315970892</v>
      </c>
      <c r="G89" s="194"/>
    </row>
    <row r="90" spans="2:7" ht="15">
      <c r="B90" s="31"/>
      <c r="C90" s="26" t="s">
        <v>94</v>
      </c>
      <c r="D90" s="24">
        <f>(D88+D89)</f>
        <v>2861</v>
      </c>
      <c r="E90" s="24">
        <v>150</v>
      </c>
      <c r="F90" s="250">
        <f>(E90/D90)*100</f>
        <v>5.242922055225446</v>
      </c>
      <c r="G90" s="194"/>
    </row>
    <row r="91" spans="2:7" ht="15">
      <c r="B91" s="31"/>
      <c r="C91" s="34"/>
      <c r="D91" s="17"/>
      <c r="E91" s="17"/>
      <c r="F91" s="23"/>
      <c r="G91" s="194"/>
    </row>
    <row r="92" spans="1:7" ht="17.25">
      <c r="A92" s="35">
        <v>3007</v>
      </c>
      <c r="B92" s="31"/>
      <c r="C92" s="36" t="s">
        <v>42</v>
      </c>
      <c r="D92" s="17"/>
      <c r="E92" s="17"/>
      <c r="F92" s="23"/>
      <c r="G92" s="194"/>
    </row>
    <row r="93" spans="2:7" ht="15">
      <c r="B93" s="31">
        <v>402503</v>
      </c>
      <c r="C93" s="32" t="s">
        <v>42</v>
      </c>
      <c r="D93" s="23">
        <v>814</v>
      </c>
      <c r="E93" s="23">
        <v>0</v>
      </c>
      <c r="F93" s="23">
        <f>(E93/D93)*100</f>
        <v>0</v>
      </c>
      <c r="G93" s="194"/>
    </row>
    <row r="94" spans="2:7" ht="15">
      <c r="B94" s="31"/>
      <c r="C94" s="26" t="s">
        <v>94</v>
      </c>
      <c r="D94" s="24">
        <v>814</v>
      </c>
      <c r="E94" s="24">
        <v>0</v>
      </c>
      <c r="F94" s="250">
        <f>(E94/D94)*100</f>
        <v>0</v>
      </c>
      <c r="G94" s="194"/>
    </row>
    <row r="95" spans="2:7" ht="15">
      <c r="B95" s="31"/>
      <c r="C95" s="32"/>
      <c r="D95" s="23"/>
      <c r="E95" s="23"/>
      <c r="F95" s="23"/>
      <c r="G95" s="194"/>
    </row>
    <row r="96" spans="1:7" ht="17.25">
      <c r="A96" s="35">
        <v>3008</v>
      </c>
      <c r="B96" s="31"/>
      <c r="C96" s="33" t="s">
        <v>25</v>
      </c>
      <c r="D96" s="23"/>
      <c r="E96" s="23"/>
      <c r="F96" s="23"/>
      <c r="G96" s="194"/>
    </row>
    <row r="97" spans="1:7" s="41" customFormat="1" ht="15">
      <c r="A97" s="37"/>
      <c r="B97" s="31">
        <v>402503</v>
      </c>
      <c r="C97" s="32" t="s">
        <v>25</v>
      </c>
      <c r="D97" s="23">
        <v>1578</v>
      </c>
      <c r="E97" s="23">
        <v>0</v>
      </c>
      <c r="F97" s="23">
        <f>(E97/D97)*100</f>
        <v>0</v>
      </c>
      <c r="G97" s="194"/>
    </row>
    <row r="98" spans="2:7" ht="15">
      <c r="B98" s="34"/>
      <c r="C98" s="26" t="s">
        <v>94</v>
      </c>
      <c r="D98" s="24">
        <v>1578</v>
      </c>
      <c r="E98" s="24">
        <v>0</v>
      </c>
      <c r="F98" s="250">
        <f>(E98/D98)*100</f>
        <v>0</v>
      </c>
      <c r="G98" s="194"/>
    </row>
    <row r="99" spans="2:7" ht="15">
      <c r="B99" s="34"/>
      <c r="C99" s="16"/>
      <c r="D99" s="17"/>
      <c r="E99" s="17"/>
      <c r="F99" s="23"/>
      <c r="G99" s="194"/>
    </row>
    <row r="100" spans="1:7" ht="15.75" customHeight="1">
      <c r="A100" s="35">
        <v>3009</v>
      </c>
      <c r="B100" s="16"/>
      <c r="C100" s="33" t="s">
        <v>132</v>
      </c>
      <c r="D100" s="17"/>
      <c r="E100" s="17"/>
      <c r="F100" s="23"/>
      <c r="G100" s="194"/>
    </row>
    <row r="101" spans="1:7" ht="15.75" customHeight="1">
      <c r="A101" s="35"/>
      <c r="B101" s="21">
        <v>402902</v>
      </c>
      <c r="C101" s="22" t="s">
        <v>98</v>
      </c>
      <c r="D101" s="23">
        <v>0</v>
      </c>
      <c r="E101" s="23">
        <v>0</v>
      </c>
      <c r="F101" s="23">
        <v>0</v>
      </c>
      <c r="G101" s="194"/>
    </row>
    <row r="102" spans="1:7" ht="15.75" customHeight="1">
      <c r="A102" s="35"/>
      <c r="B102" s="31">
        <v>402912</v>
      </c>
      <c r="C102" s="32" t="s">
        <v>99</v>
      </c>
      <c r="D102" s="23">
        <v>0</v>
      </c>
      <c r="E102" s="23">
        <v>0</v>
      </c>
      <c r="F102" s="23">
        <v>0</v>
      </c>
      <c r="G102" s="194"/>
    </row>
    <row r="103" spans="1:7" ht="15.75" customHeight="1">
      <c r="A103" s="35"/>
      <c r="B103" s="31">
        <v>402999</v>
      </c>
      <c r="C103" s="32" t="s">
        <v>117</v>
      </c>
      <c r="D103" s="23">
        <v>0</v>
      </c>
      <c r="E103" s="23">
        <v>0</v>
      </c>
      <c r="F103" s="23">
        <v>0</v>
      </c>
      <c r="G103" s="194"/>
    </row>
    <row r="104" spans="1:7" ht="15.75" customHeight="1">
      <c r="A104" s="35"/>
      <c r="B104" s="16"/>
      <c r="C104" s="26" t="s">
        <v>94</v>
      </c>
      <c r="D104" s="24">
        <f>(D101+D102+D103)</f>
        <v>0</v>
      </c>
      <c r="E104" s="24">
        <v>0</v>
      </c>
      <c r="F104" s="250">
        <v>0</v>
      </c>
      <c r="G104" s="194"/>
    </row>
    <row r="105" spans="2:7" ht="15">
      <c r="B105" s="40"/>
      <c r="C105" s="16"/>
      <c r="D105" s="17"/>
      <c r="E105" s="17"/>
      <c r="F105" s="23"/>
      <c r="G105" s="194"/>
    </row>
    <row r="106" spans="1:7" s="192" customFormat="1" ht="22.5">
      <c r="A106" s="148"/>
      <c r="B106" s="149"/>
      <c r="C106" s="150" t="s">
        <v>61</v>
      </c>
      <c r="D106" s="157">
        <f>(D85+D90+D94+D98+D104)</f>
        <v>5553</v>
      </c>
      <c r="E106" s="157">
        <f>(E85+E90+E94+E98+E104)</f>
        <v>174.02</v>
      </c>
      <c r="F106" s="151">
        <f>(E106/D106)*100</f>
        <v>3.133801548712408</v>
      </c>
      <c r="G106" s="194"/>
    </row>
    <row r="107" spans="2:7" ht="15">
      <c r="B107" s="40"/>
      <c r="C107" s="16"/>
      <c r="D107" s="17"/>
      <c r="E107" s="17"/>
      <c r="F107" s="23"/>
      <c r="G107" s="194"/>
    </row>
    <row r="108" spans="2:7" ht="15">
      <c r="B108" s="40"/>
      <c r="C108" s="16"/>
      <c r="D108" s="17"/>
      <c r="E108" s="17"/>
      <c r="F108" s="23"/>
      <c r="G108" s="194"/>
    </row>
    <row r="109" spans="1:7" s="192" customFormat="1" ht="22.5">
      <c r="A109" s="148"/>
      <c r="B109" s="149"/>
      <c r="C109" s="150" t="s">
        <v>41</v>
      </c>
      <c r="D109" s="151">
        <f>(D106+D80+D63+D44)</f>
        <v>12377</v>
      </c>
      <c r="E109" s="151">
        <f>(E106+E80+E63+E44)</f>
        <v>1768.27</v>
      </c>
      <c r="F109" s="151">
        <f>(E109/D109)*100</f>
        <v>14.286741536721337</v>
      </c>
      <c r="G109" s="194"/>
    </row>
    <row r="110" spans="1:6" ht="15">
      <c r="A110" s="213"/>
      <c r="B110" s="40"/>
      <c r="D110" s="17"/>
      <c r="E110" s="17"/>
      <c r="F110" s="17"/>
    </row>
    <row r="111" spans="1:13" ht="12.75">
      <c r="A111" s="174"/>
      <c r="B111" s="174"/>
      <c r="C111" s="174"/>
      <c r="D111" s="174"/>
      <c r="E111" s="174"/>
      <c r="F111" s="184"/>
      <c r="G111" s="184"/>
      <c r="H111" s="199"/>
      <c r="I111" s="184"/>
      <c r="J111" s="184"/>
      <c r="K111" s="184"/>
      <c r="L111" s="184"/>
      <c r="M111" s="214"/>
    </row>
    <row r="112" spans="1:13" ht="12.75">
      <c r="A112" s="174"/>
      <c r="B112" s="174"/>
      <c r="C112" s="174"/>
      <c r="D112" s="174"/>
      <c r="E112" s="174"/>
      <c r="F112" s="184"/>
      <c r="G112" s="184"/>
      <c r="H112" s="199"/>
      <c r="I112" s="184"/>
      <c r="J112" s="184"/>
      <c r="K112" s="184"/>
      <c r="L112" s="184"/>
      <c r="M112" s="214"/>
    </row>
    <row r="113" spans="1:13" ht="12.75">
      <c r="A113" s="174"/>
      <c r="B113" s="174"/>
      <c r="C113" s="174"/>
      <c r="D113" s="174"/>
      <c r="E113" s="174"/>
      <c r="F113" s="184"/>
      <c r="G113" s="184"/>
      <c r="H113" s="199"/>
      <c r="I113" s="184"/>
      <c r="J113" s="184"/>
      <c r="K113" s="184"/>
      <c r="L113" s="184"/>
      <c r="M113" s="214"/>
    </row>
    <row r="114" spans="1:13" ht="12.75">
      <c r="A114" s="174"/>
      <c r="B114" s="174"/>
      <c r="C114" s="174"/>
      <c r="D114" s="174"/>
      <c r="E114" s="174"/>
      <c r="F114" s="184"/>
      <c r="G114" s="184"/>
      <c r="H114" s="199"/>
      <c r="I114" s="184"/>
      <c r="J114" s="184"/>
      <c r="K114" s="184"/>
      <c r="L114" s="184"/>
      <c r="M114" s="214"/>
    </row>
    <row r="115" spans="1:13" ht="12.75">
      <c r="A115" s="174"/>
      <c r="B115" s="174"/>
      <c r="C115" s="174"/>
      <c r="D115" s="174"/>
      <c r="E115" s="174"/>
      <c r="F115" s="184"/>
      <c r="G115" s="184"/>
      <c r="H115" s="199"/>
      <c r="I115" s="184"/>
      <c r="J115" s="184"/>
      <c r="K115" s="184"/>
      <c r="L115" s="184"/>
      <c r="M115" s="214"/>
    </row>
    <row r="116" spans="1:13" ht="12.75">
      <c r="A116" s="174"/>
      <c r="B116" s="174"/>
      <c r="C116" s="174"/>
      <c r="D116" s="174"/>
      <c r="E116" s="174"/>
      <c r="F116" s="184"/>
      <c r="G116" s="184"/>
      <c r="H116" s="199"/>
      <c r="I116" s="184"/>
      <c r="J116" s="184"/>
      <c r="K116" s="184"/>
      <c r="L116" s="184"/>
      <c r="M116" s="214"/>
    </row>
    <row r="117" spans="1:13" ht="12.75">
      <c r="A117" s="174"/>
      <c r="B117" s="174"/>
      <c r="C117" s="174"/>
      <c r="D117" s="174"/>
      <c r="E117" s="174"/>
      <c r="F117" s="184"/>
      <c r="G117" s="184"/>
      <c r="H117" s="199"/>
      <c r="I117" s="184"/>
      <c r="J117" s="184"/>
      <c r="K117" s="184"/>
      <c r="L117" s="184"/>
      <c r="M117" s="214"/>
    </row>
    <row r="118" spans="1:13" ht="12.75">
      <c r="A118" s="174"/>
      <c r="B118" s="174"/>
      <c r="C118" s="174"/>
      <c r="D118" s="174"/>
      <c r="E118" s="174"/>
      <c r="F118" s="184"/>
      <c r="G118" s="184"/>
      <c r="H118" s="199"/>
      <c r="I118" s="184"/>
      <c r="J118" s="184"/>
      <c r="K118" s="184"/>
      <c r="L118" s="184"/>
      <c r="M118" s="214"/>
    </row>
    <row r="119" spans="1:13" ht="12.75">
      <c r="A119" s="174"/>
      <c r="B119" s="174"/>
      <c r="C119" s="174"/>
      <c r="D119" s="174"/>
      <c r="E119" s="174"/>
      <c r="F119" s="184"/>
      <c r="G119" s="184"/>
      <c r="H119" s="199"/>
      <c r="I119" s="184"/>
      <c r="J119" s="184"/>
      <c r="K119" s="184"/>
      <c r="L119" s="184"/>
      <c r="M119" s="214"/>
    </row>
    <row r="120" spans="1:15" ht="12.75">
      <c r="A120" s="174"/>
      <c r="B120" s="174"/>
      <c r="C120" s="174"/>
      <c r="D120" s="174"/>
      <c r="E120" s="174"/>
      <c r="F120" s="184"/>
      <c r="G120" s="184"/>
      <c r="H120" s="199"/>
      <c r="I120" s="184"/>
      <c r="J120" s="184"/>
      <c r="K120" s="184"/>
      <c r="L120" s="184"/>
      <c r="M120" s="214"/>
      <c r="N120" s="64"/>
      <c r="O120" s="64"/>
    </row>
    <row r="121" spans="1:12" s="216" customFormat="1" ht="12">
      <c r="A121" s="215"/>
      <c r="B121" s="215"/>
      <c r="C121" s="215"/>
      <c r="D121" s="215"/>
      <c r="E121" s="215"/>
      <c r="F121" s="203"/>
      <c r="G121" s="203"/>
      <c r="H121" s="204"/>
      <c r="I121" s="203"/>
      <c r="J121" s="203"/>
      <c r="K121" s="203"/>
      <c r="L121" s="203"/>
    </row>
    <row r="122" spans="1:12" s="216" customFormat="1" ht="15" customHeight="1">
      <c r="A122" s="215"/>
      <c r="B122" s="215"/>
      <c r="C122" s="215"/>
      <c r="D122" s="215"/>
      <c r="E122" s="215"/>
      <c r="F122" s="203"/>
      <c r="G122" s="203"/>
      <c r="H122" s="204"/>
      <c r="I122" s="203"/>
      <c r="J122" s="203"/>
      <c r="K122" s="203"/>
      <c r="L122" s="203"/>
    </row>
    <row r="123" spans="1:12" s="216" customFormat="1" ht="12">
      <c r="A123" s="215"/>
      <c r="B123" s="215"/>
      <c r="C123" s="215"/>
      <c r="D123" s="215"/>
      <c r="E123" s="215"/>
      <c r="F123" s="203"/>
      <c r="G123" s="203"/>
      <c r="H123" s="204"/>
      <c r="I123" s="203"/>
      <c r="J123" s="203"/>
      <c r="K123" s="203"/>
      <c r="L123" s="203"/>
    </row>
    <row r="124" spans="1:15" ht="12.75">
      <c r="A124" s="174"/>
      <c r="B124" s="174"/>
      <c r="C124" s="174"/>
      <c r="D124" s="174"/>
      <c r="E124" s="174"/>
      <c r="F124" s="184"/>
      <c r="G124" s="184"/>
      <c r="H124" s="199"/>
      <c r="I124" s="184"/>
      <c r="J124" s="184"/>
      <c r="K124" s="184"/>
      <c r="L124" s="184"/>
      <c r="M124" s="214"/>
      <c r="N124" s="64"/>
      <c r="O124" s="64"/>
    </row>
    <row r="125" spans="1:15" ht="12.75">
      <c r="A125" s="174"/>
      <c r="B125" s="174"/>
      <c r="C125" s="174"/>
      <c r="D125" s="174"/>
      <c r="E125" s="174"/>
      <c r="F125" s="184"/>
      <c r="G125" s="184"/>
      <c r="H125" s="199"/>
      <c r="I125" s="184"/>
      <c r="J125" s="184"/>
      <c r="K125" s="184"/>
      <c r="L125" s="184"/>
      <c r="M125" s="214"/>
      <c r="N125" s="64"/>
      <c r="O125" s="64"/>
    </row>
    <row r="126" spans="1:15" ht="12.75">
      <c r="A126" s="174"/>
      <c r="B126" s="174"/>
      <c r="C126" s="174"/>
      <c r="D126" s="174"/>
      <c r="E126" s="174"/>
      <c r="F126" s="184"/>
      <c r="G126" s="184"/>
      <c r="H126" s="199"/>
      <c r="I126" s="184"/>
      <c r="J126" s="184"/>
      <c r="K126" s="184"/>
      <c r="L126" s="184"/>
      <c r="M126" s="214"/>
      <c r="N126" s="64"/>
      <c r="O126" s="64"/>
    </row>
    <row r="127" spans="1:15" ht="12.75">
      <c r="A127" s="174"/>
      <c r="B127" s="174"/>
      <c r="C127" s="174"/>
      <c r="D127" s="174"/>
      <c r="E127" s="174"/>
      <c r="F127" s="184"/>
      <c r="G127" s="184"/>
      <c r="H127" s="199"/>
      <c r="I127" s="184"/>
      <c r="J127" s="184"/>
      <c r="K127" s="184"/>
      <c r="L127" s="184"/>
      <c r="M127" s="214"/>
      <c r="N127" s="64"/>
      <c r="O127" s="64"/>
    </row>
    <row r="128" spans="1:15" ht="12.75">
      <c r="A128" s="75"/>
      <c r="B128" s="75"/>
      <c r="C128" s="75"/>
      <c r="D128" s="72"/>
      <c r="E128" s="72"/>
      <c r="F128" s="72"/>
      <c r="G128" s="217"/>
      <c r="H128" s="72"/>
      <c r="I128" s="85"/>
      <c r="J128" s="84"/>
      <c r="K128" s="85"/>
      <c r="L128" s="218"/>
      <c r="M128" s="64"/>
      <c r="N128" s="64"/>
      <c r="O128" s="64"/>
    </row>
    <row r="129" spans="1:15" ht="18" customHeight="1">
      <c r="A129" s="75"/>
      <c r="B129" s="75"/>
      <c r="C129" s="75"/>
      <c r="D129" s="72"/>
      <c r="E129" s="72"/>
      <c r="F129" s="72"/>
      <c r="G129" s="217"/>
      <c r="H129" s="72"/>
      <c r="I129" s="85"/>
      <c r="J129" s="84"/>
      <c r="K129" s="85"/>
      <c r="L129" s="64"/>
      <c r="M129" s="64"/>
      <c r="N129" s="64"/>
      <c r="O129" s="64"/>
    </row>
    <row r="130" spans="1:15" ht="12.75">
      <c r="A130" s="75"/>
      <c r="B130" s="75"/>
      <c r="C130" s="75"/>
      <c r="D130" s="72"/>
      <c r="E130" s="72"/>
      <c r="F130" s="72"/>
      <c r="G130" s="217"/>
      <c r="H130" s="72"/>
      <c r="I130" s="85"/>
      <c r="J130" s="84"/>
      <c r="K130" s="85"/>
      <c r="L130" s="64"/>
      <c r="M130" s="64"/>
      <c r="N130" s="64"/>
      <c r="O130" s="64"/>
    </row>
    <row r="131" spans="1:15" ht="12.75">
      <c r="A131" s="75"/>
      <c r="B131" s="75"/>
      <c r="C131" s="75"/>
      <c r="D131" s="72"/>
      <c r="E131" s="72"/>
      <c r="F131" s="72"/>
      <c r="G131" s="217"/>
      <c r="H131" s="72"/>
      <c r="I131" s="85"/>
      <c r="J131" s="84"/>
      <c r="K131" s="85"/>
      <c r="L131" s="64"/>
      <c r="M131" s="64"/>
      <c r="N131" s="64"/>
      <c r="O131" s="64"/>
    </row>
    <row r="132" spans="1:15" ht="12.75">
      <c r="A132" s="75"/>
      <c r="B132" s="75"/>
      <c r="C132" s="75"/>
      <c r="D132" s="72"/>
      <c r="E132" s="72"/>
      <c r="F132" s="72"/>
      <c r="G132" s="217"/>
      <c r="H132" s="72"/>
      <c r="I132" s="85"/>
      <c r="J132" s="84"/>
      <c r="K132" s="85"/>
      <c r="L132" s="64"/>
      <c r="M132" s="64"/>
      <c r="N132" s="64"/>
      <c r="O132" s="64"/>
    </row>
    <row r="133" spans="1:15" ht="12.75">
      <c r="A133" s="75"/>
      <c r="B133" s="75"/>
      <c r="C133" s="75"/>
      <c r="D133" s="72"/>
      <c r="E133" s="72"/>
      <c r="F133" s="72"/>
      <c r="G133" s="217"/>
      <c r="H133" s="72"/>
      <c r="I133" s="85"/>
      <c r="J133" s="84"/>
      <c r="K133" s="85"/>
      <c r="L133" s="64"/>
      <c r="M133" s="64"/>
      <c r="N133" s="64"/>
      <c r="O133" s="64"/>
    </row>
    <row r="134" spans="1:15" ht="12.75">
      <c r="A134" s="75"/>
      <c r="B134" s="75"/>
      <c r="C134" s="75"/>
      <c r="D134" s="72"/>
      <c r="E134" s="72"/>
      <c r="F134" s="72"/>
      <c r="G134" s="217"/>
      <c r="H134" s="72"/>
      <c r="I134" s="85"/>
      <c r="J134" s="84"/>
      <c r="K134" s="85"/>
      <c r="L134" s="64"/>
      <c r="M134" s="64"/>
      <c r="N134" s="64"/>
      <c r="O134" s="64"/>
    </row>
    <row r="135" spans="1:15" ht="12.75">
      <c r="A135" s="75"/>
      <c r="B135" s="76"/>
      <c r="C135" s="75"/>
      <c r="D135" s="72"/>
      <c r="E135" s="72"/>
      <c r="F135" s="72"/>
      <c r="G135" s="217"/>
      <c r="H135" s="72"/>
      <c r="I135" s="89"/>
      <c r="J135" s="88"/>
      <c r="K135" s="89"/>
      <c r="L135" s="64"/>
      <c r="M135" s="64"/>
      <c r="N135" s="64"/>
      <c r="O135" s="64"/>
    </row>
    <row r="136" spans="1:15" ht="12.75">
      <c r="A136" s="75"/>
      <c r="B136" s="75"/>
      <c r="C136" s="75"/>
      <c r="D136" s="72"/>
      <c r="E136" s="72"/>
      <c r="F136" s="72"/>
      <c r="G136" s="217"/>
      <c r="H136" s="72"/>
      <c r="I136" s="85"/>
      <c r="J136" s="84"/>
      <c r="K136" s="85"/>
      <c r="L136" s="64"/>
      <c r="M136" s="64"/>
      <c r="N136" s="64"/>
      <c r="O136" s="64"/>
    </row>
    <row r="137" spans="1:15" ht="12.75">
      <c r="A137" s="75"/>
      <c r="B137" s="75"/>
      <c r="C137" s="75"/>
      <c r="D137" s="72"/>
      <c r="E137" s="72"/>
      <c r="F137" s="72"/>
      <c r="G137" s="217"/>
      <c r="H137" s="72"/>
      <c r="I137" s="87"/>
      <c r="J137" s="86"/>
      <c r="K137" s="87"/>
      <c r="L137" s="64"/>
      <c r="M137" s="64"/>
      <c r="N137" s="64"/>
      <c r="O137" s="64"/>
    </row>
    <row r="138" spans="1:15" ht="12.75">
      <c r="A138" s="75"/>
      <c r="B138" s="76"/>
      <c r="C138" s="75"/>
      <c r="D138" s="72"/>
      <c r="E138" s="72"/>
      <c r="F138" s="72"/>
      <c r="G138" s="217"/>
      <c r="H138" s="72"/>
      <c r="I138" s="87"/>
      <c r="J138" s="86"/>
      <c r="K138" s="87"/>
      <c r="L138" s="64"/>
      <c r="M138" s="64"/>
      <c r="N138" s="64"/>
      <c r="O138" s="64"/>
    </row>
    <row r="139" spans="1:15" ht="12.75">
      <c r="A139" s="75"/>
      <c r="B139" s="75"/>
      <c r="C139" s="75"/>
      <c r="D139" s="72"/>
      <c r="E139" s="72"/>
      <c r="F139" s="72"/>
      <c r="G139" s="217"/>
      <c r="H139" s="72"/>
      <c r="I139" s="87"/>
      <c r="J139" s="86"/>
      <c r="K139" s="87"/>
      <c r="L139" s="64"/>
      <c r="M139" s="64"/>
      <c r="N139" s="64"/>
      <c r="O139" s="64"/>
    </row>
    <row r="140" spans="1:15" ht="18">
      <c r="A140" s="75"/>
      <c r="B140" s="75"/>
      <c r="C140" s="75"/>
      <c r="D140" s="72"/>
      <c r="E140" s="72"/>
      <c r="F140" s="72"/>
      <c r="G140" s="92"/>
      <c r="H140" s="72"/>
      <c r="I140" s="87"/>
      <c r="J140" s="86"/>
      <c r="K140" s="87"/>
      <c r="L140" s="91"/>
      <c r="M140" s="64"/>
      <c r="N140" s="64"/>
      <c r="O140" s="64"/>
    </row>
    <row r="141" spans="1:15" ht="12.75">
      <c r="A141" s="75"/>
      <c r="B141" s="76"/>
      <c r="C141" s="75"/>
      <c r="D141" s="72"/>
      <c r="E141" s="72"/>
      <c r="F141" s="72"/>
      <c r="G141" s="79"/>
      <c r="H141" s="72"/>
      <c r="I141" s="87"/>
      <c r="J141" s="86"/>
      <c r="K141" s="87"/>
      <c r="L141" s="90"/>
      <c r="M141" s="64"/>
      <c r="N141" s="64"/>
      <c r="O141" s="64"/>
    </row>
    <row r="142" spans="1:15" ht="13.5">
      <c r="A142" s="27"/>
      <c r="B142" s="175"/>
      <c r="C142" s="219"/>
      <c r="D142" s="27"/>
      <c r="E142" s="27"/>
      <c r="F142" s="27"/>
      <c r="G142" s="175"/>
      <c r="H142" s="175"/>
      <c r="I142" s="175"/>
      <c r="J142" s="27"/>
      <c r="K142" s="64"/>
      <c r="L142" s="64"/>
      <c r="M142" s="64"/>
      <c r="N142" s="64"/>
      <c r="O142" s="64"/>
    </row>
    <row r="143" spans="1:15" ht="13.5">
      <c r="A143" s="27"/>
      <c r="B143" s="175"/>
      <c r="C143" s="219"/>
      <c r="D143" s="27"/>
      <c r="E143" s="27"/>
      <c r="F143" s="27"/>
      <c r="G143" s="175"/>
      <c r="H143" s="175"/>
      <c r="I143" s="175"/>
      <c r="J143" s="27"/>
      <c r="K143" s="64"/>
      <c r="L143" s="64"/>
      <c r="M143" s="64"/>
      <c r="N143" s="64"/>
      <c r="O143" s="64"/>
    </row>
    <row r="144" spans="1:15" ht="13.5">
      <c r="A144" s="27"/>
      <c r="B144" s="175"/>
      <c r="C144" s="169"/>
      <c r="D144" s="27"/>
      <c r="E144" s="27"/>
      <c r="F144" s="27"/>
      <c r="G144" s="175"/>
      <c r="H144" s="175"/>
      <c r="I144" s="175"/>
      <c r="J144" s="27"/>
      <c r="K144" s="64"/>
      <c r="L144" s="64"/>
      <c r="M144" s="64"/>
      <c r="N144" s="64"/>
      <c r="O144" s="64"/>
    </row>
    <row r="145" spans="1:15" ht="13.5">
      <c r="A145" s="27"/>
      <c r="B145" s="220"/>
      <c r="C145" s="169"/>
      <c r="D145" s="176"/>
      <c r="E145" s="176"/>
      <c r="F145" s="27"/>
      <c r="G145" s="175"/>
      <c r="H145" s="175"/>
      <c r="I145" s="175"/>
      <c r="J145" s="27"/>
      <c r="K145" s="64"/>
      <c r="L145" s="64"/>
      <c r="M145" s="64"/>
      <c r="N145" s="64"/>
      <c r="O145" s="64"/>
    </row>
    <row r="146" spans="1:15" ht="13.5">
      <c r="A146" s="27"/>
      <c r="B146" s="175"/>
      <c r="C146" s="169"/>
      <c r="D146" s="27"/>
      <c r="E146" s="27"/>
      <c r="F146" s="27"/>
      <c r="G146" s="175"/>
      <c r="H146" s="175"/>
      <c r="I146" s="175"/>
      <c r="J146" s="27"/>
      <c r="K146" s="64"/>
      <c r="L146" s="64"/>
      <c r="M146" s="64"/>
      <c r="N146" s="64"/>
      <c r="O146" s="64"/>
    </row>
    <row r="147" spans="1:15" ht="13.5">
      <c r="A147" s="27"/>
      <c r="B147" s="175"/>
      <c r="C147" s="169"/>
      <c r="D147" s="27"/>
      <c r="E147" s="27"/>
      <c r="F147" s="27"/>
      <c r="G147" s="175"/>
      <c r="H147" s="175"/>
      <c r="I147" s="175"/>
      <c r="J147" s="27"/>
      <c r="K147" s="64"/>
      <c r="L147" s="64"/>
      <c r="M147" s="64"/>
      <c r="N147" s="64"/>
      <c r="O147" s="64"/>
    </row>
    <row r="148" spans="1:15" ht="13.5">
      <c r="A148" s="27"/>
      <c r="B148" s="175"/>
      <c r="C148" s="169"/>
      <c r="D148" s="27"/>
      <c r="E148" s="27"/>
      <c r="F148" s="27"/>
      <c r="G148" s="175"/>
      <c r="H148" s="175"/>
      <c r="I148" s="175"/>
      <c r="J148" s="27"/>
      <c r="K148" s="64"/>
      <c r="L148" s="64"/>
      <c r="M148" s="64"/>
      <c r="N148" s="64"/>
      <c r="O148" s="64"/>
    </row>
    <row r="149" spans="1:15" ht="13.5">
      <c r="A149" s="208"/>
      <c r="B149" s="207"/>
      <c r="C149" s="221"/>
      <c r="D149" s="208"/>
      <c r="E149" s="208"/>
      <c r="F149" s="208"/>
      <c r="G149" s="207"/>
      <c r="H149" s="207"/>
      <c r="I149" s="208"/>
      <c r="J149" s="208"/>
      <c r="K149" s="64"/>
      <c r="L149" s="64"/>
      <c r="M149" s="64"/>
      <c r="N149" s="64"/>
      <c r="O149" s="64"/>
    </row>
    <row r="150" spans="1:15" ht="13.5">
      <c r="A150" s="208"/>
      <c r="B150" s="207"/>
      <c r="C150" s="209"/>
      <c r="D150" s="208"/>
      <c r="E150" s="208"/>
      <c r="F150" s="208"/>
      <c r="G150" s="207"/>
      <c r="H150" s="207"/>
      <c r="I150" s="208"/>
      <c r="J150" s="208"/>
      <c r="K150" s="64"/>
      <c r="L150" s="64"/>
      <c r="M150" s="64"/>
      <c r="N150" s="64"/>
      <c r="O150" s="64"/>
    </row>
    <row r="151" spans="1:15" ht="13.5">
      <c r="A151" s="208"/>
      <c r="B151" s="207"/>
      <c r="C151" s="209"/>
      <c r="D151" s="208"/>
      <c r="E151" s="208"/>
      <c r="F151" s="208"/>
      <c r="G151" s="207"/>
      <c r="H151" s="207"/>
      <c r="I151" s="208"/>
      <c r="J151" s="208"/>
      <c r="K151" s="64"/>
      <c r="L151" s="64"/>
      <c r="M151" s="64"/>
      <c r="N151" s="64"/>
      <c r="O151" s="64"/>
    </row>
    <row r="152" spans="1:15" ht="13.5">
      <c r="A152" s="208"/>
      <c r="B152" s="207"/>
      <c r="C152" s="209"/>
      <c r="D152" s="208"/>
      <c r="E152" s="208"/>
      <c r="F152" s="208"/>
      <c r="G152" s="207"/>
      <c r="H152" s="207"/>
      <c r="I152" s="208"/>
      <c r="J152" s="208"/>
      <c r="K152" s="64"/>
      <c r="L152" s="64"/>
      <c r="M152" s="64"/>
      <c r="N152" s="64"/>
      <c r="O152" s="64"/>
    </row>
    <row r="153" spans="1:15" ht="13.5">
      <c r="A153" s="208"/>
      <c r="B153" s="207"/>
      <c r="C153" s="209"/>
      <c r="D153" s="208"/>
      <c r="E153" s="208"/>
      <c r="F153" s="208"/>
      <c r="G153" s="207"/>
      <c r="H153" s="207"/>
      <c r="I153" s="208"/>
      <c r="J153" s="208"/>
      <c r="K153" s="64"/>
      <c r="L153" s="64"/>
      <c r="M153" s="64"/>
      <c r="N153" s="64"/>
      <c r="O153" s="64"/>
    </row>
    <row r="154" spans="1:15" ht="13.5">
      <c r="A154" s="208"/>
      <c r="B154" s="207"/>
      <c r="C154" s="209"/>
      <c r="D154" s="208"/>
      <c r="E154" s="208"/>
      <c r="F154" s="208"/>
      <c r="G154" s="207"/>
      <c r="H154" s="207"/>
      <c r="I154" s="208"/>
      <c r="J154" s="208"/>
      <c r="K154" s="64"/>
      <c r="L154" s="64"/>
      <c r="M154" s="64"/>
      <c r="N154" s="64"/>
      <c r="O154" s="64"/>
    </row>
    <row r="155" spans="1:15" ht="13.5">
      <c r="A155" s="64"/>
      <c r="B155" s="64"/>
      <c r="C155" s="181"/>
      <c r="D155" s="64"/>
      <c r="E155" s="64"/>
      <c r="F155" s="64"/>
      <c r="G155" s="64"/>
      <c r="H155" s="64"/>
      <c r="I155" s="64"/>
      <c r="J155" s="177"/>
      <c r="K155" s="64"/>
      <c r="L155" s="64"/>
      <c r="M155" s="64"/>
      <c r="N155" s="64"/>
      <c r="O155" s="64"/>
    </row>
    <row r="156" spans="1:15" ht="13.5">
      <c r="A156" s="64"/>
      <c r="B156" s="64"/>
      <c r="C156" s="181"/>
      <c r="D156" s="64"/>
      <c r="E156" s="64"/>
      <c r="F156" s="64"/>
      <c r="G156" s="64"/>
      <c r="H156" s="64"/>
      <c r="I156" s="64"/>
      <c r="J156" s="177"/>
      <c r="K156" s="64"/>
      <c r="L156" s="64"/>
      <c r="M156" s="64"/>
      <c r="N156" s="64"/>
      <c r="O156" s="64"/>
    </row>
    <row r="157" spans="1:15" ht="15">
      <c r="A157" s="15"/>
      <c r="B157" s="169"/>
      <c r="C157" s="27"/>
      <c r="D157" s="64"/>
      <c r="E157" s="64"/>
      <c r="F157" s="64"/>
      <c r="G157" s="211"/>
      <c r="H157" s="64"/>
      <c r="I157" s="64"/>
      <c r="J157" s="64"/>
      <c r="K157" s="64"/>
      <c r="L157" s="64"/>
      <c r="M157" s="64"/>
      <c r="N157" s="64"/>
      <c r="O157" s="64"/>
    </row>
    <row r="158" spans="1:15" ht="15">
      <c r="A158" s="15"/>
      <c r="B158" s="169"/>
      <c r="C158" s="27"/>
      <c r="D158" s="64"/>
      <c r="E158" s="64"/>
      <c r="F158" s="64"/>
      <c r="G158" s="211"/>
      <c r="H158" s="64"/>
      <c r="I158" s="64"/>
      <c r="J158" s="64"/>
      <c r="K158" s="64"/>
      <c r="L158" s="64"/>
      <c r="M158" s="64"/>
      <c r="N158" s="64"/>
      <c r="O158" s="64"/>
    </row>
    <row r="159" spans="1:15" ht="15">
      <c r="A159" s="15"/>
      <c r="B159" s="169"/>
      <c r="C159" s="27"/>
      <c r="D159" s="64"/>
      <c r="E159" s="64"/>
      <c r="F159" s="64"/>
      <c r="G159" s="211"/>
      <c r="H159" s="64"/>
      <c r="I159" s="64"/>
      <c r="J159" s="64"/>
      <c r="K159" s="64"/>
      <c r="L159" s="64"/>
      <c r="M159" s="64"/>
      <c r="N159" s="64"/>
      <c r="O159" s="64"/>
    </row>
    <row r="160" spans="1:15" ht="15">
      <c r="A160" s="15"/>
      <c r="B160" s="169"/>
      <c r="C160" s="27"/>
      <c r="D160" s="64"/>
      <c r="E160" s="64"/>
      <c r="F160" s="64"/>
      <c r="G160" s="211"/>
      <c r="H160" s="64"/>
      <c r="I160" s="64"/>
      <c r="J160" s="64"/>
      <c r="K160" s="64"/>
      <c r="L160" s="64"/>
      <c r="M160" s="64"/>
      <c r="N160" s="64"/>
      <c r="O160" s="64"/>
    </row>
    <row r="161" spans="1:15" ht="15">
      <c r="A161" s="15"/>
      <c r="B161" s="169"/>
      <c r="C161" s="27"/>
      <c r="D161" s="64"/>
      <c r="E161" s="64"/>
      <c r="F161" s="64"/>
      <c r="G161" s="211"/>
      <c r="H161" s="64"/>
      <c r="I161" s="64"/>
      <c r="J161" s="64"/>
      <c r="K161" s="64"/>
      <c r="L161" s="64"/>
      <c r="M161" s="64"/>
      <c r="N161" s="64"/>
      <c r="O161" s="64"/>
    </row>
    <row r="162" spans="1:15" ht="15">
      <c r="A162" s="15"/>
      <c r="B162" s="169"/>
      <c r="C162" s="27"/>
      <c r="D162" s="64"/>
      <c r="E162" s="64"/>
      <c r="F162" s="64"/>
      <c r="G162" s="211"/>
      <c r="H162" s="64"/>
      <c r="I162" s="64"/>
      <c r="J162" s="64"/>
      <c r="K162" s="64"/>
      <c r="L162" s="64"/>
      <c r="M162" s="64"/>
      <c r="N162" s="64"/>
      <c r="O162" s="64"/>
    </row>
    <row r="163" spans="1:15" ht="15">
      <c r="A163" s="15"/>
      <c r="B163" s="169"/>
      <c r="C163" s="27"/>
      <c r="D163" s="64"/>
      <c r="E163" s="64"/>
      <c r="F163" s="64"/>
      <c r="G163" s="211"/>
      <c r="H163" s="64"/>
      <c r="I163" s="64"/>
      <c r="J163" s="64"/>
      <c r="K163" s="64"/>
      <c r="L163" s="64"/>
      <c r="M163" s="64"/>
      <c r="N163" s="64"/>
      <c r="O163" s="64"/>
    </row>
    <row r="164" spans="1:15" ht="15">
      <c r="A164" s="15"/>
      <c r="B164" s="169"/>
      <c r="C164" s="27"/>
      <c r="D164" s="64"/>
      <c r="E164" s="64"/>
      <c r="F164" s="64"/>
      <c r="G164" s="211"/>
      <c r="H164" s="64"/>
      <c r="I164" s="64"/>
      <c r="J164" s="64"/>
      <c r="K164" s="64"/>
      <c r="L164" s="64"/>
      <c r="M164" s="64"/>
      <c r="N164" s="64"/>
      <c r="O164" s="64"/>
    </row>
    <row r="165" spans="1:15" ht="15">
      <c r="A165" s="15"/>
      <c r="B165" s="169"/>
      <c r="C165" s="27"/>
      <c r="D165" s="64"/>
      <c r="E165" s="64"/>
      <c r="F165" s="64"/>
      <c r="G165" s="211"/>
      <c r="H165" s="64"/>
      <c r="I165" s="64"/>
      <c r="J165" s="64"/>
      <c r="K165" s="64"/>
      <c r="L165" s="64"/>
      <c r="M165" s="64"/>
      <c r="N165" s="64"/>
      <c r="O165" s="64"/>
    </row>
    <row r="166" spans="1:15" ht="15">
      <c r="A166" s="15"/>
      <c r="B166" s="169"/>
      <c r="C166" s="27"/>
      <c r="D166" s="64"/>
      <c r="E166" s="64"/>
      <c r="F166" s="64"/>
      <c r="G166" s="211"/>
      <c r="H166" s="64"/>
      <c r="I166" s="64"/>
      <c r="J166" s="64"/>
      <c r="K166" s="64"/>
      <c r="L166" s="64"/>
      <c r="M166" s="64"/>
      <c r="N166" s="64"/>
      <c r="O166" s="64"/>
    </row>
    <row r="167" spans="1:15" ht="15">
      <c r="A167" s="15"/>
      <c r="B167" s="169"/>
      <c r="C167" s="27"/>
      <c r="D167" s="64"/>
      <c r="E167" s="64"/>
      <c r="F167" s="64"/>
      <c r="G167" s="211"/>
      <c r="H167" s="64"/>
      <c r="I167" s="64"/>
      <c r="J167" s="64"/>
      <c r="K167" s="64"/>
      <c r="L167" s="64"/>
      <c r="M167" s="64"/>
      <c r="N167" s="64"/>
      <c r="O167" s="64"/>
    </row>
    <row r="168" spans="2:3" ht="15">
      <c r="B168" s="40"/>
      <c r="C168" s="41"/>
    </row>
    <row r="169" spans="2:3" ht="15">
      <c r="B169" s="40"/>
      <c r="C169" s="41"/>
    </row>
    <row r="170" spans="2:3" ht="15">
      <c r="B170" s="40"/>
      <c r="C170" s="41"/>
    </row>
    <row r="171" spans="2:3" ht="15">
      <c r="B171" s="40"/>
      <c r="C171" s="41"/>
    </row>
  </sheetData>
  <sheetProtection/>
  <printOptions horizontalCentered="1"/>
  <pageMargins left="0.25" right="0.25" top="0.75" bottom="0.75" header="0.3" footer="0.3"/>
  <pageSetup fitToHeight="2" horizontalDpi="600" verticalDpi="600" orientation="portrait" paperSize="9" scale="70" r:id="rId3"/>
  <rowBreaks count="1" manualBreakCount="1">
    <brk id="44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L161"/>
  <sheetViews>
    <sheetView view="pageBreakPreview" zoomScale="110" zoomScaleSheetLayoutView="110" zoomScalePageLayoutView="0" workbookViewId="0" topLeftCell="A76">
      <selection activeCell="F93" sqref="F93"/>
    </sheetView>
  </sheetViews>
  <sheetFormatPr defaultColWidth="9.125" defaultRowHeight="12.75"/>
  <cols>
    <col min="1" max="1" width="9.125" style="33" customWidth="1"/>
    <col min="2" max="2" width="9.50390625" style="197" customWidth="1"/>
    <col min="3" max="3" width="45.625" style="65" customWidth="1"/>
    <col min="4" max="4" width="22.375" style="65" customWidth="1"/>
    <col min="5" max="5" width="27.50390625" style="65" bestFit="1" customWidth="1"/>
    <col min="6" max="6" width="15.375" style="65" customWidth="1"/>
    <col min="7" max="7" width="15.50390625" style="190" customWidth="1"/>
    <col min="8" max="8" width="12.50390625" style="65" customWidth="1"/>
    <col min="9" max="9" width="12.625" style="65" bestFit="1" customWidth="1"/>
    <col min="10" max="10" width="12.50390625" style="65" bestFit="1" customWidth="1"/>
    <col min="11" max="11" width="12.625" style="65" bestFit="1" customWidth="1"/>
    <col min="12" max="12" width="14.50390625" style="65" bestFit="1" customWidth="1"/>
    <col min="13" max="16384" width="9.125" style="65" customWidth="1"/>
  </cols>
  <sheetData>
    <row r="1" spans="1:7" s="187" customFormat="1" ht="27" customHeight="1">
      <c r="A1" s="131" t="s">
        <v>157</v>
      </c>
      <c r="B1" s="131"/>
      <c r="C1" s="132"/>
      <c r="D1" s="166"/>
      <c r="E1" s="166"/>
      <c r="F1" s="222"/>
      <c r="G1" s="186"/>
    </row>
    <row r="2" spans="1:7" s="189" customFormat="1" ht="17.25" customHeight="1" thickBot="1">
      <c r="A2" s="33">
        <v>0</v>
      </c>
      <c r="B2" s="44"/>
      <c r="C2" s="135"/>
      <c r="D2" s="136"/>
      <c r="E2" s="136"/>
      <c r="F2" s="136"/>
      <c r="G2" s="188"/>
    </row>
    <row r="3" spans="1:7" s="189" customFormat="1" ht="19.5" thickBot="1" thickTop="1">
      <c r="A3" s="137" t="s">
        <v>0</v>
      </c>
      <c r="B3" s="138" t="s">
        <v>1</v>
      </c>
      <c r="C3" s="138" t="s">
        <v>2</v>
      </c>
      <c r="D3" s="138" t="s">
        <v>148</v>
      </c>
      <c r="E3" s="138" t="s">
        <v>151</v>
      </c>
      <c r="F3" s="138" t="s">
        <v>3</v>
      </c>
      <c r="G3" s="188"/>
    </row>
    <row r="4" spans="1:7" s="189" customFormat="1" ht="19.5" thickBot="1" thickTop="1">
      <c r="A4" s="137"/>
      <c r="B4" s="139">
        <v>1</v>
      </c>
      <c r="C4" s="139">
        <v>2</v>
      </c>
      <c r="D4" s="139">
        <v>3</v>
      </c>
      <c r="E4" s="139">
        <v>4</v>
      </c>
      <c r="F4" s="139">
        <v>5</v>
      </c>
      <c r="G4" s="188"/>
    </row>
    <row r="5" spans="1:6" ht="16.5" thickTop="1">
      <c r="A5" s="140"/>
      <c r="B5" s="141"/>
      <c r="C5" s="141"/>
      <c r="D5" s="141"/>
      <c r="E5" s="141"/>
      <c r="F5" s="141"/>
    </row>
    <row r="6" spans="1:7" s="192" customFormat="1" ht="22.5">
      <c r="A6" s="142"/>
      <c r="B6" s="143" t="s">
        <v>36</v>
      </c>
      <c r="C6" s="143"/>
      <c r="D6" s="144"/>
      <c r="E6" s="144"/>
      <c r="F6" s="145"/>
      <c r="G6" s="191"/>
    </row>
    <row r="7" spans="1:7" ht="15.75">
      <c r="A7" s="15"/>
      <c r="B7" s="141"/>
      <c r="C7" s="141"/>
      <c r="D7" s="141"/>
      <c r="E7" s="141"/>
      <c r="F7" s="141"/>
      <c r="G7" s="193"/>
    </row>
    <row r="8" spans="1:7" ht="15.75">
      <c r="A8" s="15"/>
      <c r="B8" s="146">
        <v>740100</v>
      </c>
      <c r="C8" s="32" t="s">
        <v>37</v>
      </c>
      <c r="D8" s="147"/>
      <c r="E8" s="147"/>
      <c r="F8" s="39"/>
      <c r="G8" s="193"/>
    </row>
    <row r="9" spans="1:7" ht="15.75">
      <c r="A9" s="15"/>
      <c r="B9" s="146"/>
      <c r="C9" s="32" t="s">
        <v>44</v>
      </c>
      <c r="D9" s="18">
        <v>5924</v>
      </c>
      <c r="E9" s="18">
        <v>3302.95</v>
      </c>
      <c r="F9" s="23">
        <f aca="true" t="shared" si="0" ref="F9:F71">(E9/D9)*100</f>
        <v>55.75540175557055</v>
      </c>
      <c r="G9" s="194"/>
    </row>
    <row r="10" spans="1:7" ht="15.75">
      <c r="A10" s="15"/>
      <c r="B10" s="146"/>
      <c r="C10" s="32" t="s">
        <v>128</v>
      </c>
      <c r="D10" s="18">
        <v>6660</v>
      </c>
      <c r="E10" s="18">
        <v>680.5</v>
      </c>
      <c r="F10" s="23">
        <f t="shared" si="0"/>
        <v>10.217717717717719</v>
      </c>
      <c r="G10" s="194"/>
    </row>
    <row r="11" spans="1:7" ht="15.75">
      <c r="A11" s="15"/>
      <c r="B11" s="146"/>
      <c r="C11" s="32" t="s">
        <v>76</v>
      </c>
      <c r="D11" s="18">
        <v>3767</v>
      </c>
      <c r="E11" s="18">
        <v>0</v>
      </c>
      <c r="F11" s="23">
        <f t="shared" si="0"/>
        <v>0</v>
      </c>
      <c r="G11" s="194"/>
    </row>
    <row r="12" spans="1:7" ht="15.75">
      <c r="A12" s="15"/>
      <c r="B12" s="146"/>
      <c r="C12" s="32" t="s">
        <v>46</v>
      </c>
      <c r="D12" s="18">
        <v>1512</v>
      </c>
      <c r="E12" s="18">
        <v>0</v>
      </c>
      <c r="F12" s="23">
        <f t="shared" si="0"/>
        <v>0</v>
      </c>
      <c r="G12" s="194"/>
    </row>
    <row r="13" spans="1:7" ht="15.75">
      <c r="A13" s="15"/>
      <c r="B13" s="146"/>
      <c r="C13" s="32" t="s">
        <v>47</v>
      </c>
      <c r="D13" s="18">
        <v>647</v>
      </c>
      <c r="E13" s="18">
        <v>0</v>
      </c>
      <c r="F13" s="23">
        <f t="shared" si="0"/>
        <v>0</v>
      </c>
      <c r="G13" s="194"/>
    </row>
    <row r="14" spans="1:7" ht="15.75">
      <c r="A14" s="15"/>
      <c r="B14" s="146"/>
      <c r="C14" s="32" t="s">
        <v>48</v>
      </c>
      <c r="D14" s="18">
        <v>1608</v>
      </c>
      <c r="E14" s="18">
        <v>0</v>
      </c>
      <c r="F14" s="23">
        <f t="shared" si="0"/>
        <v>0</v>
      </c>
      <c r="G14" s="194"/>
    </row>
    <row r="15" spans="1:7" ht="15.75">
      <c r="A15" s="15"/>
      <c r="B15" s="146"/>
      <c r="C15" s="26" t="s">
        <v>39</v>
      </c>
      <c r="D15" s="24">
        <f>(D9+D10+D11)</f>
        <v>16351</v>
      </c>
      <c r="E15" s="24">
        <f>(E9+E10+E11)</f>
        <v>3983.45</v>
      </c>
      <c r="F15" s="250">
        <f t="shared" si="0"/>
        <v>24.36211852486086</v>
      </c>
      <c r="G15" s="194"/>
    </row>
    <row r="16" spans="1:7" ht="15.75">
      <c r="A16" s="15"/>
      <c r="B16" s="146">
        <v>710200</v>
      </c>
      <c r="C16" s="32" t="s">
        <v>38</v>
      </c>
      <c r="D16" s="18">
        <v>0</v>
      </c>
      <c r="E16" s="18">
        <v>0</v>
      </c>
      <c r="F16" s="23">
        <v>0</v>
      </c>
      <c r="G16" s="194"/>
    </row>
    <row r="17" spans="1:7" ht="15.75">
      <c r="A17" s="15"/>
      <c r="B17" s="146">
        <v>714199</v>
      </c>
      <c r="C17" s="32" t="s">
        <v>43</v>
      </c>
      <c r="D17" s="18">
        <v>670</v>
      </c>
      <c r="E17" s="18">
        <v>60</v>
      </c>
      <c r="F17" s="23">
        <f t="shared" si="0"/>
        <v>8.955223880597014</v>
      </c>
      <c r="G17" s="194"/>
    </row>
    <row r="18" spans="1:7" ht="15.75">
      <c r="A18" s="15"/>
      <c r="B18" s="223"/>
      <c r="C18" s="41"/>
      <c r="D18" s="39"/>
      <c r="E18" s="39"/>
      <c r="F18" s="23"/>
      <c r="G18" s="194"/>
    </row>
    <row r="19" spans="1:7" s="192" customFormat="1" ht="22.5">
      <c r="A19" s="148"/>
      <c r="B19" s="149"/>
      <c r="C19" s="150" t="s">
        <v>40</v>
      </c>
      <c r="D19" s="151">
        <f>(D9+D10+D11+D16+D17)</f>
        <v>17021</v>
      </c>
      <c r="E19" s="151">
        <f>(E9+E10+E11+E16+E17)</f>
        <v>4043.45</v>
      </c>
      <c r="F19" s="151">
        <f t="shared" si="0"/>
        <v>23.755654779390163</v>
      </c>
      <c r="G19" s="194"/>
    </row>
    <row r="20" spans="1:7" s="189" customFormat="1" ht="18">
      <c r="A20" s="152"/>
      <c r="B20" s="153"/>
      <c r="C20" s="154"/>
      <c r="D20" s="153"/>
      <c r="E20" s="153"/>
      <c r="F20" s="23"/>
      <c r="G20" s="194"/>
    </row>
    <row r="21" spans="1:7" s="192" customFormat="1" ht="22.5">
      <c r="A21" s="142" t="s">
        <v>33</v>
      </c>
      <c r="B21" s="143" t="s">
        <v>34</v>
      </c>
      <c r="C21" s="143"/>
      <c r="D21" s="144"/>
      <c r="E21" s="144"/>
      <c r="F21" s="252"/>
      <c r="G21" s="194"/>
    </row>
    <row r="22" spans="1:7" ht="15">
      <c r="A22" s="15"/>
      <c r="B22" s="141"/>
      <c r="C22" s="141"/>
      <c r="D22" s="141"/>
      <c r="E22" s="141"/>
      <c r="F22" s="23"/>
      <c r="G22" s="194"/>
    </row>
    <row r="23" spans="1:7" ht="21">
      <c r="A23" s="33">
        <v>5000</v>
      </c>
      <c r="B23" s="40"/>
      <c r="C23" s="13" t="s">
        <v>52</v>
      </c>
      <c r="D23" s="17"/>
      <c r="E23" s="17"/>
      <c r="F23" s="23"/>
      <c r="G23" s="194"/>
    </row>
    <row r="24" spans="1:7" ht="15">
      <c r="A24" s="15"/>
      <c r="B24" s="16">
        <v>4020</v>
      </c>
      <c r="C24" s="15" t="s">
        <v>4</v>
      </c>
      <c r="D24" s="17"/>
      <c r="E24" s="17"/>
      <c r="F24" s="23"/>
      <c r="G24" s="194"/>
    </row>
    <row r="25" spans="2:7" ht="15">
      <c r="B25" s="31">
        <v>402000</v>
      </c>
      <c r="C25" s="32" t="s">
        <v>5</v>
      </c>
      <c r="D25" s="18">
        <v>15</v>
      </c>
      <c r="E25" s="18">
        <v>0</v>
      </c>
      <c r="F25" s="23">
        <f t="shared" si="0"/>
        <v>0</v>
      </c>
      <c r="G25" s="194"/>
    </row>
    <row r="26" spans="2:7" ht="15">
      <c r="B26" s="31">
        <v>402006</v>
      </c>
      <c r="C26" s="32" t="s">
        <v>110</v>
      </c>
      <c r="D26" s="18">
        <v>50</v>
      </c>
      <c r="E26" s="18">
        <v>0</v>
      </c>
      <c r="F26" s="23">
        <f t="shared" si="0"/>
        <v>0</v>
      </c>
      <c r="G26" s="194"/>
    </row>
    <row r="27" spans="2:7" ht="15">
      <c r="B27" s="31">
        <v>402009</v>
      </c>
      <c r="C27" s="32" t="s">
        <v>80</v>
      </c>
      <c r="D27" s="18">
        <v>210</v>
      </c>
      <c r="E27" s="18">
        <v>200.11</v>
      </c>
      <c r="F27" s="23">
        <f t="shared" si="0"/>
        <v>95.2904761904762</v>
      </c>
      <c r="G27" s="194"/>
    </row>
    <row r="28" spans="2:7" ht="15">
      <c r="B28" s="31"/>
      <c r="C28" s="26" t="s">
        <v>9</v>
      </c>
      <c r="D28" s="24">
        <f>(D25+D26+D27)</f>
        <v>275</v>
      </c>
      <c r="E28" s="24">
        <f>(E25+E26+E27)</f>
        <v>200.11</v>
      </c>
      <c r="F28" s="250">
        <f t="shared" si="0"/>
        <v>72.76727272727274</v>
      </c>
      <c r="G28" s="194"/>
    </row>
    <row r="29" spans="2:7" ht="15">
      <c r="B29" s="31"/>
      <c r="C29" s="155"/>
      <c r="D29" s="54"/>
      <c r="E29" s="54"/>
      <c r="F29" s="23"/>
      <c r="G29" s="194"/>
    </row>
    <row r="30" spans="1:7" s="225" customFormat="1" ht="15">
      <c r="A30" s="99"/>
      <c r="B30" s="100">
        <v>4029</v>
      </c>
      <c r="C30" s="99" t="s">
        <v>16</v>
      </c>
      <c r="D30" s="101"/>
      <c r="E30" s="101"/>
      <c r="F30" s="23"/>
      <c r="G30" s="224"/>
    </row>
    <row r="31" spans="1:7" s="225" customFormat="1" ht="15">
      <c r="A31" s="226"/>
      <c r="B31" s="94">
        <v>402902</v>
      </c>
      <c r="C31" s="200" t="s">
        <v>93</v>
      </c>
      <c r="D31" s="102">
        <v>600</v>
      </c>
      <c r="E31" s="102">
        <v>103</v>
      </c>
      <c r="F31" s="23">
        <f t="shared" si="0"/>
        <v>17.166666666666668</v>
      </c>
      <c r="G31" s="224"/>
    </row>
    <row r="32" spans="1:7" s="225" customFormat="1" ht="15">
      <c r="A32" s="226"/>
      <c r="B32" s="94">
        <v>402905</v>
      </c>
      <c r="C32" s="200" t="s">
        <v>82</v>
      </c>
      <c r="D32" s="102">
        <v>2817</v>
      </c>
      <c r="E32" s="102">
        <v>1304.67</v>
      </c>
      <c r="F32" s="23">
        <f t="shared" si="0"/>
        <v>46.31416400425986</v>
      </c>
      <c r="G32" s="224"/>
    </row>
    <row r="33" spans="1:7" s="225" customFormat="1" ht="15">
      <c r="A33" s="226"/>
      <c r="B33" s="94">
        <v>402912</v>
      </c>
      <c r="C33" s="200" t="s">
        <v>101</v>
      </c>
      <c r="D33" s="102">
        <v>149</v>
      </c>
      <c r="E33" s="102">
        <v>27.5</v>
      </c>
      <c r="F33" s="23">
        <f t="shared" si="0"/>
        <v>18.456375838926174</v>
      </c>
      <c r="G33" s="224"/>
    </row>
    <row r="34" spans="1:7" s="225" customFormat="1" ht="15">
      <c r="A34" s="226"/>
      <c r="B34" s="94">
        <v>402930</v>
      </c>
      <c r="C34" s="200" t="s">
        <v>54</v>
      </c>
      <c r="D34" s="102">
        <v>10</v>
      </c>
      <c r="E34" s="102">
        <v>1.85</v>
      </c>
      <c r="F34" s="23">
        <f t="shared" si="0"/>
        <v>18.5</v>
      </c>
      <c r="G34" s="224"/>
    </row>
    <row r="35" spans="1:7" s="225" customFormat="1" ht="15">
      <c r="A35" s="200"/>
      <c r="B35" s="94">
        <v>402999</v>
      </c>
      <c r="C35" s="200" t="s">
        <v>117</v>
      </c>
      <c r="D35" s="102">
        <v>510</v>
      </c>
      <c r="E35" s="102">
        <v>540.48</v>
      </c>
      <c r="F35" s="23">
        <f t="shared" si="0"/>
        <v>105.97647058823529</v>
      </c>
      <c r="G35" s="227"/>
    </row>
    <row r="36" spans="1:7" s="225" customFormat="1" ht="15">
      <c r="A36" s="226"/>
      <c r="B36" s="94"/>
      <c r="C36" s="228" t="s">
        <v>20</v>
      </c>
      <c r="D36" s="163">
        <f>(D31+D32+D33+D34+D35)</f>
        <v>4086</v>
      </c>
      <c r="E36" s="163">
        <f>(E31+E32+E33+E34+E35)</f>
        <v>1977.5</v>
      </c>
      <c r="F36" s="250">
        <f t="shared" si="0"/>
        <v>48.39696524718551</v>
      </c>
      <c r="G36" s="224"/>
    </row>
    <row r="37" spans="1:7" s="225" customFormat="1" ht="15">
      <c r="A37" s="226"/>
      <c r="B37" s="229"/>
      <c r="C37" s="100"/>
      <c r="D37" s="101"/>
      <c r="E37" s="101"/>
      <c r="F37" s="23"/>
      <c r="G37" s="224"/>
    </row>
    <row r="38" spans="2:7" ht="15">
      <c r="B38" s="40"/>
      <c r="C38" s="16"/>
      <c r="D38" s="17"/>
      <c r="E38" s="17"/>
      <c r="F38" s="23"/>
      <c r="G38" s="194"/>
    </row>
    <row r="39" spans="1:7" s="192" customFormat="1" ht="23.25" customHeight="1">
      <c r="A39" s="148"/>
      <c r="B39" s="149"/>
      <c r="C39" s="150" t="s">
        <v>30</v>
      </c>
      <c r="D39" s="157">
        <f>(D28+D36)</f>
        <v>4361</v>
      </c>
      <c r="E39" s="157">
        <f>(E28+E36)</f>
        <v>2177.61</v>
      </c>
      <c r="F39" s="151">
        <f t="shared" si="0"/>
        <v>49.933730795689065</v>
      </c>
      <c r="G39" s="194"/>
    </row>
    <row r="40" spans="2:7" ht="15">
      <c r="B40" s="40"/>
      <c r="C40" s="39"/>
      <c r="D40" s="17"/>
      <c r="E40" s="17"/>
      <c r="F40" s="23"/>
      <c r="G40" s="194"/>
    </row>
    <row r="41" spans="1:7" ht="23.25" customHeight="1">
      <c r="A41" s="35">
        <v>5001</v>
      </c>
      <c r="B41" s="40"/>
      <c r="C41" s="13" t="s">
        <v>51</v>
      </c>
      <c r="D41" s="17"/>
      <c r="E41" s="17"/>
      <c r="F41" s="23"/>
      <c r="G41" s="194"/>
    </row>
    <row r="42" spans="1:7" ht="15">
      <c r="A42" s="15"/>
      <c r="B42" s="16">
        <v>4022</v>
      </c>
      <c r="C42" s="15" t="s">
        <v>10</v>
      </c>
      <c r="D42" s="17"/>
      <c r="E42" s="17"/>
      <c r="F42" s="23"/>
      <c r="G42" s="194"/>
    </row>
    <row r="43" spans="2:7" ht="15">
      <c r="B43" s="31">
        <v>402200</v>
      </c>
      <c r="C43" s="32" t="s">
        <v>11</v>
      </c>
      <c r="D43" s="18">
        <v>2500</v>
      </c>
      <c r="E43" s="18">
        <v>1384.01</v>
      </c>
      <c r="F43" s="23">
        <f t="shared" si="0"/>
        <v>55.3604</v>
      </c>
      <c r="G43" s="194"/>
    </row>
    <row r="44" spans="2:7" ht="15">
      <c r="B44" s="31">
        <v>402201</v>
      </c>
      <c r="C44" s="32" t="s">
        <v>12</v>
      </c>
      <c r="D44" s="18">
        <v>2450</v>
      </c>
      <c r="E44" s="18">
        <v>0</v>
      </c>
      <c r="F44" s="23">
        <f t="shared" si="0"/>
        <v>0</v>
      </c>
      <c r="G44" s="194"/>
    </row>
    <row r="45" spans="2:7" ht="15">
      <c r="B45" s="31">
        <v>402203</v>
      </c>
      <c r="C45" s="32" t="s">
        <v>13</v>
      </c>
      <c r="D45" s="18">
        <v>600</v>
      </c>
      <c r="E45" s="18">
        <v>148.95</v>
      </c>
      <c r="F45" s="23">
        <f t="shared" si="0"/>
        <v>24.824999999999996</v>
      </c>
      <c r="G45" s="194"/>
    </row>
    <row r="46" spans="2:7" ht="15">
      <c r="B46" s="31"/>
      <c r="C46" s="26" t="s">
        <v>15</v>
      </c>
      <c r="D46" s="24">
        <f>(D43+D44+D45)</f>
        <v>5550</v>
      </c>
      <c r="E46" s="24">
        <f>(E43+E44+E45)</f>
        <v>1532.96</v>
      </c>
      <c r="F46" s="250">
        <f t="shared" si="0"/>
        <v>27.620900900900903</v>
      </c>
      <c r="G46" s="194"/>
    </row>
    <row r="47" spans="2:7" ht="15">
      <c r="B47" s="31"/>
      <c r="C47" s="16"/>
      <c r="D47" s="17"/>
      <c r="E47" s="17"/>
      <c r="F47" s="23"/>
      <c r="G47" s="194"/>
    </row>
    <row r="48" spans="1:7" ht="15">
      <c r="A48" s="15"/>
      <c r="B48" s="16">
        <v>4025</v>
      </c>
      <c r="C48" s="15" t="s">
        <v>17</v>
      </c>
      <c r="D48" s="18"/>
      <c r="E48" s="18"/>
      <c r="F48" s="23"/>
      <c r="G48" s="194"/>
    </row>
    <row r="49" spans="2:7" ht="15">
      <c r="B49" s="31">
        <v>402500</v>
      </c>
      <c r="C49" s="32" t="s">
        <v>17</v>
      </c>
      <c r="D49" s="168">
        <v>1170</v>
      </c>
      <c r="E49" s="168">
        <v>637.87</v>
      </c>
      <c r="F49" s="23">
        <f t="shared" si="0"/>
        <v>54.518803418803415</v>
      </c>
      <c r="G49" s="194"/>
    </row>
    <row r="50" spans="2:7" ht="15">
      <c r="B50" s="31"/>
      <c r="C50" s="26" t="s">
        <v>22</v>
      </c>
      <c r="D50" s="17">
        <v>1170</v>
      </c>
      <c r="E50" s="17">
        <v>637.87</v>
      </c>
      <c r="F50" s="250">
        <f t="shared" si="0"/>
        <v>54.518803418803415</v>
      </c>
      <c r="G50" s="194"/>
    </row>
    <row r="51" spans="2:7" ht="15">
      <c r="B51" s="40"/>
      <c r="C51" s="16"/>
      <c r="D51" s="56"/>
      <c r="E51" s="56"/>
      <c r="F51" s="23"/>
      <c r="G51" s="194"/>
    </row>
    <row r="52" spans="1:7" s="192" customFormat="1" ht="23.25" customHeight="1">
      <c r="A52" s="148"/>
      <c r="B52" s="149"/>
      <c r="C52" s="150" t="s">
        <v>32</v>
      </c>
      <c r="D52" s="157">
        <f>(D46+D50)</f>
        <v>6720</v>
      </c>
      <c r="E52" s="157">
        <f>(E46+E50)</f>
        <v>2170.83</v>
      </c>
      <c r="F52" s="151">
        <f t="shared" si="0"/>
        <v>32.30401785714286</v>
      </c>
      <c r="G52" s="194"/>
    </row>
    <row r="53" spans="2:7" ht="15.75" customHeight="1">
      <c r="B53" s="40"/>
      <c r="C53" s="41"/>
      <c r="D53" s="136"/>
      <c r="E53" s="136"/>
      <c r="F53" s="23"/>
      <c r="G53" s="194"/>
    </row>
    <row r="54" spans="2:7" ht="23.25" customHeight="1">
      <c r="B54" s="40"/>
      <c r="C54" s="13" t="s">
        <v>49</v>
      </c>
      <c r="D54" s="136"/>
      <c r="E54" s="136"/>
      <c r="F54" s="23"/>
      <c r="G54" s="194"/>
    </row>
    <row r="55" spans="1:7" s="225" customFormat="1" ht="15.75" customHeight="1">
      <c r="A55" s="230">
        <v>5002</v>
      </c>
      <c r="B55" s="200"/>
      <c r="C55" s="99" t="s">
        <v>26</v>
      </c>
      <c r="D55" s="200"/>
      <c r="E55" s="200"/>
      <c r="F55" s="23"/>
      <c r="G55" s="224"/>
    </row>
    <row r="56" spans="1:7" s="225" customFormat="1" ht="15.75" customHeight="1">
      <c r="A56" s="226"/>
      <c r="B56" s="94">
        <v>402003</v>
      </c>
      <c r="C56" s="200" t="s">
        <v>7</v>
      </c>
      <c r="D56" s="102">
        <v>0</v>
      </c>
      <c r="E56" s="102">
        <v>0</v>
      </c>
      <c r="F56" s="23">
        <v>0</v>
      </c>
      <c r="G56" s="224"/>
    </row>
    <row r="57" spans="1:7" s="225" customFormat="1" ht="15.75" customHeight="1">
      <c r="A57" s="226"/>
      <c r="B57" s="94">
        <v>402009</v>
      </c>
      <c r="C57" s="200" t="s">
        <v>81</v>
      </c>
      <c r="D57" s="102">
        <v>0</v>
      </c>
      <c r="E57" s="102">
        <v>0</v>
      </c>
      <c r="F57" s="23">
        <v>0</v>
      </c>
      <c r="G57" s="224"/>
    </row>
    <row r="58" spans="1:7" s="225" customFormat="1" ht="15.75" customHeight="1">
      <c r="A58" s="200"/>
      <c r="B58" s="94">
        <v>402999</v>
      </c>
      <c r="C58" s="200" t="s">
        <v>53</v>
      </c>
      <c r="D58" s="102">
        <v>0</v>
      </c>
      <c r="E58" s="102">
        <v>0</v>
      </c>
      <c r="F58" s="23">
        <v>0</v>
      </c>
      <c r="G58" s="227"/>
    </row>
    <row r="59" spans="1:7" s="225" customFormat="1" ht="15.75" customHeight="1">
      <c r="A59" s="226"/>
      <c r="B59" s="94"/>
      <c r="C59" s="228" t="s">
        <v>29</v>
      </c>
      <c r="D59" s="163">
        <v>0</v>
      </c>
      <c r="E59" s="163">
        <v>0</v>
      </c>
      <c r="F59" s="250">
        <v>0</v>
      </c>
      <c r="G59" s="224"/>
    </row>
    <row r="60" spans="1:7" s="225" customFormat="1" ht="15.75" customHeight="1">
      <c r="A60" s="226"/>
      <c r="B60" s="94"/>
      <c r="C60" s="100"/>
      <c r="D60" s="101"/>
      <c r="E60" s="101"/>
      <c r="F60" s="23"/>
      <c r="G60" s="224"/>
    </row>
    <row r="61" spans="1:7" ht="15.75" customHeight="1">
      <c r="A61" s="35">
        <v>5003</v>
      </c>
      <c r="B61" s="31"/>
      <c r="C61" s="33" t="s">
        <v>86</v>
      </c>
      <c r="D61" s="47"/>
      <c r="E61" s="47"/>
      <c r="F61" s="23"/>
      <c r="G61" s="194"/>
    </row>
    <row r="62" spans="2:7" ht="15.75" customHeight="1">
      <c r="B62" s="31">
        <v>402009</v>
      </c>
      <c r="C62" s="32" t="s">
        <v>81</v>
      </c>
      <c r="D62" s="18">
        <v>0</v>
      </c>
      <c r="E62" s="18">
        <v>0</v>
      </c>
      <c r="F62" s="23">
        <v>0</v>
      </c>
      <c r="G62" s="194"/>
    </row>
    <row r="63" spans="2:7" ht="15.75" customHeight="1">
      <c r="B63" s="31"/>
      <c r="C63" s="26" t="s">
        <v>29</v>
      </c>
      <c r="D63" s="24">
        <v>0</v>
      </c>
      <c r="E63" s="24">
        <v>0</v>
      </c>
      <c r="F63" s="250">
        <v>0</v>
      </c>
      <c r="G63" s="194"/>
    </row>
    <row r="64" spans="2:7" ht="15.75" customHeight="1">
      <c r="B64" s="31"/>
      <c r="C64" s="16"/>
      <c r="D64" s="17"/>
      <c r="E64" s="17"/>
      <c r="F64" s="23"/>
      <c r="G64" s="194"/>
    </row>
    <row r="65" spans="1:7" ht="15.75" customHeight="1">
      <c r="A65" s="35">
        <v>5004</v>
      </c>
      <c r="B65" s="32"/>
      <c r="C65" s="33" t="s">
        <v>27</v>
      </c>
      <c r="D65" s="32"/>
      <c r="E65" s="32"/>
      <c r="F65" s="23"/>
      <c r="G65" s="194"/>
    </row>
    <row r="66" spans="2:7" ht="15.75" customHeight="1">
      <c r="B66" s="31">
        <v>402009</v>
      </c>
      <c r="C66" s="32" t="s">
        <v>81</v>
      </c>
      <c r="D66" s="18">
        <v>748</v>
      </c>
      <c r="E66" s="18">
        <v>0</v>
      </c>
      <c r="F66" s="23">
        <f t="shared" si="0"/>
        <v>0</v>
      </c>
      <c r="G66" s="194"/>
    </row>
    <row r="67" spans="2:7" ht="15.75" customHeight="1">
      <c r="B67" s="31"/>
      <c r="C67" s="26" t="s">
        <v>29</v>
      </c>
      <c r="D67" s="24">
        <v>748</v>
      </c>
      <c r="E67" s="24">
        <v>0</v>
      </c>
      <c r="F67" s="250">
        <f t="shared" si="0"/>
        <v>0</v>
      </c>
      <c r="G67" s="194"/>
    </row>
    <row r="68" spans="2:7" ht="15.75" customHeight="1">
      <c r="B68" s="31"/>
      <c r="C68" s="16"/>
      <c r="D68" s="17"/>
      <c r="E68" s="17"/>
      <c r="F68" s="23"/>
      <c r="G68" s="194"/>
    </row>
    <row r="69" spans="1:7" ht="15.75" customHeight="1">
      <c r="A69" s="35">
        <v>5005</v>
      </c>
      <c r="B69" s="31"/>
      <c r="C69" s="33" t="s">
        <v>28</v>
      </c>
      <c r="D69" s="47"/>
      <c r="E69" s="47"/>
      <c r="F69" s="23"/>
      <c r="G69" s="194"/>
    </row>
    <row r="70" spans="2:7" ht="15.75" customHeight="1">
      <c r="B70" s="31">
        <v>402009</v>
      </c>
      <c r="C70" s="32" t="s">
        <v>81</v>
      </c>
      <c r="D70" s="18">
        <v>700</v>
      </c>
      <c r="E70" s="18">
        <v>0</v>
      </c>
      <c r="F70" s="23">
        <f t="shared" si="0"/>
        <v>0</v>
      </c>
      <c r="G70" s="194"/>
    </row>
    <row r="71" spans="2:7" ht="15.75" customHeight="1">
      <c r="B71" s="31"/>
      <c r="C71" s="26" t="s">
        <v>29</v>
      </c>
      <c r="D71" s="24">
        <v>700</v>
      </c>
      <c r="E71" s="24">
        <v>0</v>
      </c>
      <c r="F71" s="250">
        <f t="shared" si="0"/>
        <v>0</v>
      </c>
      <c r="G71" s="194"/>
    </row>
    <row r="72" spans="2:7" ht="15.75" customHeight="1">
      <c r="B72" s="31"/>
      <c r="C72" s="16"/>
      <c r="D72" s="17"/>
      <c r="E72" s="17"/>
      <c r="F72" s="23"/>
      <c r="G72" s="194"/>
    </row>
    <row r="73" spans="1:7" ht="15.75" customHeight="1">
      <c r="A73" s="35">
        <v>5006</v>
      </c>
      <c r="B73" s="31"/>
      <c r="C73" s="33" t="s">
        <v>85</v>
      </c>
      <c r="D73" s="47"/>
      <c r="E73" s="47"/>
      <c r="F73" s="23"/>
      <c r="G73" s="194"/>
    </row>
    <row r="74" spans="2:7" ht="15.75" customHeight="1">
      <c r="B74" s="31">
        <v>402009</v>
      </c>
      <c r="C74" s="32" t="s">
        <v>81</v>
      </c>
      <c r="D74" s="18">
        <v>510</v>
      </c>
      <c r="E74" s="18">
        <v>418.36</v>
      </c>
      <c r="F74" s="23">
        <f aca="true" t="shared" si="1" ref="F74:F96">(E74/D74)*100</f>
        <v>82.03137254901961</v>
      </c>
      <c r="G74" s="194"/>
    </row>
    <row r="75" spans="1:7" ht="15.75" customHeight="1">
      <c r="A75" s="32"/>
      <c r="B75" s="31">
        <v>402999</v>
      </c>
      <c r="C75" s="32" t="s">
        <v>16</v>
      </c>
      <c r="D75" s="18">
        <v>215</v>
      </c>
      <c r="E75" s="18">
        <v>0</v>
      </c>
      <c r="F75" s="23">
        <f t="shared" si="1"/>
        <v>0</v>
      </c>
      <c r="G75" s="231"/>
    </row>
    <row r="76" spans="2:7" ht="15.75" customHeight="1">
      <c r="B76" s="31"/>
      <c r="C76" s="26" t="s">
        <v>29</v>
      </c>
      <c r="D76" s="24">
        <f>(D74+D75)</f>
        <v>725</v>
      </c>
      <c r="E76" s="24">
        <v>418.36</v>
      </c>
      <c r="F76" s="250">
        <f t="shared" si="1"/>
        <v>57.704827586206896</v>
      </c>
      <c r="G76" s="194"/>
    </row>
    <row r="77" spans="2:7" ht="15.75" customHeight="1">
      <c r="B77" s="31"/>
      <c r="C77" s="32"/>
      <c r="D77" s="47"/>
      <c r="E77" s="47"/>
      <c r="F77" s="23"/>
      <c r="G77" s="194"/>
    </row>
    <row r="78" spans="1:7" s="192" customFormat="1" ht="23.25" customHeight="1">
      <c r="A78" s="148"/>
      <c r="B78" s="149"/>
      <c r="C78" s="150" t="s">
        <v>31</v>
      </c>
      <c r="D78" s="157">
        <f>(D59+D63+D67+D71+D76)</f>
        <v>2173</v>
      </c>
      <c r="E78" s="157">
        <f>(E59+E63+E67+E71+E76)</f>
        <v>418.36</v>
      </c>
      <c r="F78" s="151">
        <f t="shared" si="1"/>
        <v>19.252646111366776</v>
      </c>
      <c r="G78" s="194"/>
    </row>
    <row r="79" spans="2:7" ht="15.75" customHeight="1">
      <c r="B79" s="40"/>
      <c r="C79" s="41"/>
      <c r="D79" s="136"/>
      <c r="E79" s="136"/>
      <c r="F79" s="23"/>
      <c r="G79" s="194"/>
    </row>
    <row r="80" spans="2:7" ht="23.25" customHeight="1">
      <c r="B80" s="65"/>
      <c r="C80" s="13" t="s">
        <v>50</v>
      </c>
      <c r="F80" s="23"/>
      <c r="G80" s="194"/>
    </row>
    <row r="81" spans="1:7" ht="17.25">
      <c r="A81" s="28">
        <v>5008</v>
      </c>
      <c r="B81" s="16"/>
      <c r="C81" s="29" t="s">
        <v>24</v>
      </c>
      <c r="D81" s="47"/>
      <c r="E81" s="47"/>
      <c r="F81" s="23"/>
      <c r="G81" s="194"/>
    </row>
    <row r="82" spans="1:7" ht="15">
      <c r="A82" s="15"/>
      <c r="B82" s="31">
        <v>402503</v>
      </c>
      <c r="C82" s="32" t="s">
        <v>24</v>
      </c>
      <c r="D82" s="23">
        <v>1512</v>
      </c>
      <c r="E82" s="23">
        <v>0</v>
      </c>
      <c r="F82" s="23">
        <f t="shared" si="1"/>
        <v>0</v>
      </c>
      <c r="G82" s="194"/>
    </row>
    <row r="83" spans="1:7" ht="15">
      <c r="A83" s="15"/>
      <c r="B83" s="31"/>
      <c r="C83" s="26" t="s">
        <v>94</v>
      </c>
      <c r="D83" s="24">
        <v>1512</v>
      </c>
      <c r="E83" s="24">
        <v>0</v>
      </c>
      <c r="F83" s="250">
        <f t="shared" si="1"/>
        <v>0</v>
      </c>
      <c r="G83" s="194"/>
    </row>
    <row r="84" spans="1:7" ht="15">
      <c r="A84" s="15"/>
      <c r="B84" s="31"/>
      <c r="C84" s="16"/>
      <c r="D84" s="17"/>
      <c r="E84" s="17"/>
      <c r="F84" s="23"/>
      <c r="G84" s="194"/>
    </row>
    <row r="85" spans="1:7" ht="17.25">
      <c r="A85" s="28">
        <v>5009</v>
      </c>
      <c r="B85" s="31"/>
      <c r="C85" s="57" t="s">
        <v>42</v>
      </c>
      <c r="D85" s="17"/>
      <c r="E85" s="17"/>
      <c r="F85" s="23"/>
      <c r="G85" s="194"/>
    </row>
    <row r="86" spans="2:7" ht="15">
      <c r="B86" s="31">
        <v>402503</v>
      </c>
      <c r="C86" s="32" t="s">
        <v>42</v>
      </c>
      <c r="D86" s="23">
        <v>647</v>
      </c>
      <c r="E86" s="23">
        <v>0</v>
      </c>
      <c r="F86" s="23">
        <f t="shared" si="1"/>
        <v>0</v>
      </c>
      <c r="G86" s="194"/>
    </row>
    <row r="87" spans="2:7" ht="15">
      <c r="B87" s="31"/>
      <c r="C87" s="26" t="s">
        <v>94</v>
      </c>
      <c r="D87" s="24">
        <v>647</v>
      </c>
      <c r="E87" s="24">
        <v>0</v>
      </c>
      <c r="F87" s="250">
        <f t="shared" si="1"/>
        <v>0</v>
      </c>
      <c r="G87" s="194"/>
    </row>
    <row r="88" spans="2:7" ht="15">
      <c r="B88" s="31"/>
      <c r="C88" s="32"/>
      <c r="D88" s="23"/>
      <c r="E88" s="23"/>
      <c r="F88" s="23"/>
      <c r="G88" s="194"/>
    </row>
    <row r="89" spans="1:7" ht="17.25">
      <c r="A89" s="35">
        <v>5010</v>
      </c>
      <c r="B89" s="31"/>
      <c r="C89" s="33" t="s">
        <v>25</v>
      </c>
      <c r="D89" s="23"/>
      <c r="E89" s="23"/>
      <c r="F89" s="23"/>
      <c r="G89" s="194"/>
    </row>
    <row r="90" spans="2:7" ht="15">
      <c r="B90" s="31">
        <v>402503</v>
      </c>
      <c r="C90" s="32" t="s">
        <v>87</v>
      </c>
      <c r="D90" s="23">
        <v>1608</v>
      </c>
      <c r="E90" s="23">
        <v>0</v>
      </c>
      <c r="F90" s="23">
        <f t="shared" si="1"/>
        <v>0</v>
      </c>
      <c r="G90" s="194"/>
    </row>
    <row r="91" spans="2:7" ht="15">
      <c r="B91" s="34"/>
      <c r="C91" s="26" t="s">
        <v>94</v>
      </c>
      <c r="D91" s="24">
        <v>1608</v>
      </c>
      <c r="E91" s="24">
        <v>0</v>
      </c>
      <c r="F91" s="250">
        <f t="shared" si="1"/>
        <v>0</v>
      </c>
      <c r="G91" s="194"/>
    </row>
    <row r="92" spans="2:7" ht="15">
      <c r="B92" s="34"/>
      <c r="C92" s="16"/>
      <c r="D92" s="17"/>
      <c r="E92" s="17"/>
      <c r="F92" s="23"/>
      <c r="G92" s="194"/>
    </row>
    <row r="93" spans="1:7" s="192" customFormat="1" ht="22.5">
      <c r="A93" s="148"/>
      <c r="B93" s="149"/>
      <c r="C93" s="150" t="s">
        <v>61</v>
      </c>
      <c r="D93" s="157">
        <f>(D83+D87+D91)</f>
        <v>3767</v>
      </c>
      <c r="E93" s="157">
        <v>0</v>
      </c>
      <c r="F93" s="151">
        <f t="shared" si="1"/>
        <v>0</v>
      </c>
      <c r="G93" s="194"/>
    </row>
    <row r="94" spans="2:7" ht="15">
      <c r="B94" s="40"/>
      <c r="C94" s="41"/>
      <c r="D94" s="17"/>
      <c r="E94" s="17"/>
      <c r="F94" s="23"/>
      <c r="G94" s="194"/>
    </row>
    <row r="95" spans="2:7" ht="15">
      <c r="B95" s="40"/>
      <c r="C95" s="16"/>
      <c r="D95" s="17"/>
      <c r="E95" s="17"/>
      <c r="F95" s="23"/>
      <c r="G95" s="194"/>
    </row>
    <row r="96" spans="1:7" s="192" customFormat="1" ht="22.5">
      <c r="A96" s="148"/>
      <c r="B96" s="149"/>
      <c r="C96" s="150" t="s">
        <v>41</v>
      </c>
      <c r="D96" s="151">
        <f>(D39+D52+D78+D93)</f>
        <v>17021</v>
      </c>
      <c r="E96" s="151">
        <f>(E39+E52+E78+E93)</f>
        <v>4766.8</v>
      </c>
      <c r="F96" s="151">
        <f t="shared" si="1"/>
        <v>28.00540508783268</v>
      </c>
      <c r="G96" s="194"/>
    </row>
    <row r="97" spans="1:7" ht="15">
      <c r="A97" s="173"/>
      <c r="B97" s="40"/>
      <c r="C97" s="16"/>
      <c r="D97" s="17"/>
      <c r="E97" s="17"/>
      <c r="F97" s="17"/>
      <c r="G97" s="194"/>
    </row>
    <row r="98" spans="1:12" ht="12.75">
      <c r="A98" s="232"/>
      <c r="B98" s="232"/>
      <c r="C98" s="232"/>
      <c r="D98" s="232"/>
      <c r="E98" s="232"/>
      <c r="F98" s="233"/>
      <c r="G98" s="233"/>
      <c r="H98" s="234"/>
      <c r="I98" s="233"/>
      <c r="J98" s="233"/>
      <c r="K98" s="233"/>
      <c r="L98" s="233"/>
    </row>
    <row r="99" spans="1:12" ht="12.75">
      <c r="A99" s="174"/>
      <c r="B99" s="174"/>
      <c r="C99" s="174"/>
      <c r="D99" s="174"/>
      <c r="E99" s="174"/>
      <c r="F99" s="184"/>
      <c r="G99" s="184"/>
      <c r="H99" s="199"/>
      <c r="I99" s="184"/>
      <c r="J99" s="184"/>
      <c r="K99" s="184"/>
      <c r="L99" s="184"/>
    </row>
    <row r="100" spans="1:12" ht="12.75">
      <c r="A100" s="174"/>
      <c r="B100" s="174"/>
      <c r="C100" s="174"/>
      <c r="D100" s="174"/>
      <c r="E100" s="174"/>
      <c r="F100" s="184"/>
      <c r="G100" s="184"/>
      <c r="H100" s="199"/>
      <c r="I100" s="184"/>
      <c r="J100" s="184"/>
      <c r="K100" s="184"/>
      <c r="L100" s="184"/>
    </row>
    <row r="101" spans="1:12" ht="12.75">
      <c r="A101" s="174"/>
      <c r="B101" s="174"/>
      <c r="C101" s="174"/>
      <c r="D101" s="174"/>
      <c r="E101" s="174"/>
      <c r="F101" s="184"/>
      <c r="G101" s="184"/>
      <c r="H101" s="199"/>
      <c r="I101" s="184"/>
      <c r="J101" s="184"/>
      <c r="K101" s="184"/>
      <c r="L101" s="184"/>
    </row>
    <row r="102" spans="1:12" s="205" customFormat="1" ht="12.75">
      <c r="A102" s="174"/>
      <c r="B102" s="174"/>
      <c r="C102" s="174"/>
      <c r="D102" s="174"/>
      <c r="E102" s="174"/>
      <c r="F102" s="184"/>
      <c r="G102" s="184"/>
      <c r="H102" s="199"/>
      <c r="I102" s="184"/>
      <c r="J102" s="184"/>
      <c r="K102" s="184"/>
      <c r="L102" s="184"/>
    </row>
    <row r="103" spans="1:12" ht="12.75">
      <c r="A103" s="174"/>
      <c r="B103" s="174"/>
      <c r="C103" s="174"/>
      <c r="D103" s="174"/>
      <c r="E103" s="174"/>
      <c r="F103" s="184"/>
      <c r="G103" s="184"/>
      <c r="H103" s="199"/>
      <c r="I103" s="184"/>
      <c r="J103" s="184"/>
      <c r="K103" s="184"/>
      <c r="L103" s="184"/>
    </row>
    <row r="104" spans="1:12" ht="12.75">
      <c r="A104" s="174"/>
      <c r="B104" s="174"/>
      <c r="C104" s="174"/>
      <c r="D104" s="174"/>
      <c r="E104" s="174"/>
      <c r="F104" s="184"/>
      <c r="G104" s="184"/>
      <c r="H104" s="199"/>
      <c r="I104" s="184"/>
      <c r="J104" s="184"/>
      <c r="K104" s="184"/>
      <c r="L104" s="184"/>
    </row>
    <row r="105" spans="1:12" ht="12.75">
      <c r="A105" s="174"/>
      <c r="B105" s="174"/>
      <c r="C105" s="174"/>
      <c r="D105" s="174"/>
      <c r="E105" s="174"/>
      <c r="F105" s="184"/>
      <c r="G105" s="184"/>
      <c r="H105" s="199"/>
      <c r="I105" s="184"/>
      <c r="J105" s="184"/>
      <c r="K105" s="184"/>
      <c r="L105" s="184"/>
    </row>
    <row r="106" spans="1:12" ht="12.75">
      <c r="A106" s="174"/>
      <c r="B106" s="174"/>
      <c r="C106" s="174"/>
      <c r="D106" s="174"/>
      <c r="E106" s="174"/>
      <c r="F106" s="184"/>
      <c r="G106" s="184"/>
      <c r="H106" s="199"/>
      <c r="I106" s="184"/>
      <c r="J106" s="184"/>
      <c r="K106" s="184"/>
      <c r="L106" s="184"/>
    </row>
    <row r="107" spans="1:12" ht="12.75">
      <c r="A107" s="174"/>
      <c r="B107" s="174"/>
      <c r="C107" s="174"/>
      <c r="D107" s="174"/>
      <c r="E107" s="174"/>
      <c r="F107" s="184"/>
      <c r="G107" s="184"/>
      <c r="H107" s="199"/>
      <c r="I107" s="184"/>
      <c r="J107" s="184"/>
      <c r="K107" s="184"/>
      <c r="L107" s="184"/>
    </row>
    <row r="108" spans="1:12" ht="12.75">
      <c r="A108" s="174"/>
      <c r="B108" s="174"/>
      <c r="C108" s="174"/>
      <c r="D108" s="174"/>
      <c r="E108" s="174"/>
      <c r="F108" s="184"/>
      <c r="G108" s="184"/>
      <c r="H108" s="199"/>
      <c r="I108" s="184"/>
      <c r="J108" s="184"/>
      <c r="K108" s="184"/>
      <c r="L108" s="184"/>
    </row>
    <row r="109" spans="1:12" s="205" customFormat="1" ht="12.75">
      <c r="A109" s="75"/>
      <c r="B109" s="75"/>
      <c r="C109" s="75"/>
      <c r="D109" s="72"/>
      <c r="E109" s="72"/>
      <c r="F109" s="72"/>
      <c r="G109" s="73"/>
      <c r="H109" s="72"/>
      <c r="I109" s="72"/>
      <c r="J109" s="75"/>
      <c r="K109" s="72"/>
      <c r="L109" s="235"/>
    </row>
    <row r="110" spans="1:11" s="205" customFormat="1" ht="12.75" hidden="1">
      <c r="A110" s="71"/>
      <c r="B110" s="71"/>
      <c r="C110" s="71"/>
      <c r="D110" s="72"/>
      <c r="E110" s="72"/>
      <c r="F110" s="72"/>
      <c r="G110" s="73"/>
      <c r="H110" s="72"/>
      <c r="I110" s="72"/>
      <c r="J110" s="71"/>
      <c r="K110" s="72"/>
    </row>
    <row r="111" spans="1:11" s="205" customFormat="1" ht="12.75">
      <c r="A111" s="71"/>
      <c r="B111" s="71"/>
      <c r="C111" s="71"/>
      <c r="D111" s="72"/>
      <c r="E111" s="72"/>
      <c r="F111" s="72"/>
      <c r="G111" s="73"/>
      <c r="H111" s="72"/>
      <c r="I111" s="72"/>
      <c r="J111" s="71"/>
      <c r="K111" s="72"/>
    </row>
    <row r="112" spans="1:11" s="205" customFormat="1" ht="12.75">
      <c r="A112" s="71"/>
      <c r="B112" s="71"/>
      <c r="C112" s="71"/>
      <c r="D112" s="72"/>
      <c r="E112" s="72"/>
      <c r="F112" s="72"/>
      <c r="G112" s="73"/>
      <c r="H112" s="72"/>
      <c r="I112" s="72"/>
      <c r="J112" s="71"/>
      <c r="K112" s="72"/>
    </row>
    <row r="113" spans="1:11" s="236" customFormat="1" ht="12.75">
      <c r="A113" s="71"/>
      <c r="B113" s="71"/>
      <c r="C113" s="71"/>
      <c r="D113" s="72"/>
      <c r="E113" s="72"/>
      <c r="F113" s="72"/>
      <c r="G113" s="73"/>
      <c r="H113" s="72"/>
      <c r="I113" s="72"/>
      <c r="J113" s="71"/>
      <c r="K113" s="72"/>
    </row>
    <row r="114" spans="1:11" s="205" customFormat="1" ht="12.75">
      <c r="A114" s="71"/>
      <c r="B114" s="71"/>
      <c r="C114" s="71"/>
      <c r="D114" s="72"/>
      <c r="E114" s="72"/>
      <c r="F114" s="72"/>
      <c r="G114" s="73"/>
      <c r="H114" s="72"/>
      <c r="I114" s="72"/>
      <c r="J114" s="71"/>
      <c r="K114" s="72"/>
    </row>
    <row r="115" spans="1:11" s="205" customFormat="1" ht="12.75">
      <c r="A115" s="71"/>
      <c r="B115" s="71"/>
      <c r="C115" s="71"/>
      <c r="D115" s="72"/>
      <c r="E115" s="72"/>
      <c r="F115" s="72"/>
      <c r="G115" s="73"/>
      <c r="H115" s="72"/>
      <c r="I115" s="72"/>
      <c r="J115" s="71"/>
      <c r="K115" s="72"/>
    </row>
    <row r="116" spans="1:11" s="205" customFormat="1" ht="12.75">
      <c r="A116" s="71"/>
      <c r="B116" s="71"/>
      <c r="C116" s="71"/>
      <c r="D116" s="72"/>
      <c r="E116" s="72"/>
      <c r="F116" s="72"/>
      <c r="G116" s="73"/>
      <c r="H116" s="72"/>
      <c r="I116" s="72"/>
      <c r="J116" s="71"/>
      <c r="K116" s="72"/>
    </row>
    <row r="117" spans="1:11" s="205" customFormat="1" ht="12.75">
      <c r="A117" s="71"/>
      <c r="B117" s="71"/>
      <c r="C117" s="71"/>
      <c r="D117" s="72"/>
      <c r="E117" s="72"/>
      <c r="F117" s="72"/>
      <c r="G117" s="73"/>
      <c r="H117" s="72"/>
      <c r="I117" s="72"/>
      <c r="J117" s="71"/>
      <c r="K117" s="72"/>
    </row>
    <row r="118" spans="1:11" s="205" customFormat="1" ht="12.75">
      <c r="A118" s="71"/>
      <c r="B118" s="71"/>
      <c r="C118" s="71"/>
      <c r="D118" s="72"/>
      <c r="E118" s="72"/>
      <c r="F118" s="72"/>
      <c r="G118" s="73"/>
      <c r="H118" s="72"/>
      <c r="I118" s="72"/>
      <c r="J118" s="71"/>
      <c r="K118" s="72"/>
    </row>
    <row r="119" spans="1:11" s="205" customFormat="1" ht="12.75">
      <c r="A119" s="71"/>
      <c r="B119" s="71"/>
      <c r="C119" s="71"/>
      <c r="D119" s="72"/>
      <c r="E119" s="72"/>
      <c r="F119" s="72"/>
      <c r="G119" s="73"/>
      <c r="H119" s="72"/>
      <c r="I119" s="72"/>
      <c r="J119" s="71"/>
      <c r="K119" s="72"/>
    </row>
    <row r="120" spans="1:11" s="205" customFormat="1" ht="12.75">
      <c r="A120" s="71"/>
      <c r="B120" s="74"/>
      <c r="C120" s="71"/>
      <c r="D120" s="72"/>
      <c r="E120" s="72"/>
      <c r="F120" s="72"/>
      <c r="G120" s="73"/>
      <c r="H120" s="72"/>
      <c r="I120" s="72"/>
      <c r="J120" s="71"/>
      <c r="K120" s="72"/>
    </row>
    <row r="121" spans="1:11" ht="12.75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  <row r="122" spans="1:11" ht="12.75">
      <c r="A122" s="214"/>
      <c r="B122" s="214"/>
      <c r="C122" s="214"/>
      <c r="D122" s="214"/>
      <c r="E122" s="214"/>
      <c r="F122" s="237"/>
      <c r="G122" s="214"/>
      <c r="H122" s="214"/>
      <c r="I122" s="214"/>
      <c r="J122" s="214"/>
      <c r="K122" s="214"/>
    </row>
    <row r="123" spans="1:11" ht="12.75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  <row r="124" spans="1:11" ht="12.75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</row>
    <row r="125" spans="1:11" ht="12.75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</row>
    <row r="126" spans="1:11" ht="12.75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</row>
    <row r="127" spans="1:11" ht="12.75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</row>
    <row r="128" spans="1:11" ht="12.75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</row>
    <row r="129" spans="1:11" ht="12.75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</row>
    <row r="130" spans="1:11" ht="12.75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</row>
    <row r="131" spans="1:11" ht="12.75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</row>
    <row r="132" spans="1:11" ht="12.75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</row>
    <row r="133" spans="1:11" ht="12.75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</row>
    <row r="134" spans="1:11" ht="12.75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</row>
    <row r="135" spans="1:11" ht="12.75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</row>
    <row r="136" spans="1:11" ht="12.75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</row>
    <row r="137" spans="1:11" ht="12.75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</row>
    <row r="138" spans="1:11" ht="12.75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</row>
    <row r="139" spans="1:11" ht="12.75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</row>
    <row r="140" spans="1:11" ht="12.7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</row>
    <row r="141" spans="1:11" ht="12.75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</row>
    <row r="142" spans="1:11" ht="12.75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</row>
    <row r="143" spans="1:11" ht="12.75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</row>
    <row r="144" spans="1:11" ht="12.75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</row>
    <row r="145" spans="1:11" ht="12.75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</row>
    <row r="146" spans="1:11" ht="12.75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</row>
    <row r="147" spans="1:11" ht="12.75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</row>
    <row r="148" spans="1:11" ht="12.75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</row>
    <row r="149" spans="1:11" ht="12.75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</row>
    <row r="150" spans="1:11" ht="12.75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</row>
    <row r="151" spans="1:11" ht="12.75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</row>
    <row r="152" spans="1:11" ht="12.75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</row>
    <row r="153" spans="1:11" ht="12.75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</row>
    <row r="154" spans="1:11" ht="12.75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</row>
    <row r="155" spans="1:11" ht="12.75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</row>
    <row r="156" spans="1:11" ht="12.75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</row>
    <row r="157" spans="1:11" ht="12.75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</row>
    <row r="158" spans="1:11" ht="12.75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</row>
    <row r="159" spans="1:11" ht="12.75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</row>
    <row r="160" spans="1:11" ht="12.75">
      <c r="A160" s="214"/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</row>
    <row r="161" spans="1:11" ht="12.75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0" r:id="rId3"/>
  <rowBreaks count="1" manualBreakCount="1">
    <brk id="52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168"/>
  <sheetViews>
    <sheetView view="pageBreakPreview" zoomScale="120" zoomScaleNormal="75" zoomScaleSheetLayoutView="120" zoomScalePageLayoutView="0" workbookViewId="0" topLeftCell="A91">
      <selection activeCell="E97" sqref="E97"/>
    </sheetView>
  </sheetViews>
  <sheetFormatPr defaultColWidth="9.125" defaultRowHeight="12.75"/>
  <cols>
    <col min="1" max="1" width="9.875" style="33" customWidth="1"/>
    <col min="2" max="2" width="9.50390625" style="197" customWidth="1"/>
    <col min="3" max="3" width="53.50390625" style="65" customWidth="1"/>
    <col min="4" max="4" width="20.625" style="65" customWidth="1"/>
    <col min="5" max="5" width="28.875" style="65" customWidth="1"/>
    <col min="6" max="6" width="18.00390625" style="65" customWidth="1"/>
    <col min="7" max="7" width="12.50390625" style="32" bestFit="1" customWidth="1"/>
    <col min="8" max="8" width="9.125" style="65" customWidth="1"/>
    <col min="9" max="10" width="12.50390625" style="65" bestFit="1" customWidth="1"/>
    <col min="11" max="11" width="11.00390625" style="65" bestFit="1" customWidth="1"/>
    <col min="12" max="12" width="12.50390625" style="65" bestFit="1" customWidth="1"/>
    <col min="13" max="16384" width="9.125" style="65" customWidth="1"/>
  </cols>
  <sheetData>
    <row r="1" spans="1:7" s="187" customFormat="1" ht="27" customHeight="1">
      <c r="A1" s="131" t="s">
        <v>156</v>
      </c>
      <c r="B1" s="131"/>
      <c r="C1" s="132"/>
      <c r="D1" s="166"/>
      <c r="E1" s="166"/>
      <c r="F1" s="183"/>
      <c r="G1" s="33"/>
    </row>
    <row r="2" spans="1:7" s="189" customFormat="1" ht="17.25" customHeight="1" thickBot="1">
      <c r="A2" s="33"/>
      <c r="B2" s="44"/>
      <c r="C2" s="135"/>
      <c r="D2" s="136"/>
      <c r="E2" s="136"/>
      <c r="F2" s="136"/>
      <c r="G2" s="32"/>
    </row>
    <row r="3" spans="1:7" s="189" customFormat="1" ht="19.5" thickBot="1" thickTop="1">
      <c r="A3" s="137" t="s">
        <v>0</v>
      </c>
      <c r="B3" s="138" t="s">
        <v>1</v>
      </c>
      <c r="C3" s="138" t="s">
        <v>2</v>
      </c>
      <c r="D3" s="138" t="s">
        <v>148</v>
      </c>
      <c r="E3" s="138" t="s">
        <v>151</v>
      </c>
      <c r="F3" s="138" t="s">
        <v>3</v>
      </c>
      <c r="G3" s="32"/>
    </row>
    <row r="4" spans="1:7" s="189" customFormat="1" ht="19.5" thickBot="1" thickTop="1">
      <c r="A4" s="137"/>
      <c r="B4" s="139">
        <v>1</v>
      </c>
      <c r="C4" s="139">
        <v>2</v>
      </c>
      <c r="D4" s="139">
        <v>3</v>
      </c>
      <c r="E4" s="139">
        <v>4</v>
      </c>
      <c r="F4" s="139">
        <v>5</v>
      </c>
      <c r="G4" s="32"/>
    </row>
    <row r="5" spans="1:6" ht="16.5" thickTop="1">
      <c r="A5" s="140"/>
      <c r="B5" s="141"/>
      <c r="C5" s="141"/>
      <c r="D5" s="141"/>
      <c r="E5" s="141"/>
      <c r="F5" s="141"/>
    </row>
    <row r="6" spans="1:7" s="192" customFormat="1" ht="22.5">
      <c r="A6" s="142" t="s">
        <v>35</v>
      </c>
      <c r="B6" s="143" t="s">
        <v>36</v>
      </c>
      <c r="C6" s="143"/>
      <c r="D6" s="144"/>
      <c r="E6" s="144"/>
      <c r="F6" s="145"/>
      <c r="G6" s="32"/>
    </row>
    <row r="7" spans="1:6" ht="15.75">
      <c r="A7" s="15"/>
      <c r="B7" s="141"/>
      <c r="C7" s="141"/>
      <c r="D7" s="141"/>
      <c r="E7" s="141"/>
      <c r="F7" s="141"/>
    </row>
    <row r="8" spans="1:6" ht="15.75">
      <c r="A8" s="15"/>
      <c r="B8" s="146">
        <v>740100</v>
      </c>
      <c r="C8" s="32" t="s">
        <v>37</v>
      </c>
      <c r="D8" s="147"/>
      <c r="E8" s="147"/>
      <c r="F8" s="39"/>
    </row>
    <row r="9" spans="1:7" ht="15.75">
      <c r="A9" s="15"/>
      <c r="B9" s="146"/>
      <c r="C9" s="32" t="s">
        <v>44</v>
      </c>
      <c r="D9" s="18">
        <v>5022</v>
      </c>
      <c r="E9" s="18">
        <v>2978.52</v>
      </c>
      <c r="F9" s="23">
        <f aca="true" t="shared" si="0" ref="F9:F72">(E9/D9)*100</f>
        <v>59.30943847072879</v>
      </c>
      <c r="G9" s="194"/>
    </row>
    <row r="10" spans="1:7" ht="15.75">
      <c r="A10" s="15"/>
      <c r="B10" s="146"/>
      <c r="C10" s="32" t="s">
        <v>127</v>
      </c>
      <c r="D10" s="18">
        <v>5583</v>
      </c>
      <c r="E10" s="18">
        <v>2840.25</v>
      </c>
      <c r="F10" s="23">
        <f t="shared" si="0"/>
        <v>50.87318645889307</v>
      </c>
      <c r="G10" s="194"/>
    </row>
    <row r="11" spans="1:7" ht="15.75">
      <c r="A11" s="15"/>
      <c r="B11" s="146"/>
      <c r="C11" s="32" t="s">
        <v>76</v>
      </c>
      <c r="D11" s="18">
        <f>(D12+D13+D14+D15)</f>
        <v>2713</v>
      </c>
      <c r="E11" s="18">
        <v>526.58</v>
      </c>
      <c r="F11" s="23">
        <f t="shared" si="0"/>
        <v>19.40950976778474</v>
      </c>
      <c r="G11" s="194"/>
    </row>
    <row r="12" spans="1:7" ht="15.75">
      <c r="A12" s="15"/>
      <c r="B12" s="146"/>
      <c r="C12" s="32" t="s">
        <v>130</v>
      </c>
      <c r="D12" s="23">
        <v>1500</v>
      </c>
      <c r="E12" s="23">
        <v>526.58</v>
      </c>
      <c r="F12" s="23">
        <f t="shared" si="0"/>
        <v>35.10533333333334</v>
      </c>
      <c r="G12" s="194"/>
    </row>
    <row r="13" spans="1:7" ht="15.75">
      <c r="A13" s="15"/>
      <c r="B13" s="146"/>
      <c r="C13" s="32" t="s">
        <v>46</v>
      </c>
      <c r="D13" s="23">
        <v>20</v>
      </c>
      <c r="E13" s="23">
        <v>0</v>
      </c>
      <c r="F13" s="23">
        <f t="shared" si="0"/>
        <v>0</v>
      </c>
      <c r="G13" s="194"/>
    </row>
    <row r="14" spans="1:7" ht="15.75">
      <c r="A14" s="15"/>
      <c r="B14" s="146"/>
      <c r="C14" s="32" t="s">
        <v>47</v>
      </c>
      <c r="D14" s="23">
        <v>593</v>
      </c>
      <c r="E14" s="23">
        <v>0</v>
      </c>
      <c r="F14" s="23">
        <f t="shared" si="0"/>
        <v>0</v>
      </c>
      <c r="G14" s="194"/>
    </row>
    <row r="15" spans="1:7" ht="15.75">
      <c r="A15" s="15"/>
      <c r="B15" s="146"/>
      <c r="C15" s="32" t="s">
        <v>48</v>
      </c>
      <c r="D15" s="23">
        <v>600</v>
      </c>
      <c r="E15" s="23">
        <v>0</v>
      </c>
      <c r="F15" s="23">
        <f t="shared" si="0"/>
        <v>0</v>
      </c>
      <c r="G15" s="194"/>
    </row>
    <row r="16" spans="1:7" ht="15.75">
      <c r="A16" s="15"/>
      <c r="B16" s="146"/>
      <c r="C16" s="26" t="s">
        <v>39</v>
      </c>
      <c r="D16" s="24">
        <f>(D9+D10+D11)</f>
        <v>13318</v>
      </c>
      <c r="E16" s="24">
        <f>(E9+E10+E11)</f>
        <v>6345.35</v>
      </c>
      <c r="F16" s="250">
        <f t="shared" si="0"/>
        <v>47.64491665415228</v>
      </c>
      <c r="G16" s="194"/>
    </row>
    <row r="17" spans="1:7" ht="15.75">
      <c r="A17" s="15"/>
      <c r="B17" s="146">
        <v>710200</v>
      </c>
      <c r="C17" s="32" t="s">
        <v>38</v>
      </c>
      <c r="D17" s="18">
        <v>0</v>
      </c>
      <c r="E17" s="18">
        <v>0</v>
      </c>
      <c r="F17" s="23">
        <v>0</v>
      </c>
      <c r="G17" s="194"/>
    </row>
    <row r="18" spans="1:7" ht="15.75">
      <c r="A18" s="15"/>
      <c r="B18" s="146">
        <v>714199</v>
      </c>
      <c r="C18" s="32" t="s">
        <v>43</v>
      </c>
      <c r="D18" s="18">
        <v>100</v>
      </c>
      <c r="E18" s="18">
        <v>275</v>
      </c>
      <c r="F18" s="23">
        <f t="shared" si="0"/>
        <v>275</v>
      </c>
      <c r="G18" s="194"/>
    </row>
    <row r="19" spans="1:7" ht="15.75">
      <c r="A19" s="15"/>
      <c r="B19" s="141"/>
      <c r="C19" s="41"/>
      <c r="D19" s="39"/>
      <c r="E19" s="39"/>
      <c r="F19" s="23"/>
      <c r="G19" s="194"/>
    </row>
    <row r="20" spans="1:7" s="192" customFormat="1" ht="22.5">
      <c r="A20" s="148"/>
      <c r="B20" s="149"/>
      <c r="C20" s="150" t="s">
        <v>40</v>
      </c>
      <c r="D20" s="151">
        <f>(D16+D17+D18)</f>
        <v>13418</v>
      </c>
      <c r="E20" s="151">
        <f>(E16+E17+E18)</f>
        <v>6620.35</v>
      </c>
      <c r="F20" s="151">
        <f t="shared" si="0"/>
        <v>49.33932031599345</v>
      </c>
      <c r="G20" s="194"/>
    </row>
    <row r="21" spans="1:7" s="189" customFormat="1" ht="18">
      <c r="A21" s="152"/>
      <c r="B21" s="153"/>
      <c r="C21" s="154"/>
      <c r="D21" s="153"/>
      <c r="E21" s="153"/>
      <c r="F21" s="23"/>
      <c r="G21" s="194"/>
    </row>
    <row r="22" spans="1:7" s="192" customFormat="1" ht="22.5">
      <c r="A22" s="142" t="s">
        <v>33</v>
      </c>
      <c r="B22" s="143" t="s">
        <v>34</v>
      </c>
      <c r="C22" s="143"/>
      <c r="D22" s="144"/>
      <c r="E22" s="144"/>
      <c r="F22" s="252"/>
      <c r="G22" s="194"/>
    </row>
    <row r="23" spans="1:7" ht="15.75">
      <c r="A23" s="15"/>
      <c r="B23" s="141"/>
      <c r="C23" s="141"/>
      <c r="D23" s="141"/>
      <c r="E23" s="141"/>
      <c r="F23" s="23"/>
      <c r="G23" s="194"/>
    </row>
    <row r="24" spans="1:7" ht="21.75">
      <c r="A24" s="35">
        <v>6000</v>
      </c>
      <c r="B24" s="40"/>
      <c r="C24" s="13" t="s">
        <v>52</v>
      </c>
      <c r="D24" s="17"/>
      <c r="E24" s="17"/>
      <c r="F24" s="23"/>
      <c r="G24" s="194"/>
    </row>
    <row r="25" spans="1:7" ht="15.75">
      <c r="A25" s="15"/>
      <c r="B25" s="16">
        <v>4020</v>
      </c>
      <c r="C25" s="15" t="s">
        <v>4</v>
      </c>
      <c r="D25" s="17"/>
      <c r="E25" s="17"/>
      <c r="F25" s="23"/>
      <c r="G25" s="194"/>
    </row>
    <row r="26" spans="2:7" ht="15.75">
      <c r="B26" s="31">
        <v>402000</v>
      </c>
      <c r="C26" s="32" t="s">
        <v>5</v>
      </c>
      <c r="D26" s="18">
        <v>85</v>
      </c>
      <c r="E26" s="18">
        <v>84.97</v>
      </c>
      <c r="F26" s="23">
        <f t="shared" si="0"/>
        <v>99.96470588235294</v>
      </c>
      <c r="G26" s="194"/>
    </row>
    <row r="27" spans="2:7" ht="15.75">
      <c r="B27" s="31">
        <v>402009</v>
      </c>
      <c r="C27" s="32" t="s">
        <v>80</v>
      </c>
      <c r="D27" s="18">
        <v>300</v>
      </c>
      <c r="E27" s="18">
        <v>161.3</v>
      </c>
      <c r="F27" s="23">
        <f t="shared" si="0"/>
        <v>53.76666666666667</v>
      </c>
      <c r="G27" s="194"/>
    </row>
    <row r="28" spans="2:7" ht="15.75">
      <c r="B28" s="31"/>
      <c r="C28" s="26" t="s">
        <v>9</v>
      </c>
      <c r="D28" s="24">
        <f>(D26+D27)</f>
        <v>385</v>
      </c>
      <c r="E28" s="24">
        <f>(E26+E27)</f>
        <v>246.27</v>
      </c>
      <c r="F28" s="250">
        <f t="shared" si="0"/>
        <v>63.96623376623377</v>
      </c>
      <c r="G28" s="194"/>
    </row>
    <row r="29" spans="2:7" ht="15.75">
      <c r="B29" s="31"/>
      <c r="C29" s="155"/>
      <c r="D29" s="54"/>
      <c r="E29" s="54"/>
      <c r="F29" s="23"/>
      <c r="G29" s="194"/>
    </row>
    <row r="30" spans="1:7" ht="15.75">
      <c r="A30" s="15"/>
      <c r="B30" s="16">
        <v>4029</v>
      </c>
      <c r="C30" s="15" t="s">
        <v>16</v>
      </c>
      <c r="D30" s="17"/>
      <c r="E30" s="17"/>
      <c r="F30" s="23"/>
      <c r="G30" s="194"/>
    </row>
    <row r="31" spans="2:7" ht="15.75">
      <c r="B31" s="31">
        <v>402905</v>
      </c>
      <c r="C31" s="32" t="s">
        <v>19</v>
      </c>
      <c r="D31" s="23">
        <v>2817</v>
      </c>
      <c r="E31" s="23">
        <v>1282.16</v>
      </c>
      <c r="F31" s="23">
        <f t="shared" si="0"/>
        <v>45.51508697195599</v>
      </c>
      <c r="G31" s="194"/>
    </row>
    <row r="32" spans="2:7" ht="15.75">
      <c r="B32" s="31">
        <v>402930</v>
      </c>
      <c r="C32" s="32" t="s">
        <v>54</v>
      </c>
      <c r="D32" s="18">
        <v>15</v>
      </c>
      <c r="E32" s="18">
        <v>1.8</v>
      </c>
      <c r="F32" s="23">
        <f t="shared" si="0"/>
        <v>12.000000000000002</v>
      </c>
      <c r="G32" s="194"/>
    </row>
    <row r="33" spans="2:7" ht="15.75">
      <c r="B33" s="31">
        <v>402999</v>
      </c>
      <c r="C33" s="32" t="s">
        <v>118</v>
      </c>
      <c r="D33" s="18">
        <v>280</v>
      </c>
      <c r="E33" s="18">
        <v>215.4</v>
      </c>
      <c r="F33" s="23">
        <f t="shared" si="0"/>
        <v>76.92857142857143</v>
      </c>
      <c r="G33" s="194"/>
    </row>
    <row r="34" spans="2:7" ht="15.75">
      <c r="B34" s="31"/>
      <c r="C34" s="26" t="s">
        <v>20</v>
      </c>
      <c r="D34" s="24">
        <f>(D31+D32+D33)</f>
        <v>3112</v>
      </c>
      <c r="E34" s="24">
        <f>(E31+E32+E33)</f>
        <v>1499.3600000000001</v>
      </c>
      <c r="F34" s="250">
        <f t="shared" si="0"/>
        <v>48.17994858611826</v>
      </c>
      <c r="G34" s="194"/>
    </row>
    <row r="35" spans="2:7" ht="15.75">
      <c r="B35" s="31"/>
      <c r="C35" s="16"/>
      <c r="D35" s="17"/>
      <c r="E35" s="17"/>
      <c r="F35" s="23"/>
      <c r="G35" s="194"/>
    </row>
    <row r="36" spans="1:7" ht="15.75">
      <c r="A36" s="15"/>
      <c r="B36" s="16">
        <v>4120</v>
      </c>
      <c r="C36" s="15" t="s">
        <v>55</v>
      </c>
      <c r="D36" s="17"/>
      <c r="E36" s="17"/>
      <c r="F36" s="23"/>
      <c r="G36" s="194"/>
    </row>
    <row r="37" spans="1:7" ht="15.75">
      <c r="A37" s="15"/>
      <c r="B37" s="21">
        <v>412000</v>
      </c>
      <c r="C37" s="55" t="s">
        <v>112</v>
      </c>
      <c r="D37" s="18">
        <v>300</v>
      </c>
      <c r="E37" s="18">
        <v>0</v>
      </c>
      <c r="F37" s="23">
        <f t="shared" si="0"/>
        <v>0</v>
      </c>
      <c r="G37" s="194"/>
    </row>
    <row r="38" spans="2:7" ht="15.75">
      <c r="B38" s="31"/>
      <c r="C38" s="156" t="s">
        <v>105</v>
      </c>
      <c r="D38" s="24">
        <v>300</v>
      </c>
      <c r="E38" s="24">
        <v>0</v>
      </c>
      <c r="F38" s="250">
        <f t="shared" si="0"/>
        <v>0</v>
      </c>
      <c r="G38" s="194"/>
    </row>
    <row r="39" spans="2:7" ht="15.75">
      <c r="B39" s="40"/>
      <c r="C39" s="16"/>
      <c r="D39" s="17"/>
      <c r="E39" s="17"/>
      <c r="F39" s="23"/>
      <c r="G39" s="194"/>
    </row>
    <row r="40" spans="1:7" s="192" customFormat="1" ht="23.25" customHeight="1">
      <c r="A40" s="148"/>
      <c r="B40" s="149"/>
      <c r="C40" s="150" t="s">
        <v>30</v>
      </c>
      <c r="D40" s="157">
        <f>(D28+D34+D38)</f>
        <v>3797</v>
      </c>
      <c r="E40" s="157">
        <f>(E28+E34+E38)</f>
        <v>1745.63</v>
      </c>
      <c r="F40" s="151">
        <f t="shared" si="0"/>
        <v>45.9739267843034</v>
      </c>
      <c r="G40" s="194"/>
    </row>
    <row r="41" spans="2:7" ht="15.75">
      <c r="B41" s="40"/>
      <c r="C41" s="39"/>
      <c r="D41" s="17"/>
      <c r="E41" s="17"/>
      <c r="F41" s="23"/>
      <c r="G41" s="194"/>
    </row>
    <row r="42" spans="1:7" ht="23.25" customHeight="1">
      <c r="A42" s="35">
        <v>6001</v>
      </c>
      <c r="B42" s="40"/>
      <c r="C42" s="13" t="s">
        <v>68</v>
      </c>
      <c r="D42" s="17"/>
      <c r="E42" s="17"/>
      <c r="F42" s="23"/>
      <c r="G42" s="194"/>
    </row>
    <row r="43" spans="1:7" ht="15.75">
      <c r="A43" s="15"/>
      <c r="B43" s="16">
        <v>4022</v>
      </c>
      <c r="C43" s="15" t="s">
        <v>10</v>
      </c>
      <c r="D43" s="17"/>
      <c r="E43" s="17"/>
      <c r="F43" s="23"/>
      <c r="G43" s="194"/>
    </row>
    <row r="44" spans="2:7" ht="15.75">
      <c r="B44" s="31">
        <v>402200</v>
      </c>
      <c r="C44" s="32" t="s">
        <v>11</v>
      </c>
      <c r="D44" s="18">
        <v>2500</v>
      </c>
      <c r="E44" s="18">
        <v>2008.71</v>
      </c>
      <c r="F44" s="23">
        <f t="shared" si="0"/>
        <v>80.3484</v>
      </c>
      <c r="G44" s="194"/>
    </row>
    <row r="45" spans="2:7" ht="15.75">
      <c r="B45" s="31"/>
      <c r="C45" s="26" t="s">
        <v>15</v>
      </c>
      <c r="D45" s="19">
        <v>2500</v>
      </c>
      <c r="E45" s="19">
        <v>2008.71</v>
      </c>
      <c r="F45" s="250">
        <f t="shared" si="0"/>
        <v>80.3484</v>
      </c>
      <c r="G45" s="194"/>
    </row>
    <row r="46" spans="2:7" ht="15.75">
      <c r="B46" s="31"/>
      <c r="C46" s="16"/>
      <c r="D46" s="17"/>
      <c r="E46" s="17"/>
      <c r="F46" s="23"/>
      <c r="G46" s="194"/>
    </row>
    <row r="47" spans="1:7" ht="15.75">
      <c r="A47" s="15"/>
      <c r="B47" s="16">
        <v>4025</v>
      </c>
      <c r="C47" s="15" t="s">
        <v>17</v>
      </c>
      <c r="D47" s="17"/>
      <c r="E47" s="17"/>
      <c r="F47" s="23"/>
      <c r="G47" s="194"/>
    </row>
    <row r="48" spans="2:7" ht="15.75">
      <c r="B48" s="31">
        <v>402500</v>
      </c>
      <c r="C48" s="32" t="s">
        <v>17</v>
      </c>
      <c r="D48" s="18">
        <v>2213</v>
      </c>
      <c r="E48" s="18">
        <v>2699.93</v>
      </c>
      <c r="F48" s="23">
        <f t="shared" si="0"/>
        <v>122.00316312697694</v>
      </c>
      <c r="G48" s="194"/>
    </row>
    <row r="49" spans="2:7" ht="15.75">
      <c r="B49" s="31"/>
      <c r="C49" s="26" t="s">
        <v>22</v>
      </c>
      <c r="D49" s="24">
        <v>2213</v>
      </c>
      <c r="E49" s="24">
        <v>2699.93</v>
      </c>
      <c r="F49" s="250">
        <f t="shared" si="0"/>
        <v>122.00316312697694</v>
      </c>
      <c r="G49" s="194"/>
    </row>
    <row r="50" spans="2:7" ht="15.75">
      <c r="B50" s="31"/>
      <c r="C50" s="16"/>
      <c r="D50" s="17"/>
      <c r="E50" s="17"/>
      <c r="F50" s="23"/>
      <c r="G50" s="194"/>
    </row>
    <row r="51" spans="2:7" ht="15.75">
      <c r="B51" s="16">
        <v>4023</v>
      </c>
      <c r="C51" s="33" t="s">
        <v>56</v>
      </c>
      <c r="D51" s="17"/>
      <c r="E51" s="17"/>
      <c r="F51" s="23"/>
      <c r="G51" s="194"/>
    </row>
    <row r="52" spans="2:7" ht="15.75">
      <c r="B52" s="31">
        <v>402300</v>
      </c>
      <c r="C52" s="32" t="s">
        <v>91</v>
      </c>
      <c r="D52" s="18">
        <v>150</v>
      </c>
      <c r="E52" s="18">
        <v>0</v>
      </c>
      <c r="F52" s="23">
        <f t="shared" si="0"/>
        <v>0</v>
      </c>
      <c r="G52" s="194"/>
    </row>
    <row r="53" spans="2:7" ht="15.75">
      <c r="B53" s="31"/>
      <c r="C53" s="26" t="s">
        <v>58</v>
      </c>
      <c r="D53" s="24">
        <v>150</v>
      </c>
      <c r="E53" s="24">
        <v>0</v>
      </c>
      <c r="F53" s="250">
        <f t="shared" si="0"/>
        <v>0</v>
      </c>
      <c r="G53" s="194"/>
    </row>
    <row r="54" spans="2:7" ht="15.75">
      <c r="B54" s="31"/>
      <c r="C54" s="16"/>
      <c r="D54" s="17"/>
      <c r="E54" s="17"/>
      <c r="F54" s="23"/>
      <c r="G54" s="194"/>
    </row>
    <row r="55" spans="2:7" ht="15.75">
      <c r="B55" s="16">
        <v>4029</v>
      </c>
      <c r="C55" s="15" t="s">
        <v>16</v>
      </c>
      <c r="D55" s="17"/>
      <c r="E55" s="17"/>
      <c r="F55" s="23"/>
      <c r="G55" s="194"/>
    </row>
    <row r="56" spans="2:7" ht="15.75">
      <c r="B56" s="31">
        <v>402903</v>
      </c>
      <c r="C56" s="32" t="s">
        <v>18</v>
      </c>
      <c r="D56" s="102">
        <v>720</v>
      </c>
      <c r="E56" s="102">
        <v>0</v>
      </c>
      <c r="F56" s="23">
        <f t="shared" si="0"/>
        <v>0</v>
      </c>
      <c r="G56" s="194"/>
    </row>
    <row r="57" spans="2:7" ht="15.75">
      <c r="B57" s="31"/>
      <c r="C57" s="26" t="s">
        <v>20</v>
      </c>
      <c r="D57" s="163">
        <v>720</v>
      </c>
      <c r="E57" s="163">
        <v>0</v>
      </c>
      <c r="F57" s="250">
        <f t="shared" si="0"/>
        <v>0</v>
      </c>
      <c r="G57" s="194"/>
    </row>
    <row r="58" spans="2:7" ht="15.75">
      <c r="B58" s="40"/>
      <c r="C58" s="16"/>
      <c r="D58" s="17"/>
      <c r="E58" s="17"/>
      <c r="F58" s="23"/>
      <c r="G58" s="194"/>
    </row>
    <row r="59" spans="2:7" ht="15.75">
      <c r="B59" s="40"/>
      <c r="C59" s="16"/>
      <c r="D59" s="17"/>
      <c r="E59" s="17"/>
      <c r="F59" s="23"/>
      <c r="G59" s="194"/>
    </row>
    <row r="60" spans="1:7" s="192" customFormat="1" ht="23.25" customHeight="1">
      <c r="A60" s="148"/>
      <c r="B60" s="149"/>
      <c r="C60" s="150" t="s">
        <v>69</v>
      </c>
      <c r="D60" s="157">
        <f>(D45+D49+D53+D57)</f>
        <v>5583</v>
      </c>
      <c r="E60" s="157">
        <f>(E45+E49+E53+E57)</f>
        <v>4708.639999999999</v>
      </c>
      <c r="F60" s="151">
        <f t="shared" si="0"/>
        <v>84.33888590363603</v>
      </c>
      <c r="G60" s="194"/>
    </row>
    <row r="61" spans="2:7" ht="15.75" customHeight="1">
      <c r="B61" s="40"/>
      <c r="C61" s="41"/>
      <c r="D61" s="136"/>
      <c r="E61" s="136"/>
      <c r="F61" s="23"/>
      <c r="G61" s="194"/>
    </row>
    <row r="62" spans="1:7" ht="23.25" customHeight="1">
      <c r="A62" s="35"/>
      <c r="B62" s="40"/>
      <c r="C62" s="13" t="s">
        <v>49</v>
      </c>
      <c r="D62" s="136"/>
      <c r="E62" s="136"/>
      <c r="F62" s="23"/>
      <c r="G62" s="194"/>
    </row>
    <row r="63" spans="1:7" ht="15.75" customHeight="1">
      <c r="A63" s="35">
        <v>6002</v>
      </c>
      <c r="B63" s="32"/>
      <c r="C63" s="15" t="s">
        <v>88</v>
      </c>
      <c r="D63" s="32"/>
      <c r="E63" s="32"/>
      <c r="F63" s="23"/>
      <c r="G63" s="194"/>
    </row>
    <row r="64" spans="2:7" ht="15.75" customHeight="1">
      <c r="B64" s="31">
        <v>402009</v>
      </c>
      <c r="C64" s="32" t="s">
        <v>81</v>
      </c>
      <c r="D64" s="18">
        <v>484</v>
      </c>
      <c r="E64" s="18">
        <v>483.79</v>
      </c>
      <c r="F64" s="23">
        <f t="shared" si="0"/>
        <v>99.95661157024793</v>
      </c>
      <c r="G64" s="194"/>
    </row>
    <row r="65" spans="2:7" ht="15.75" customHeight="1">
      <c r="B65" s="31"/>
      <c r="C65" s="26" t="s">
        <v>29</v>
      </c>
      <c r="D65" s="24">
        <v>484</v>
      </c>
      <c r="E65" s="24">
        <v>483.79</v>
      </c>
      <c r="F65" s="250">
        <f t="shared" si="0"/>
        <v>99.95661157024793</v>
      </c>
      <c r="G65" s="194"/>
    </row>
    <row r="66" spans="2:7" ht="15.75" customHeight="1">
      <c r="B66" s="31"/>
      <c r="C66" s="16"/>
      <c r="D66" s="17"/>
      <c r="E66" s="17"/>
      <c r="F66" s="23"/>
      <c r="G66" s="194"/>
    </row>
    <row r="67" spans="1:7" ht="15.75" customHeight="1">
      <c r="A67" s="35">
        <v>6003</v>
      </c>
      <c r="B67" s="32"/>
      <c r="C67" s="15" t="s">
        <v>89</v>
      </c>
      <c r="D67" s="32"/>
      <c r="E67" s="32"/>
      <c r="F67" s="23"/>
      <c r="G67" s="194"/>
    </row>
    <row r="68" spans="2:7" ht="15.75" customHeight="1">
      <c r="B68" s="31">
        <v>402009</v>
      </c>
      <c r="C68" s="32" t="s">
        <v>81</v>
      </c>
      <c r="D68" s="18">
        <v>100</v>
      </c>
      <c r="E68" s="18">
        <v>99.87</v>
      </c>
      <c r="F68" s="23">
        <f t="shared" si="0"/>
        <v>99.87</v>
      </c>
      <c r="G68" s="194"/>
    </row>
    <row r="69" spans="2:7" ht="15.75" customHeight="1">
      <c r="B69" s="31"/>
      <c r="C69" s="26" t="s">
        <v>29</v>
      </c>
      <c r="D69" s="24">
        <v>100</v>
      </c>
      <c r="E69" s="24">
        <v>99.87</v>
      </c>
      <c r="F69" s="250">
        <f t="shared" si="0"/>
        <v>99.87</v>
      </c>
      <c r="G69" s="194"/>
    </row>
    <row r="70" spans="2:7" ht="15.75" customHeight="1">
      <c r="B70" s="31"/>
      <c r="C70" s="16"/>
      <c r="D70" s="17"/>
      <c r="E70" s="17"/>
      <c r="F70" s="23"/>
      <c r="G70" s="194"/>
    </row>
    <row r="71" spans="1:7" ht="15.75" customHeight="1">
      <c r="A71" s="35">
        <v>6004</v>
      </c>
      <c r="B71" s="32"/>
      <c r="C71" s="15" t="s">
        <v>70</v>
      </c>
      <c r="D71" s="32"/>
      <c r="E71" s="32"/>
      <c r="F71" s="23"/>
      <c r="G71" s="194"/>
    </row>
    <row r="72" spans="2:7" ht="15.75" customHeight="1">
      <c r="B72" s="31">
        <v>402009</v>
      </c>
      <c r="C72" s="32" t="s">
        <v>81</v>
      </c>
      <c r="D72" s="18">
        <v>539</v>
      </c>
      <c r="E72" s="18">
        <v>651.03</v>
      </c>
      <c r="F72" s="23">
        <f t="shared" si="0"/>
        <v>120.78478664192949</v>
      </c>
      <c r="G72" s="194"/>
    </row>
    <row r="73" spans="2:7" ht="15.75" customHeight="1">
      <c r="B73" s="31"/>
      <c r="C73" s="26" t="s">
        <v>29</v>
      </c>
      <c r="D73" s="24">
        <v>539</v>
      </c>
      <c r="E73" s="24">
        <v>651.03</v>
      </c>
      <c r="F73" s="250">
        <f aca="true" t="shared" si="1" ref="F73:F101">(E73/D73)*100</f>
        <v>120.78478664192949</v>
      </c>
      <c r="G73" s="194"/>
    </row>
    <row r="74" spans="2:7" ht="15.75" customHeight="1">
      <c r="B74" s="31"/>
      <c r="C74" s="16"/>
      <c r="D74" s="17"/>
      <c r="E74" s="17"/>
      <c r="F74" s="23"/>
      <c r="G74" s="194"/>
    </row>
    <row r="75" spans="1:7" ht="15.75" customHeight="1">
      <c r="A75" s="35">
        <v>6005</v>
      </c>
      <c r="B75" s="32"/>
      <c r="C75" s="33" t="s">
        <v>111</v>
      </c>
      <c r="D75" s="32"/>
      <c r="E75" s="32"/>
      <c r="F75" s="23"/>
      <c r="G75" s="194"/>
    </row>
    <row r="76" spans="2:7" ht="15.75" customHeight="1">
      <c r="B76" s="31">
        <v>402009</v>
      </c>
      <c r="C76" s="32" t="s">
        <v>8</v>
      </c>
      <c r="D76" s="18">
        <v>202</v>
      </c>
      <c r="E76" s="18">
        <v>0</v>
      </c>
      <c r="F76" s="23">
        <f t="shared" si="1"/>
        <v>0</v>
      </c>
      <c r="G76" s="194"/>
    </row>
    <row r="77" spans="2:7" ht="15.75" customHeight="1">
      <c r="B77" s="31"/>
      <c r="C77" s="26" t="s">
        <v>29</v>
      </c>
      <c r="D77" s="24">
        <v>202</v>
      </c>
      <c r="E77" s="24">
        <v>0</v>
      </c>
      <c r="F77" s="250">
        <f t="shared" si="1"/>
        <v>0</v>
      </c>
      <c r="G77" s="194"/>
    </row>
    <row r="78" spans="2:7" ht="15.75" customHeight="1">
      <c r="B78" s="40"/>
      <c r="C78" s="41"/>
      <c r="D78" s="47"/>
      <c r="E78" s="47"/>
      <c r="F78" s="23"/>
      <c r="G78" s="194"/>
    </row>
    <row r="79" spans="1:7" s="192" customFormat="1" ht="23.25" customHeight="1">
      <c r="A79" s="148"/>
      <c r="B79" s="149"/>
      <c r="C79" s="150" t="s">
        <v>31</v>
      </c>
      <c r="D79" s="157">
        <f>(D65+D69+D73+D77)</f>
        <v>1325</v>
      </c>
      <c r="E79" s="157">
        <f>(E65+E69+E73+E77)</f>
        <v>1234.69</v>
      </c>
      <c r="F79" s="151">
        <f t="shared" si="1"/>
        <v>93.18415094339623</v>
      </c>
      <c r="G79" s="194"/>
    </row>
    <row r="80" spans="1:7" ht="15.75" customHeight="1">
      <c r="A80" s="160"/>
      <c r="B80" s="161"/>
      <c r="C80" s="162"/>
      <c r="D80" s="136"/>
      <c r="E80" s="136"/>
      <c r="F80" s="23"/>
      <c r="G80" s="194"/>
    </row>
    <row r="81" spans="1:7" ht="23.25" customHeight="1">
      <c r="A81" s="35"/>
      <c r="B81" s="65"/>
      <c r="C81" s="13" t="s">
        <v>50</v>
      </c>
      <c r="F81" s="23"/>
      <c r="G81" s="194"/>
    </row>
    <row r="82" spans="1:7" ht="17.25">
      <c r="A82" s="35">
        <v>6007</v>
      </c>
      <c r="B82" s="31"/>
      <c r="C82" s="29" t="s">
        <v>23</v>
      </c>
      <c r="D82" s="17"/>
      <c r="E82" s="17"/>
      <c r="F82" s="23"/>
      <c r="G82" s="194"/>
    </row>
    <row r="83" spans="1:7" s="41" customFormat="1" ht="15">
      <c r="A83" s="33"/>
      <c r="B83" s="31">
        <v>402903</v>
      </c>
      <c r="C83" s="32" t="s">
        <v>18</v>
      </c>
      <c r="D83" s="102">
        <v>1500</v>
      </c>
      <c r="E83" s="102">
        <v>526.58</v>
      </c>
      <c r="F83" s="23">
        <f t="shared" si="1"/>
        <v>35.10533333333334</v>
      </c>
      <c r="G83" s="194"/>
    </row>
    <row r="84" spans="2:7" ht="15">
      <c r="B84" s="31"/>
      <c r="C84" s="26" t="s">
        <v>94</v>
      </c>
      <c r="D84" s="163">
        <v>1500</v>
      </c>
      <c r="E84" s="163">
        <v>526.58</v>
      </c>
      <c r="F84" s="250">
        <f t="shared" si="1"/>
        <v>35.10533333333334</v>
      </c>
      <c r="G84" s="194"/>
    </row>
    <row r="85" spans="2:7" ht="15">
      <c r="B85" s="31"/>
      <c r="C85" s="16"/>
      <c r="D85" s="17"/>
      <c r="E85" s="17"/>
      <c r="F85" s="23"/>
      <c r="G85" s="194"/>
    </row>
    <row r="86" spans="1:7" ht="17.25">
      <c r="A86" s="28">
        <v>6008</v>
      </c>
      <c r="B86" s="16"/>
      <c r="C86" s="29" t="s">
        <v>24</v>
      </c>
      <c r="D86" s="47"/>
      <c r="E86" s="47"/>
      <c r="F86" s="23"/>
      <c r="G86" s="194"/>
    </row>
    <row r="87" spans="2:7" ht="15">
      <c r="B87" s="31">
        <v>402503</v>
      </c>
      <c r="C87" s="32" t="s">
        <v>24</v>
      </c>
      <c r="D87" s="23">
        <v>20</v>
      </c>
      <c r="E87" s="23">
        <v>0</v>
      </c>
      <c r="F87" s="23">
        <f t="shared" si="1"/>
        <v>0</v>
      </c>
      <c r="G87" s="194"/>
    </row>
    <row r="88" spans="2:7" ht="15">
      <c r="B88" s="31"/>
      <c r="C88" s="26" t="s">
        <v>94</v>
      </c>
      <c r="D88" s="24">
        <v>20</v>
      </c>
      <c r="E88" s="24">
        <v>0</v>
      </c>
      <c r="F88" s="250">
        <f t="shared" si="1"/>
        <v>0</v>
      </c>
      <c r="G88" s="194"/>
    </row>
    <row r="89" spans="2:7" ht="15">
      <c r="B89" s="31"/>
      <c r="C89" s="32"/>
      <c r="D89" s="23"/>
      <c r="E89" s="23"/>
      <c r="F89" s="23"/>
      <c r="G89" s="194"/>
    </row>
    <row r="90" spans="1:7" ht="17.25">
      <c r="A90" s="35">
        <v>6009</v>
      </c>
      <c r="B90" s="31"/>
      <c r="C90" s="33" t="s">
        <v>42</v>
      </c>
      <c r="D90" s="23"/>
      <c r="E90" s="23"/>
      <c r="F90" s="23"/>
      <c r="G90" s="194"/>
    </row>
    <row r="91" spans="2:7" ht="15">
      <c r="B91" s="31">
        <v>402503</v>
      </c>
      <c r="C91" s="32" t="s">
        <v>42</v>
      </c>
      <c r="D91" s="23">
        <v>593</v>
      </c>
      <c r="E91" s="23">
        <v>0</v>
      </c>
      <c r="F91" s="23">
        <f t="shared" si="1"/>
        <v>0</v>
      </c>
      <c r="G91" s="194"/>
    </row>
    <row r="92" spans="2:7" ht="15">
      <c r="B92" s="31"/>
      <c r="C92" s="26" t="s">
        <v>94</v>
      </c>
      <c r="D92" s="24">
        <v>593</v>
      </c>
      <c r="E92" s="24">
        <v>0</v>
      </c>
      <c r="F92" s="250">
        <f t="shared" si="1"/>
        <v>0</v>
      </c>
      <c r="G92" s="194"/>
    </row>
    <row r="93" spans="2:7" ht="15">
      <c r="B93" s="31"/>
      <c r="C93" s="34"/>
      <c r="D93" s="17"/>
      <c r="E93" s="17"/>
      <c r="F93" s="23"/>
      <c r="G93" s="194"/>
    </row>
    <row r="94" spans="1:7" ht="17.25">
      <c r="A94" s="35">
        <v>6010</v>
      </c>
      <c r="B94" s="31"/>
      <c r="C94" s="33" t="s">
        <v>25</v>
      </c>
      <c r="D94" s="23"/>
      <c r="E94" s="23"/>
      <c r="F94" s="23"/>
      <c r="G94" s="194"/>
    </row>
    <row r="95" spans="2:7" ht="15">
      <c r="B95" s="31">
        <v>402503</v>
      </c>
      <c r="C95" s="32" t="s">
        <v>25</v>
      </c>
      <c r="D95" s="23">
        <v>600</v>
      </c>
      <c r="E95" s="23">
        <v>0</v>
      </c>
      <c r="F95" s="23">
        <f t="shared" si="1"/>
        <v>0</v>
      </c>
      <c r="G95" s="194"/>
    </row>
    <row r="96" spans="2:7" ht="15">
      <c r="B96" s="34"/>
      <c r="C96" s="26" t="s">
        <v>94</v>
      </c>
      <c r="D96" s="24">
        <v>600</v>
      </c>
      <c r="E96" s="24">
        <v>0</v>
      </c>
      <c r="F96" s="250">
        <f t="shared" si="1"/>
        <v>0</v>
      </c>
      <c r="G96" s="194"/>
    </row>
    <row r="97" spans="2:7" ht="15">
      <c r="B97" s="42"/>
      <c r="C97" s="16"/>
      <c r="D97" s="17"/>
      <c r="E97" s="17"/>
      <c r="F97" s="23"/>
      <c r="G97" s="194"/>
    </row>
    <row r="98" spans="1:7" s="192" customFormat="1" ht="22.5">
      <c r="A98" s="148"/>
      <c r="B98" s="149"/>
      <c r="C98" s="150" t="s">
        <v>61</v>
      </c>
      <c r="D98" s="157">
        <f>(D84+D88+D92+D96)</f>
        <v>2713</v>
      </c>
      <c r="E98" s="157">
        <f>(E84+E88+E92+E96)</f>
        <v>526.58</v>
      </c>
      <c r="F98" s="151">
        <f t="shared" si="1"/>
        <v>19.40950976778474</v>
      </c>
      <c r="G98" s="194"/>
    </row>
    <row r="99" spans="2:7" ht="15">
      <c r="B99" s="40"/>
      <c r="C99" s="41"/>
      <c r="D99" s="17"/>
      <c r="E99" s="17"/>
      <c r="F99" s="23"/>
      <c r="G99" s="194"/>
    </row>
    <row r="100" spans="2:7" ht="15">
      <c r="B100" s="40"/>
      <c r="C100" s="16"/>
      <c r="D100" s="17"/>
      <c r="E100" s="17"/>
      <c r="F100" s="23"/>
      <c r="G100" s="194"/>
    </row>
    <row r="101" spans="1:7" s="192" customFormat="1" ht="22.5">
      <c r="A101" s="148"/>
      <c r="B101" s="149"/>
      <c r="C101" s="150" t="s">
        <v>41</v>
      </c>
      <c r="D101" s="151">
        <f>(D40+D60+D79+D98)</f>
        <v>13418</v>
      </c>
      <c r="E101" s="151">
        <f>(E40+E60+E79+E98)</f>
        <v>8215.539999999999</v>
      </c>
      <c r="F101" s="151">
        <f t="shared" si="1"/>
        <v>61.22775376360112</v>
      </c>
      <c r="G101" s="194"/>
    </row>
    <row r="102" spans="1:7" ht="15">
      <c r="A102" s="173"/>
      <c r="B102" s="40"/>
      <c r="C102" s="16"/>
      <c r="D102" s="17"/>
      <c r="E102" s="17"/>
      <c r="F102" s="17"/>
      <c r="G102" s="194"/>
    </row>
    <row r="103" spans="1:12" ht="12.75">
      <c r="A103" s="232"/>
      <c r="B103" s="232"/>
      <c r="C103" s="232"/>
      <c r="D103" s="232"/>
      <c r="E103" s="232"/>
      <c r="F103" s="233"/>
      <c r="G103" s="233"/>
      <c r="H103" s="234"/>
      <c r="I103" s="233"/>
      <c r="J103" s="233"/>
      <c r="K103" s="233"/>
      <c r="L103" s="233"/>
    </row>
    <row r="104" spans="1:12" ht="12.75">
      <c r="A104" s="174"/>
      <c r="B104" s="174"/>
      <c r="C104" s="174"/>
      <c r="D104" s="174"/>
      <c r="E104" s="174"/>
      <c r="F104" s="184"/>
      <c r="G104" s="184"/>
      <c r="H104" s="199"/>
      <c r="I104" s="184"/>
      <c r="J104" s="184"/>
      <c r="K104" s="184"/>
      <c r="L104" s="184"/>
    </row>
    <row r="105" spans="1:12" ht="12.75">
      <c r="A105" s="174"/>
      <c r="B105" s="174"/>
      <c r="C105" s="174"/>
      <c r="D105" s="174"/>
      <c r="E105" s="174"/>
      <c r="F105" s="184"/>
      <c r="G105" s="184"/>
      <c r="H105" s="199"/>
      <c r="I105" s="184"/>
      <c r="J105" s="184"/>
      <c r="K105" s="184"/>
      <c r="L105" s="184"/>
    </row>
    <row r="106" spans="1:12" ht="12.75">
      <c r="A106" s="174"/>
      <c r="B106" s="174"/>
      <c r="C106" s="174"/>
      <c r="D106" s="174"/>
      <c r="E106" s="174"/>
      <c r="F106" s="184"/>
      <c r="G106" s="184"/>
      <c r="H106" s="199"/>
      <c r="I106" s="184"/>
      <c r="J106" s="184"/>
      <c r="K106" s="184"/>
      <c r="L106" s="184"/>
    </row>
    <row r="107" spans="1:12" ht="12.75">
      <c r="A107" s="174"/>
      <c r="B107" s="174"/>
      <c r="C107" s="174"/>
      <c r="D107" s="174"/>
      <c r="E107" s="174"/>
      <c r="F107" s="184"/>
      <c r="G107" s="184"/>
      <c r="H107" s="199"/>
      <c r="I107" s="184"/>
      <c r="J107" s="184"/>
      <c r="K107" s="184"/>
      <c r="L107" s="184"/>
    </row>
    <row r="108" spans="1:12" ht="12.75">
      <c r="A108" s="174"/>
      <c r="B108" s="174"/>
      <c r="C108" s="174"/>
      <c r="D108" s="174"/>
      <c r="E108" s="174"/>
      <c r="F108" s="184"/>
      <c r="G108" s="184"/>
      <c r="H108" s="199"/>
      <c r="I108" s="184"/>
      <c r="J108" s="184"/>
      <c r="K108" s="184"/>
      <c r="L108" s="184"/>
    </row>
    <row r="109" spans="1:12" ht="12.75">
      <c r="A109" s="174"/>
      <c r="B109" s="174"/>
      <c r="C109" s="174"/>
      <c r="D109" s="174"/>
      <c r="E109" s="174"/>
      <c r="F109" s="184"/>
      <c r="G109" s="184"/>
      <c r="H109" s="199"/>
      <c r="I109" s="184"/>
      <c r="J109" s="184"/>
      <c r="K109" s="184"/>
      <c r="L109" s="184"/>
    </row>
    <row r="110" spans="1:12" ht="12.75">
      <c r="A110" s="174"/>
      <c r="B110" s="174"/>
      <c r="C110" s="174"/>
      <c r="D110" s="174"/>
      <c r="E110" s="174"/>
      <c r="F110" s="184"/>
      <c r="G110" s="184"/>
      <c r="H110" s="199"/>
      <c r="I110" s="184"/>
      <c r="J110" s="184"/>
      <c r="K110" s="184"/>
      <c r="L110" s="184"/>
    </row>
    <row r="111" spans="1:12" ht="12.75">
      <c r="A111" s="174"/>
      <c r="B111" s="174"/>
      <c r="C111" s="174"/>
      <c r="D111" s="174"/>
      <c r="E111" s="174"/>
      <c r="F111" s="184"/>
      <c r="G111" s="184"/>
      <c r="H111" s="199"/>
      <c r="I111" s="184"/>
      <c r="J111" s="184"/>
      <c r="K111" s="184"/>
      <c r="L111" s="184"/>
    </row>
    <row r="112" spans="1:12" ht="12.75">
      <c r="A112" s="174"/>
      <c r="B112" s="174"/>
      <c r="C112" s="174"/>
      <c r="D112" s="174"/>
      <c r="E112" s="174"/>
      <c r="F112" s="184"/>
      <c r="G112" s="184"/>
      <c r="H112" s="199"/>
      <c r="I112" s="184"/>
      <c r="J112" s="184"/>
      <c r="K112" s="184"/>
      <c r="L112" s="184"/>
    </row>
    <row r="113" spans="1:12" ht="12.75">
      <c r="A113" s="65"/>
      <c r="B113" s="65"/>
      <c r="F113" s="238"/>
      <c r="G113" s="65"/>
      <c r="L113" s="238"/>
    </row>
    <row r="114" spans="1:7" ht="12.75">
      <c r="A114" s="65"/>
      <c r="B114" s="65"/>
      <c r="G114" s="65"/>
    </row>
    <row r="115" spans="1:7" ht="12.75">
      <c r="A115" s="65"/>
      <c r="B115" s="65"/>
      <c r="G115" s="65"/>
    </row>
    <row r="116" spans="1:7" ht="12.75">
      <c r="A116" s="65"/>
      <c r="B116" s="65"/>
      <c r="G116" s="65"/>
    </row>
    <row r="117" spans="1:7" ht="12.75">
      <c r="A117" s="65"/>
      <c r="B117" s="65"/>
      <c r="G117" s="65"/>
    </row>
    <row r="118" spans="1:7" ht="12.75">
      <c r="A118" s="65"/>
      <c r="B118" s="65"/>
      <c r="G118" s="65"/>
    </row>
    <row r="119" spans="1:7" ht="12.75">
      <c r="A119" s="65"/>
      <c r="B119" s="65"/>
      <c r="G119" s="65"/>
    </row>
    <row r="120" spans="1:7" ht="12.75">
      <c r="A120" s="65"/>
      <c r="B120" s="65"/>
      <c r="G120" s="65"/>
    </row>
    <row r="121" spans="1:7" ht="12.75">
      <c r="A121" s="65"/>
      <c r="B121" s="65"/>
      <c r="G121" s="65"/>
    </row>
    <row r="122" spans="1:7" ht="12.75">
      <c r="A122" s="65"/>
      <c r="B122" s="65"/>
      <c r="G122" s="65"/>
    </row>
    <row r="123" spans="1:7" ht="12.75">
      <c r="A123" s="65"/>
      <c r="B123" s="65"/>
      <c r="G123" s="65"/>
    </row>
    <row r="124" spans="1:11" ht="12.75">
      <c r="A124" s="75"/>
      <c r="B124" s="75"/>
      <c r="C124" s="75"/>
      <c r="D124" s="72"/>
      <c r="E124" s="72"/>
      <c r="F124" s="72"/>
      <c r="G124" s="73"/>
      <c r="H124" s="72"/>
      <c r="I124" s="72"/>
      <c r="J124" s="75"/>
      <c r="K124" s="72"/>
    </row>
    <row r="125" spans="1:11" ht="12.75">
      <c r="A125" s="75"/>
      <c r="B125" s="75"/>
      <c r="C125" s="75"/>
      <c r="D125" s="72"/>
      <c r="E125" s="72"/>
      <c r="F125" s="72"/>
      <c r="G125" s="73"/>
      <c r="H125" s="72"/>
      <c r="I125" s="72"/>
      <c r="J125" s="75"/>
      <c r="K125" s="72"/>
    </row>
    <row r="126" spans="1:11" ht="12.75">
      <c r="A126" s="75"/>
      <c r="B126" s="75"/>
      <c r="C126" s="75"/>
      <c r="D126" s="72"/>
      <c r="E126" s="72"/>
      <c r="F126" s="72"/>
      <c r="G126" s="73"/>
      <c r="H126" s="72"/>
      <c r="I126" s="72"/>
      <c r="J126" s="75"/>
      <c r="K126" s="72"/>
    </row>
    <row r="127" spans="1:11" ht="12.75">
      <c r="A127" s="75"/>
      <c r="B127" s="75"/>
      <c r="C127" s="75"/>
      <c r="D127" s="72"/>
      <c r="E127" s="72"/>
      <c r="F127" s="72"/>
      <c r="G127" s="73"/>
      <c r="H127" s="72"/>
      <c r="I127" s="72"/>
      <c r="J127" s="75"/>
      <c r="K127" s="72"/>
    </row>
    <row r="128" spans="1:11" ht="12.75">
      <c r="A128" s="75"/>
      <c r="B128" s="75"/>
      <c r="C128" s="75"/>
      <c r="D128" s="72"/>
      <c r="E128" s="72"/>
      <c r="F128" s="72"/>
      <c r="G128" s="73"/>
      <c r="H128" s="72"/>
      <c r="I128" s="72"/>
      <c r="J128" s="75"/>
      <c r="K128" s="72"/>
    </row>
    <row r="129" spans="1:11" ht="12.75">
      <c r="A129" s="75"/>
      <c r="B129" s="75"/>
      <c r="C129" s="75"/>
      <c r="D129" s="72"/>
      <c r="E129" s="72"/>
      <c r="F129" s="72"/>
      <c r="G129" s="73"/>
      <c r="H129" s="72"/>
      <c r="I129" s="72"/>
      <c r="J129" s="75"/>
      <c r="K129" s="72"/>
    </row>
    <row r="130" spans="1:11" ht="12.75">
      <c r="A130" s="75"/>
      <c r="B130" s="75"/>
      <c r="C130" s="75"/>
      <c r="D130" s="72"/>
      <c r="E130" s="72"/>
      <c r="F130" s="72"/>
      <c r="G130" s="73"/>
      <c r="H130" s="72"/>
      <c r="I130" s="72"/>
      <c r="J130" s="75"/>
      <c r="K130" s="72"/>
    </row>
    <row r="131" spans="1:11" ht="12.75">
      <c r="A131" s="75"/>
      <c r="B131" s="75"/>
      <c r="C131" s="75"/>
      <c r="D131" s="72"/>
      <c r="E131" s="72"/>
      <c r="F131" s="72"/>
      <c r="G131" s="73"/>
      <c r="H131" s="72"/>
      <c r="I131" s="72"/>
      <c r="J131" s="75"/>
      <c r="K131" s="72"/>
    </row>
    <row r="132" spans="1:11" ht="12.75">
      <c r="A132" s="75"/>
      <c r="B132" s="76"/>
      <c r="C132" s="75"/>
      <c r="D132" s="72"/>
      <c r="E132" s="72"/>
      <c r="F132" s="72"/>
      <c r="G132" s="73"/>
      <c r="H132" s="72"/>
      <c r="I132" s="72"/>
      <c r="J132" s="75"/>
      <c r="K132" s="72"/>
    </row>
    <row r="133" spans="1:11" ht="12.75">
      <c r="A133" s="75"/>
      <c r="B133" s="75"/>
      <c r="C133" s="75"/>
      <c r="D133" s="72"/>
      <c r="E133" s="72"/>
      <c r="F133" s="72"/>
      <c r="G133" s="73"/>
      <c r="H133" s="72"/>
      <c r="I133" s="72"/>
      <c r="J133" s="75"/>
      <c r="K133" s="72"/>
    </row>
    <row r="134" spans="1:7" ht="12.75">
      <c r="A134" s="65"/>
      <c r="B134" s="65"/>
      <c r="G134" s="65"/>
    </row>
    <row r="135" spans="1:7" ht="12.75">
      <c r="A135" s="65"/>
      <c r="B135" s="65"/>
      <c r="F135" s="238"/>
      <c r="G135" s="65"/>
    </row>
    <row r="136" spans="1:7" ht="12.75">
      <c r="A136" s="65"/>
      <c r="B136" s="65"/>
      <c r="G136" s="65"/>
    </row>
    <row r="137" spans="1:7" ht="12.75">
      <c r="A137" s="65"/>
      <c r="B137" s="65"/>
      <c r="G137" s="65"/>
    </row>
    <row r="138" spans="1:7" ht="12.75">
      <c r="A138" s="65"/>
      <c r="B138" s="65"/>
      <c r="G138" s="65"/>
    </row>
    <row r="139" spans="1:7" ht="12.75">
      <c r="A139" s="65"/>
      <c r="B139" s="65"/>
      <c r="G139" s="65"/>
    </row>
    <row r="140" spans="1:7" ht="12.75">
      <c r="A140" s="65"/>
      <c r="B140" s="65"/>
      <c r="G140" s="65"/>
    </row>
    <row r="141" spans="1:7" ht="12.75">
      <c r="A141" s="65"/>
      <c r="B141" s="65"/>
      <c r="G141" s="65"/>
    </row>
    <row r="142" spans="1:7" ht="12.75">
      <c r="A142" s="65"/>
      <c r="B142" s="65"/>
      <c r="G142" s="65"/>
    </row>
    <row r="143" spans="1:7" ht="12.75">
      <c r="A143" s="65"/>
      <c r="B143" s="65"/>
      <c r="G143" s="65"/>
    </row>
    <row r="144" spans="1:7" ht="12.75">
      <c r="A144" s="65"/>
      <c r="B144" s="65"/>
      <c r="G144" s="65"/>
    </row>
    <row r="145" spans="1:7" ht="12.75">
      <c r="A145" s="65"/>
      <c r="B145" s="65"/>
      <c r="G145" s="65"/>
    </row>
    <row r="146" spans="1:7" ht="12.75">
      <c r="A146" s="65"/>
      <c r="B146" s="65"/>
      <c r="G146" s="65"/>
    </row>
    <row r="147" spans="1:7" ht="12.75">
      <c r="A147" s="65"/>
      <c r="B147" s="65"/>
      <c r="G147" s="65"/>
    </row>
    <row r="148" spans="1:7" ht="12.75">
      <c r="A148" s="65"/>
      <c r="B148" s="65"/>
      <c r="G148" s="65"/>
    </row>
    <row r="149" spans="1:7" ht="12.75">
      <c r="A149" s="65"/>
      <c r="B149" s="65"/>
      <c r="G149" s="65"/>
    </row>
    <row r="150" spans="1:7" ht="12.75">
      <c r="A150" s="65"/>
      <c r="B150" s="65"/>
      <c r="G150" s="65"/>
    </row>
    <row r="151" spans="1:7" ht="12.75">
      <c r="A151" s="65"/>
      <c r="B151" s="65"/>
      <c r="G151" s="65"/>
    </row>
    <row r="152" spans="1:7" ht="12.75">
      <c r="A152" s="65"/>
      <c r="B152" s="65"/>
      <c r="G152" s="65"/>
    </row>
    <row r="153" spans="1:7" ht="12.75">
      <c r="A153" s="65"/>
      <c r="B153" s="65"/>
      <c r="G153" s="65"/>
    </row>
    <row r="154" spans="1:7" ht="12.75">
      <c r="A154" s="65"/>
      <c r="B154" s="65"/>
      <c r="G154" s="65"/>
    </row>
    <row r="155" spans="1:7" ht="12.75">
      <c r="A155" s="65"/>
      <c r="B155" s="65"/>
      <c r="G155" s="65"/>
    </row>
    <row r="156" spans="1:7" ht="12.75">
      <c r="A156" s="65"/>
      <c r="B156" s="65"/>
      <c r="G156" s="65"/>
    </row>
    <row r="157" spans="1:7" ht="12.75">
      <c r="A157" s="65"/>
      <c r="B157" s="65"/>
      <c r="G157" s="65"/>
    </row>
    <row r="158" spans="1:7" ht="12.75">
      <c r="A158" s="65"/>
      <c r="B158" s="65"/>
      <c r="G158" s="65"/>
    </row>
    <row r="159" spans="1:7" ht="12.75">
      <c r="A159" s="65"/>
      <c r="B159" s="65"/>
      <c r="G159" s="65"/>
    </row>
    <row r="160" spans="1:7" ht="12.75">
      <c r="A160" s="65"/>
      <c r="B160" s="65"/>
      <c r="G160" s="65"/>
    </row>
    <row r="161" spans="1:7" ht="12.75">
      <c r="A161" s="65"/>
      <c r="B161" s="65"/>
      <c r="G161" s="65"/>
    </row>
    <row r="162" spans="1:7" ht="12.75">
      <c r="A162" s="65"/>
      <c r="B162" s="65"/>
      <c r="G162" s="65"/>
    </row>
    <row r="163" spans="1:14" ht="15">
      <c r="A163" s="15"/>
      <c r="B163" s="169"/>
      <c r="C163" s="27"/>
      <c r="D163" s="64"/>
      <c r="E163" s="64"/>
      <c r="F163" s="64"/>
      <c r="G163" s="22"/>
      <c r="H163" s="64"/>
      <c r="I163" s="64"/>
      <c r="J163" s="64"/>
      <c r="K163" s="64"/>
      <c r="L163" s="64"/>
      <c r="M163" s="64"/>
      <c r="N163" s="64"/>
    </row>
    <row r="164" spans="1:14" ht="15">
      <c r="A164" s="15"/>
      <c r="B164" s="169"/>
      <c r="C164" s="27"/>
      <c r="D164" s="64"/>
      <c r="E164" s="64"/>
      <c r="F164" s="64"/>
      <c r="G164" s="22"/>
      <c r="H164" s="64"/>
      <c r="I164" s="64"/>
      <c r="J164" s="64"/>
      <c r="K164" s="64"/>
      <c r="L164" s="64"/>
      <c r="M164" s="64"/>
      <c r="N164" s="64"/>
    </row>
    <row r="165" spans="2:3" ht="15">
      <c r="B165" s="40"/>
      <c r="C165" s="41"/>
    </row>
    <row r="166" spans="2:3" ht="15">
      <c r="B166" s="40"/>
      <c r="C166" s="41"/>
    </row>
    <row r="167" spans="2:3" ht="15">
      <c r="B167" s="40"/>
      <c r="C167" s="41"/>
    </row>
    <row r="168" spans="2:3" ht="15">
      <c r="B168" s="40"/>
      <c r="C168" s="41"/>
    </row>
  </sheetData>
  <sheetProtection/>
  <printOptions horizontalCentered="1"/>
  <pageMargins left="0.25" right="0.25" top="0.75" bottom="0.75" header="0.3" footer="0.3"/>
  <pageSetup fitToHeight="2" horizontalDpi="600" verticalDpi="600" orientation="portrait" paperSize="9" scale="70" r:id="rId3"/>
  <rowBreaks count="1" manualBreakCount="1">
    <brk id="60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6"/>
  <sheetViews>
    <sheetView view="pageBreakPreview" zoomScale="110" zoomScaleNormal="75" zoomScaleSheetLayoutView="110" zoomScalePageLayoutView="0" workbookViewId="0" topLeftCell="A61">
      <selection activeCell="C1" sqref="C1"/>
    </sheetView>
  </sheetViews>
  <sheetFormatPr defaultColWidth="19.25390625" defaultRowHeight="12.75"/>
  <cols>
    <col min="1" max="1" width="11.00390625" style="33" customWidth="1"/>
    <col min="2" max="2" width="11.375" style="197" customWidth="1"/>
    <col min="3" max="3" width="50.625" style="65" customWidth="1"/>
    <col min="4" max="4" width="21.625" style="65" bestFit="1" customWidth="1"/>
    <col min="5" max="5" width="28.75390625" style="65" customWidth="1"/>
    <col min="6" max="6" width="17.50390625" style="65" customWidth="1"/>
    <col min="7" max="7" width="13.50390625" style="65" customWidth="1"/>
    <col min="8" max="8" width="9.125" style="65" customWidth="1"/>
    <col min="9" max="10" width="12.50390625" style="65" bestFit="1" customWidth="1"/>
    <col min="11" max="11" width="9.125" style="65" customWidth="1"/>
    <col min="12" max="12" width="14.375" style="65" bestFit="1" customWidth="1"/>
    <col min="13" max="252" width="9.125" style="65" customWidth="1"/>
    <col min="253" max="253" width="6.875" style="65" customWidth="1"/>
    <col min="254" max="254" width="9.50390625" style="65" customWidth="1"/>
    <col min="255" max="255" width="50.625" style="65" customWidth="1"/>
    <col min="256" max="16384" width="19.25390625" style="65" customWidth="1"/>
  </cols>
  <sheetData>
    <row r="1" spans="1:6" s="187" customFormat="1" ht="27" customHeight="1">
      <c r="A1" s="131" t="s">
        <v>154</v>
      </c>
      <c r="B1" s="131"/>
      <c r="C1" s="132"/>
      <c r="D1" s="166"/>
      <c r="E1" s="166"/>
      <c r="F1" s="222"/>
    </row>
    <row r="2" spans="1:6" s="189" customFormat="1" ht="17.25" customHeight="1" thickBot="1">
      <c r="A2" s="33"/>
      <c r="B2" s="44"/>
      <c r="C2" s="135"/>
      <c r="D2" s="136"/>
      <c r="E2" s="136"/>
      <c r="F2" s="136"/>
    </row>
    <row r="3" spans="1:6" s="189" customFormat="1" ht="18" thickBot="1" thickTop="1">
      <c r="A3" s="137" t="s">
        <v>0</v>
      </c>
      <c r="B3" s="138" t="s">
        <v>1</v>
      </c>
      <c r="C3" s="138" t="s">
        <v>2</v>
      </c>
      <c r="D3" s="138" t="s">
        <v>148</v>
      </c>
      <c r="E3" s="138" t="s">
        <v>151</v>
      </c>
      <c r="F3" s="138" t="s">
        <v>3</v>
      </c>
    </row>
    <row r="4" spans="1:6" s="189" customFormat="1" ht="18" thickBot="1" thickTop="1">
      <c r="A4" s="137"/>
      <c r="B4" s="139">
        <v>1</v>
      </c>
      <c r="C4" s="139">
        <v>2</v>
      </c>
      <c r="D4" s="139">
        <v>3</v>
      </c>
      <c r="E4" s="139">
        <v>4</v>
      </c>
      <c r="F4" s="139">
        <v>5</v>
      </c>
    </row>
    <row r="5" spans="1:6" ht="15" thickTop="1">
      <c r="A5" s="140"/>
      <c r="B5" s="141"/>
      <c r="C5" s="141"/>
      <c r="D5" s="141"/>
      <c r="E5" s="141"/>
      <c r="F5" s="141"/>
    </row>
    <row r="6" spans="1:6" s="192" customFormat="1" ht="22.5">
      <c r="A6" s="142" t="s">
        <v>35</v>
      </c>
      <c r="B6" s="143" t="s">
        <v>36</v>
      </c>
      <c r="C6" s="143"/>
      <c r="D6" s="144"/>
      <c r="E6" s="144"/>
      <c r="F6" s="145"/>
    </row>
    <row r="7" spans="1:6" ht="15">
      <c r="A7" s="15"/>
      <c r="B7" s="141"/>
      <c r="C7" s="141"/>
      <c r="D7" s="141"/>
      <c r="E7" s="141"/>
      <c r="F7" s="141"/>
    </row>
    <row r="8" spans="1:6" ht="15">
      <c r="A8" s="15"/>
      <c r="B8" s="146">
        <v>740100</v>
      </c>
      <c r="C8" s="32" t="s">
        <v>37</v>
      </c>
      <c r="D8" s="147"/>
      <c r="E8" s="147"/>
      <c r="F8" s="39"/>
    </row>
    <row r="9" spans="1:6" ht="15">
      <c r="A9" s="15"/>
      <c r="B9" s="146"/>
      <c r="C9" s="32" t="s">
        <v>44</v>
      </c>
      <c r="D9" s="18">
        <v>5050</v>
      </c>
      <c r="E9" s="18">
        <v>2537.23</v>
      </c>
      <c r="F9" s="23">
        <f aca="true" t="shared" si="0" ref="F9:F72">(E9/D9)*100</f>
        <v>50.24217821782179</v>
      </c>
    </row>
    <row r="10" spans="1:6" ht="15">
      <c r="A10" s="15"/>
      <c r="B10" s="146"/>
      <c r="C10" s="32" t="s">
        <v>59</v>
      </c>
      <c r="D10" s="18">
        <v>1000</v>
      </c>
      <c r="E10" s="18">
        <v>17.61</v>
      </c>
      <c r="F10" s="23">
        <f t="shared" si="0"/>
        <v>1.7610000000000001</v>
      </c>
    </row>
    <row r="11" spans="1:6" ht="15">
      <c r="A11" s="15"/>
      <c r="B11" s="146"/>
      <c r="C11" s="32" t="s">
        <v>45</v>
      </c>
      <c r="D11" s="23">
        <v>250</v>
      </c>
      <c r="E11" s="23">
        <v>0</v>
      </c>
      <c r="F11" s="23">
        <f t="shared" si="0"/>
        <v>0</v>
      </c>
    </row>
    <row r="12" spans="1:6" ht="15">
      <c r="A12" s="15"/>
      <c r="B12" s="146"/>
      <c r="C12" s="32" t="s">
        <v>46</v>
      </c>
      <c r="D12" s="23">
        <v>50</v>
      </c>
      <c r="E12" s="23">
        <v>0</v>
      </c>
      <c r="F12" s="23">
        <f t="shared" si="0"/>
        <v>0</v>
      </c>
    </row>
    <row r="13" spans="1:6" ht="15">
      <c r="A13" s="15"/>
      <c r="B13" s="146"/>
      <c r="C13" s="32" t="s">
        <v>47</v>
      </c>
      <c r="D13" s="23">
        <v>480</v>
      </c>
      <c r="E13" s="23">
        <v>0</v>
      </c>
      <c r="F13" s="23">
        <f t="shared" si="0"/>
        <v>0</v>
      </c>
    </row>
    <row r="14" spans="1:6" ht="15">
      <c r="A14" s="15"/>
      <c r="B14" s="146"/>
      <c r="C14" s="32" t="s">
        <v>48</v>
      </c>
      <c r="D14" s="23">
        <v>220</v>
      </c>
      <c r="E14" s="23">
        <v>0</v>
      </c>
      <c r="F14" s="23">
        <f t="shared" si="0"/>
        <v>0</v>
      </c>
    </row>
    <row r="15" spans="1:6" ht="15">
      <c r="A15" s="15"/>
      <c r="B15" s="223"/>
      <c r="C15" s="26" t="s">
        <v>39</v>
      </c>
      <c r="D15" s="24">
        <f>(D9+D10)</f>
        <v>6050</v>
      </c>
      <c r="E15" s="24">
        <f>(E9+E10)</f>
        <v>2554.84</v>
      </c>
      <c r="F15" s="250">
        <f t="shared" si="0"/>
        <v>42.22876033057851</v>
      </c>
    </row>
    <row r="16" spans="1:6" ht="15">
      <c r="A16" s="15"/>
      <c r="B16" s="146">
        <v>710200</v>
      </c>
      <c r="C16" s="32" t="s">
        <v>38</v>
      </c>
      <c r="D16" s="18">
        <v>0</v>
      </c>
      <c r="E16" s="18">
        <v>0</v>
      </c>
      <c r="F16" s="23">
        <v>0</v>
      </c>
    </row>
    <row r="17" spans="1:6" ht="15">
      <c r="A17" s="22"/>
      <c r="B17" s="146">
        <v>730000</v>
      </c>
      <c r="C17" s="32" t="s">
        <v>145</v>
      </c>
      <c r="D17" s="18">
        <v>3000</v>
      </c>
      <c r="E17" s="18">
        <v>3165</v>
      </c>
      <c r="F17" s="23">
        <f t="shared" si="0"/>
        <v>105.5</v>
      </c>
    </row>
    <row r="18" spans="1:6" s="192" customFormat="1" ht="22.5">
      <c r="A18" s="148"/>
      <c r="B18" s="149"/>
      <c r="C18" s="150" t="s">
        <v>40</v>
      </c>
      <c r="D18" s="151">
        <f>(D15+D16+D17)</f>
        <v>9050</v>
      </c>
      <c r="E18" s="151">
        <f>(E15+E16+E17)</f>
        <v>5719.84</v>
      </c>
      <c r="F18" s="151">
        <f t="shared" si="0"/>
        <v>63.20265193370166</v>
      </c>
    </row>
    <row r="19" spans="1:6" s="189" customFormat="1" ht="14.25" customHeight="1">
      <c r="A19" s="152"/>
      <c r="B19" s="153"/>
      <c r="C19" s="154"/>
      <c r="D19" s="153"/>
      <c r="E19" s="153"/>
      <c r="F19" s="23"/>
    </row>
    <row r="20" spans="1:6" s="192" customFormat="1" ht="22.5">
      <c r="A20" s="142" t="s">
        <v>33</v>
      </c>
      <c r="B20" s="143" t="s">
        <v>34</v>
      </c>
      <c r="C20" s="143"/>
      <c r="D20" s="144"/>
      <c r="E20" s="144"/>
      <c r="F20" s="252"/>
    </row>
    <row r="21" spans="1:6" ht="15">
      <c r="A21" s="15"/>
      <c r="B21" s="141"/>
      <c r="C21" s="141"/>
      <c r="D21" s="141"/>
      <c r="E21" s="141"/>
      <c r="F21" s="23"/>
    </row>
    <row r="22" spans="1:6" ht="21">
      <c r="A22" s="35">
        <v>7000</v>
      </c>
      <c r="B22" s="40"/>
      <c r="C22" s="13" t="s">
        <v>71</v>
      </c>
      <c r="D22" s="17"/>
      <c r="E22" s="17"/>
      <c r="F22" s="23"/>
    </row>
    <row r="23" spans="1:6" ht="17.25">
      <c r="A23" s="15"/>
      <c r="B23" s="67">
        <v>4020</v>
      </c>
      <c r="C23" s="28" t="s">
        <v>4</v>
      </c>
      <c r="D23" s="68"/>
      <c r="E23" s="68"/>
      <c r="F23" s="23"/>
    </row>
    <row r="24" spans="2:6" ht="15">
      <c r="B24" s="31">
        <v>402000</v>
      </c>
      <c r="C24" s="32" t="s">
        <v>5</v>
      </c>
      <c r="D24" s="18">
        <v>50</v>
      </c>
      <c r="E24" s="18">
        <v>0</v>
      </c>
      <c r="F24" s="23">
        <f t="shared" si="0"/>
        <v>0</v>
      </c>
    </row>
    <row r="25" spans="2:6" ht="15">
      <c r="B25" s="31">
        <v>402006</v>
      </c>
      <c r="C25" s="32" t="s">
        <v>110</v>
      </c>
      <c r="D25" s="18">
        <v>0</v>
      </c>
      <c r="E25" s="18">
        <v>0</v>
      </c>
      <c r="F25" s="23">
        <v>0</v>
      </c>
    </row>
    <row r="26" spans="2:6" ht="15">
      <c r="B26" s="31">
        <v>402009</v>
      </c>
      <c r="C26" s="32" t="s">
        <v>81</v>
      </c>
      <c r="D26" s="18">
        <v>190</v>
      </c>
      <c r="E26" s="18">
        <v>124.2</v>
      </c>
      <c r="F26" s="23">
        <f t="shared" si="0"/>
        <v>65.36842105263158</v>
      </c>
    </row>
    <row r="27" spans="2:6" ht="15">
      <c r="B27" s="40"/>
      <c r="C27" s="26" t="s">
        <v>9</v>
      </c>
      <c r="D27" s="24">
        <v>240</v>
      </c>
      <c r="E27" s="24">
        <v>124.2</v>
      </c>
      <c r="F27" s="250">
        <f t="shared" si="0"/>
        <v>51.74999999999999</v>
      </c>
    </row>
    <row r="28" spans="2:6" ht="15">
      <c r="B28" s="40"/>
      <c r="C28" s="155"/>
      <c r="D28" s="54"/>
      <c r="E28" s="54"/>
      <c r="F28" s="23"/>
    </row>
    <row r="29" spans="1:6" s="189" customFormat="1" ht="17.25">
      <c r="A29" s="28"/>
      <c r="B29" s="67">
        <v>4029</v>
      </c>
      <c r="C29" s="28" t="s">
        <v>16</v>
      </c>
      <c r="D29" s="17"/>
      <c r="E29" s="17"/>
      <c r="F29" s="23"/>
    </row>
    <row r="30" spans="1:6" s="32" customFormat="1" ht="15">
      <c r="A30" s="33"/>
      <c r="B30" s="31">
        <v>402905</v>
      </c>
      <c r="C30" s="32" t="s">
        <v>19</v>
      </c>
      <c r="D30" s="18">
        <v>2065</v>
      </c>
      <c r="E30" s="18">
        <v>956.19</v>
      </c>
      <c r="F30" s="23">
        <f t="shared" si="0"/>
        <v>46.304600484261506</v>
      </c>
    </row>
    <row r="31" spans="1:6" s="32" customFormat="1" ht="15">
      <c r="A31" s="33"/>
      <c r="B31" s="31">
        <v>402930</v>
      </c>
      <c r="C31" s="32" t="s">
        <v>54</v>
      </c>
      <c r="D31" s="18">
        <v>10</v>
      </c>
      <c r="E31" s="18">
        <v>1.55</v>
      </c>
      <c r="F31" s="23">
        <f t="shared" si="0"/>
        <v>15.5</v>
      </c>
    </row>
    <row r="32" spans="1:6" s="32" customFormat="1" ht="15">
      <c r="A32" s="33"/>
      <c r="B32" s="31">
        <v>402999</v>
      </c>
      <c r="C32" s="32" t="s">
        <v>53</v>
      </c>
      <c r="D32" s="18">
        <v>230</v>
      </c>
      <c r="E32" s="18">
        <v>140.69</v>
      </c>
      <c r="F32" s="23">
        <f t="shared" si="0"/>
        <v>61.16956521739131</v>
      </c>
    </row>
    <row r="33" spans="1:6" s="32" customFormat="1" ht="15">
      <c r="A33" s="33"/>
      <c r="B33" s="31"/>
      <c r="C33" s="26" t="s">
        <v>20</v>
      </c>
      <c r="D33" s="24">
        <f>(D30+D31+D32)</f>
        <v>2305</v>
      </c>
      <c r="E33" s="24">
        <f>(E30+E31+E32)</f>
        <v>1098.43</v>
      </c>
      <c r="F33" s="250">
        <f t="shared" si="0"/>
        <v>47.65422993492408</v>
      </c>
    </row>
    <row r="34" spans="2:6" ht="15">
      <c r="B34" s="40"/>
      <c r="C34" s="16"/>
      <c r="D34" s="17"/>
      <c r="E34" s="17"/>
      <c r="F34" s="23"/>
    </row>
    <row r="35" spans="1:6" s="192" customFormat="1" ht="23.25" customHeight="1">
      <c r="A35" s="148"/>
      <c r="B35" s="149"/>
      <c r="C35" s="150" t="s">
        <v>74</v>
      </c>
      <c r="D35" s="157">
        <f>(D27+D33)</f>
        <v>2545</v>
      </c>
      <c r="E35" s="157">
        <f>(E27+E33)</f>
        <v>1222.63</v>
      </c>
      <c r="F35" s="151">
        <f t="shared" si="0"/>
        <v>48.04047151277015</v>
      </c>
    </row>
    <row r="36" spans="2:6" ht="15.75" customHeight="1">
      <c r="B36" s="34"/>
      <c r="C36" s="16"/>
      <c r="D36" s="17"/>
      <c r="E36" s="17"/>
      <c r="F36" s="23"/>
    </row>
    <row r="37" spans="1:6" ht="21" customHeight="1">
      <c r="A37" s="35"/>
      <c r="B37" s="40"/>
      <c r="C37" s="13" t="s">
        <v>75</v>
      </c>
      <c r="D37" s="136"/>
      <c r="E37" s="136"/>
      <c r="F37" s="23"/>
    </row>
    <row r="38" spans="1:6" s="32" customFormat="1" ht="15" customHeight="1">
      <c r="A38" s="35">
        <v>7008</v>
      </c>
      <c r="C38" s="33" t="s">
        <v>125</v>
      </c>
      <c r="F38" s="23"/>
    </row>
    <row r="39" spans="1:6" s="32" customFormat="1" ht="15" customHeight="1">
      <c r="A39" s="35"/>
      <c r="B39" s="32">
        <v>402009</v>
      </c>
      <c r="C39" s="30" t="s">
        <v>81</v>
      </c>
      <c r="D39" s="70">
        <v>530</v>
      </c>
      <c r="E39" s="70">
        <v>0</v>
      </c>
      <c r="F39" s="23">
        <f t="shared" si="0"/>
        <v>0</v>
      </c>
    </row>
    <row r="40" spans="1:6" s="32" customFormat="1" ht="15" customHeight="1">
      <c r="A40" s="35"/>
      <c r="B40" s="31"/>
      <c r="C40" s="26" t="s">
        <v>29</v>
      </c>
      <c r="D40" s="24">
        <v>530</v>
      </c>
      <c r="E40" s="24">
        <v>0</v>
      </c>
      <c r="F40" s="250">
        <f t="shared" si="0"/>
        <v>0</v>
      </c>
    </row>
    <row r="41" spans="1:6" s="32" customFormat="1" ht="15" customHeight="1">
      <c r="A41" s="35"/>
      <c r="B41" s="31"/>
      <c r="C41" s="16"/>
      <c r="D41" s="17"/>
      <c r="E41" s="17"/>
      <c r="F41" s="23"/>
    </row>
    <row r="42" spans="1:6" s="32" customFormat="1" ht="15" customHeight="1">
      <c r="A42" s="35">
        <v>7009</v>
      </c>
      <c r="B42" s="31"/>
      <c r="C42" s="29" t="s">
        <v>134</v>
      </c>
      <c r="D42" s="17"/>
      <c r="E42" s="17"/>
      <c r="F42" s="23"/>
    </row>
    <row r="43" spans="1:6" s="32" customFormat="1" ht="15" customHeight="1">
      <c r="A43" s="35"/>
      <c r="B43" s="31">
        <v>402009</v>
      </c>
      <c r="C43" s="30" t="s">
        <v>81</v>
      </c>
      <c r="D43" s="23">
        <v>50</v>
      </c>
      <c r="E43" s="23">
        <v>0</v>
      </c>
      <c r="F43" s="23">
        <f t="shared" si="0"/>
        <v>0</v>
      </c>
    </row>
    <row r="44" spans="1:6" ht="15" customHeight="1">
      <c r="A44" s="35"/>
      <c r="B44" s="40"/>
      <c r="C44" s="26" t="s">
        <v>94</v>
      </c>
      <c r="D44" s="24">
        <v>50</v>
      </c>
      <c r="E44" s="24">
        <v>0</v>
      </c>
      <c r="F44" s="250">
        <f t="shared" si="0"/>
        <v>0</v>
      </c>
    </row>
    <row r="45" spans="1:6" s="32" customFormat="1" ht="15" customHeight="1">
      <c r="A45" s="35"/>
      <c r="B45" s="31"/>
      <c r="C45" s="16"/>
      <c r="D45" s="17"/>
      <c r="E45" s="17"/>
      <c r="F45" s="23"/>
    </row>
    <row r="46" spans="1:6" s="32" customFormat="1" ht="15" customHeight="1">
      <c r="A46" s="35">
        <v>7010</v>
      </c>
      <c r="B46" s="31"/>
      <c r="C46" s="29" t="s">
        <v>135</v>
      </c>
      <c r="D46" s="17"/>
      <c r="E46" s="17"/>
      <c r="F46" s="23"/>
    </row>
    <row r="47" spans="1:6" s="32" customFormat="1" ht="15" customHeight="1">
      <c r="A47" s="35"/>
      <c r="B47" s="31">
        <v>402009</v>
      </c>
      <c r="C47" s="30" t="s">
        <v>81</v>
      </c>
      <c r="D47" s="23">
        <v>91</v>
      </c>
      <c r="E47" s="23">
        <v>90.99</v>
      </c>
      <c r="F47" s="23">
        <f t="shared" si="0"/>
        <v>99.98901098901098</v>
      </c>
    </row>
    <row r="48" spans="1:6" s="32" customFormat="1" ht="15" customHeight="1">
      <c r="A48" s="35"/>
      <c r="B48" s="31"/>
      <c r="C48" s="26" t="s">
        <v>94</v>
      </c>
      <c r="D48" s="24">
        <v>91</v>
      </c>
      <c r="E48" s="24">
        <v>90.99</v>
      </c>
      <c r="F48" s="250">
        <f t="shared" si="0"/>
        <v>99.98901098901098</v>
      </c>
    </row>
    <row r="49" spans="1:6" s="32" customFormat="1" ht="15" customHeight="1">
      <c r="A49" s="35"/>
      <c r="B49" s="31"/>
      <c r="C49" s="16"/>
      <c r="D49" s="17"/>
      <c r="E49" s="17"/>
      <c r="F49" s="23"/>
    </row>
    <row r="50" spans="1:6" s="32" customFormat="1" ht="15" customHeight="1">
      <c r="A50" s="35">
        <v>7011</v>
      </c>
      <c r="B50" s="31"/>
      <c r="C50" s="29" t="s">
        <v>119</v>
      </c>
      <c r="D50" s="17"/>
      <c r="E50" s="17"/>
      <c r="F50" s="23"/>
    </row>
    <row r="51" spans="1:6" s="32" customFormat="1" ht="15" customHeight="1">
      <c r="A51" s="35"/>
      <c r="B51" s="31">
        <v>402009</v>
      </c>
      <c r="C51" s="30" t="s">
        <v>81</v>
      </c>
      <c r="D51" s="23">
        <v>93</v>
      </c>
      <c r="E51" s="23">
        <v>92.06</v>
      </c>
      <c r="F51" s="23">
        <f t="shared" si="0"/>
        <v>98.98924731182795</v>
      </c>
    </row>
    <row r="52" spans="1:6" s="32" customFormat="1" ht="15" customHeight="1">
      <c r="A52" s="35"/>
      <c r="B52" s="31"/>
      <c r="C52" s="26" t="s">
        <v>94</v>
      </c>
      <c r="D52" s="24">
        <v>93</v>
      </c>
      <c r="E52" s="24">
        <v>92.06</v>
      </c>
      <c r="F52" s="250">
        <f t="shared" si="0"/>
        <v>98.98924731182795</v>
      </c>
    </row>
    <row r="53" spans="1:6" s="32" customFormat="1" ht="15" customHeight="1">
      <c r="A53" s="35"/>
      <c r="B53" s="31"/>
      <c r="C53" s="16"/>
      <c r="D53" s="17"/>
      <c r="E53" s="17"/>
      <c r="F53" s="23"/>
    </row>
    <row r="54" spans="1:6" s="32" customFormat="1" ht="15" customHeight="1">
      <c r="A54" s="35">
        <v>7012</v>
      </c>
      <c r="B54" s="31"/>
      <c r="C54" s="29" t="s">
        <v>120</v>
      </c>
      <c r="D54" s="17"/>
      <c r="E54" s="17"/>
      <c r="F54" s="23"/>
    </row>
    <row r="55" spans="1:6" s="32" customFormat="1" ht="15" customHeight="1">
      <c r="A55" s="35"/>
      <c r="B55" s="31">
        <v>402009</v>
      </c>
      <c r="C55" s="30" t="s">
        <v>81</v>
      </c>
      <c r="D55" s="23">
        <v>0</v>
      </c>
      <c r="E55" s="23">
        <v>0</v>
      </c>
      <c r="F55" s="23">
        <v>0</v>
      </c>
    </row>
    <row r="56" spans="1:6" s="32" customFormat="1" ht="15" customHeight="1">
      <c r="A56" s="35"/>
      <c r="B56" s="31"/>
      <c r="C56" s="26" t="s">
        <v>94</v>
      </c>
      <c r="D56" s="24">
        <v>0</v>
      </c>
      <c r="E56" s="24">
        <v>0</v>
      </c>
      <c r="F56" s="250">
        <v>0</v>
      </c>
    </row>
    <row r="57" spans="1:6" s="32" customFormat="1" ht="15" customHeight="1">
      <c r="A57" s="35"/>
      <c r="B57" s="31"/>
      <c r="C57" s="16"/>
      <c r="D57" s="17"/>
      <c r="E57" s="17"/>
      <c r="F57" s="23"/>
    </row>
    <row r="58" spans="1:6" s="32" customFormat="1" ht="15" customHeight="1">
      <c r="A58" s="35">
        <v>7013</v>
      </c>
      <c r="B58" s="31"/>
      <c r="C58" s="29" t="s">
        <v>121</v>
      </c>
      <c r="D58" s="17"/>
      <c r="E58" s="17"/>
      <c r="F58" s="23"/>
    </row>
    <row r="59" spans="1:6" s="32" customFormat="1" ht="15" customHeight="1">
      <c r="A59" s="35"/>
      <c r="B59" s="31">
        <v>402009</v>
      </c>
      <c r="C59" s="30" t="s">
        <v>81</v>
      </c>
      <c r="D59" s="23">
        <v>100</v>
      </c>
      <c r="E59" s="23">
        <v>98.62</v>
      </c>
      <c r="F59" s="23">
        <f t="shared" si="0"/>
        <v>98.62</v>
      </c>
    </row>
    <row r="60" spans="1:6" s="32" customFormat="1" ht="15" customHeight="1">
      <c r="A60" s="35"/>
      <c r="B60" s="31"/>
      <c r="C60" s="26" t="s">
        <v>94</v>
      </c>
      <c r="D60" s="24">
        <v>100</v>
      </c>
      <c r="E60" s="24">
        <v>98.62</v>
      </c>
      <c r="F60" s="250">
        <f t="shared" si="0"/>
        <v>98.62</v>
      </c>
    </row>
    <row r="61" spans="1:6" s="32" customFormat="1" ht="15" customHeight="1">
      <c r="A61" s="35"/>
      <c r="B61" s="31"/>
      <c r="C61" s="16"/>
      <c r="D61" s="17"/>
      <c r="E61" s="17"/>
      <c r="F61" s="23"/>
    </row>
    <row r="62" spans="1:6" s="32" customFormat="1" ht="15" customHeight="1">
      <c r="A62" s="35">
        <v>7014</v>
      </c>
      <c r="B62" s="31"/>
      <c r="C62" s="29" t="s">
        <v>122</v>
      </c>
      <c r="D62" s="17"/>
      <c r="E62" s="17"/>
      <c r="F62" s="23"/>
    </row>
    <row r="63" spans="1:6" s="32" customFormat="1" ht="15" customHeight="1">
      <c r="A63" s="35"/>
      <c r="B63" s="31">
        <v>402009</v>
      </c>
      <c r="C63" s="30" t="s">
        <v>81</v>
      </c>
      <c r="D63" s="23">
        <v>99</v>
      </c>
      <c r="E63" s="23">
        <v>79.69</v>
      </c>
      <c r="F63" s="23">
        <f t="shared" si="0"/>
        <v>80.4949494949495</v>
      </c>
    </row>
    <row r="64" spans="1:6" s="32" customFormat="1" ht="15" customHeight="1">
      <c r="A64" s="35"/>
      <c r="B64" s="31"/>
      <c r="C64" s="26" t="s">
        <v>94</v>
      </c>
      <c r="D64" s="24">
        <v>99</v>
      </c>
      <c r="E64" s="24">
        <v>79.69</v>
      </c>
      <c r="F64" s="250">
        <f t="shared" si="0"/>
        <v>80.4949494949495</v>
      </c>
    </row>
    <row r="65" spans="1:6" ht="15" customHeight="1">
      <c r="A65" s="35"/>
      <c r="B65" s="31"/>
      <c r="C65" s="16"/>
      <c r="D65" s="17"/>
      <c r="E65" s="17"/>
      <c r="F65" s="23"/>
    </row>
    <row r="66" spans="1:6" ht="15" customHeight="1">
      <c r="A66" s="35">
        <v>7015</v>
      </c>
      <c r="B66" s="31"/>
      <c r="C66" s="29" t="s">
        <v>123</v>
      </c>
      <c r="D66" s="17"/>
      <c r="E66" s="17"/>
      <c r="F66" s="23"/>
    </row>
    <row r="67" spans="1:6" s="32" customFormat="1" ht="15" customHeight="1">
      <c r="A67" s="35"/>
      <c r="B67" s="31">
        <v>402009</v>
      </c>
      <c r="C67" s="30" t="s">
        <v>81</v>
      </c>
      <c r="D67" s="23">
        <v>101</v>
      </c>
      <c r="E67" s="23">
        <v>100.52</v>
      </c>
      <c r="F67" s="23">
        <f t="shared" si="0"/>
        <v>99.52475247524752</v>
      </c>
    </row>
    <row r="68" spans="1:6" s="32" customFormat="1" ht="15" customHeight="1">
      <c r="A68" s="35"/>
      <c r="B68" s="31"/>
      <c r="C68" s="26" t="s">
        <v>94</v>
      </c>
      <c r="D68" s="24">
        <v>101</v>
      </c>
      <c r="E68" s="24">
        <v>100.52</v>
      </c>
      <c r="F68" s="250">
        <f t="shared" si="0"/>
        <v>99.52475247524752</v>
      </c>
    </row>
    <row r="69" spans="1:6" ht="15" customHeight="1">
      <c r="A69" s="35"/>
      <c r="B69" s="31"/>
      <c r="C69" s="16"/>
      <c r="D69" s="17"/>
      <c r="E69" s="17"/>
      <c r="F69" s="23"/>
    </row>
    <row r="70" spans="1:6" s="192" customFormat="1" ht="15" customHeight="1">
      <c r="A70" s="35">
        <v>7016</v>
      </c>
      <c r="B70" s="31"/>
      <c r="C70" s="29" t="s">
        <v>124</v>
      </c>
      <c r="D70" s="17"/>
      <c r="E70" s="17"/>
      <c r="F70" s="23"/>
    </row>
    <row r="71" spans="1:7" ht="15" customHeight="1">
      <c r="A71" s="35"/>
      <c r="B71" s="31">
        <v>402009</v>
      </c>
      <c r="C71" s="30" t="s">
        <v>81</v>
      </c>
      <c r="D71" s="23">
        <v>101</v>
      </c>
      <c r="E71" s="23">
        <v>100.51</v>
      </c>
      <c r="F71" s="23">
        <f t="shared" si="0"/>
        <v>99.51485148514851</v>
      </c>
      <c r="G71" s="32"/>
    </row>
    <row r="72" spans="1:6" s="32" customFormat="1" ht="15" customHeight="1">
      <c r="A72" s="35"/>
      <c r="B72" s="31"/>
      <c r="C72" s="26" t="s">
        <v>94</v>
      </c>
      <c r="D72" s="24">
        <v>101</v>
      </c>
      <c r="E72" s="24">
        <v>100.51</v>
      </c>
      <c r="F72" s="250">
        <f t="shared" si="0"/>
        <v>99.51485148514851</v>
      </c>
    </row>
    <row r="73" spans="1:6" s="32" customFormat="1" ht="15" customHeight="1">
      <c r="A73" s="35"/>
      <c r="B73" s="31"/>
      <c r="C73" s="16"/>
      <c r="D73" s="17"/>
      <c r="E73" s="17"/>
      <c r="F73" s="23"/>
    </row>
    <row r="74" spans="1:6" ht="15" customHeight="1">
      <c r="A74" s="35">
        <v>7017</v>
      </c>
      <c r="B74" s="31"/>
      <c r="C74" s="29" t="s">
        <v>77</v>
      </c>
      <c r="D74" s="17"/>
      <c r="E74" s="17"/>
      <c r="F74" s="23"/>
    </row>
    <row r="75" spans="1:6" ht="15" customHeight="1">
      <c r="A75" s="35"/>
      <c r="B75" s="31">
        <v>402009</v>
      </c>
      <c r="C75" s="30" t="s">
        <v>81</v>
      </c>
      <c r="D75" s="23">
        <v>400</v>
      </c>
      <c r="E75" s="23">
        <v>351.11</v>
      </c>
      <c r="F75" s="23">
        <f>(E75/D75)*100</f>
        <v>87.7775</v>
      </c>
    </row>
    <row r="76" spans="1:6" ht="15" customHeight="1">
      <c r="A76" s="35"/>
      <c r="B76" s="31"/>
      <c r="C76" s="26" t="s">
        <v>94</v>
      </c>
      <c r="D76" s="24">
        <v>400</v>
      </c>
      <c r="E76" s="24">
        <v>351.11</v>
      </c>
      <c r="F76" s="250">
        <f>(E76/D76)*100</f>
        <v>87.7775</v>
      </c>
    </row>
    <row r="77" spans="1:6" ht="15" customHeight="1">
      <c r="A77" s="35"/>
      <c r="B77" s="31"/>
      <c r="C77" s="16"/>
      <c r="D77" s="17"/>
      <c r="E77" s="17"/>
      <c r="F77" s="23"/>
    </row>
    <row r="78" spans="1:6" ht="15" customHeight="1">
      <c r="A78" s="35">
        <v>7018</v>
      </c>
      <c r="B78" s="31"/>
      <c r="C78" s="29" t="s">
        <v>126</v>
      </c>
      <c r="D78" s="17"/>
      <c r="E78" s="17"/>
      <c r="F78" s="23"/>
    </row>
    <row r="79" spans="1:6" ht="15" customHeight="1">
      <c r="A79" s="35"/>
      <c r="B79" s="31">
        <v>402009</v>
      </c>
      <c r="C79" s="30" t="s">
        <v>81</v>
      </c>
      <c r="D79" s="23">
        <v>480</v>
      </c>
      <c r="E79" s="23">
        <v>202.65</v>
      </c>
      <c r="F79" s="23">
        <f>(E79/D79)*100</f>
        <v>42.21875</v>
      </c>
    </row>
    <row r="80" spans="1:6" ht="15" customHeight="1">
      <c r="A80" s="35"/>
      <c r="B80" s="31"/>
      <c r="C80" s="26" t="s">
        <v>94</v>
      </c>
      <c r="D80" s="24">
        <v>480</v>
      </c>
      <c r="E80" s="24">
        <v>202.65</v>
      </c>
      <c r="F80" s="250">
        <f>(E80/D80)*100</f>
        <v>42.21875</v>
      </c>
    </row>
    <row r="81" spans="1:6" ht="15" customHeight="1">
      <c r="A81" s="35"/>
      <c r="B81" s="31"/>
      <c r="C81" s="16"/>
      <c r="D81" s="17"/>
      <c r="E81" s="17"/>
      <c r="F81" s="23"/>
    </row>
    <row r="82" spans="1:6" ht="15" customHeight="1">
      <c r="A82" s="35">
        <v>7019</v>
      </c>
      <c r="B82" s="31"/>
      <c r="C82" s="29" t="s">
        <v>139</v>
      </c>
      <c r="D82" s="17"/>
      <c r="E82" s="17"/>
      <c r="F82" s="23"/>
    </row>
    <row r="83" spans="1:6" ht="15" customHeight="1">
      <c r="A83" s="35"/>
      <c r="B83" s="31"/>
      <c r="C83" s="29" t="s">
        <v>136</v>
      </c>
      <c r="D83" s="17"/>
      <c r="E83" s="17"/>
      <c r="F83" s="23"/>
    </row>
    <row r="84" spans="1:6" ht="15" customHeight="1">
      <c r="A84" s="35"/>
      <c r="B84" s="31">
        <v>402009</v>
      </c>
      <c r="C84" s="30" t="s">
        <v>81</v>
      </c>
      <c r="D84" s="23">
        <v>0</v>
      </c>
      <c r="E84" s="23">
        <v>0</v>
      </c>
      <c r="F84" s="23">
        <v>0</v>
      </c>
    </row>
    <row r="85" spans="1:6" ht="15" customHeight="1">
      <c r="A85" s="35"/>
      <c r="B85" s="31"/>
      <c r="C85" s="26" t="s">
        <v>94</v>
      </c>
      <c r="D85" s="24">
        <v>0</v>
      </c>
      <c r="E85" s="24">
        <v>0</v>
      </c>
      <c r="F85" s="250">
        <v>0</v>
      </c>
    </row>
    <row r="86" spans="1:6" ht="15" customHeight="1">
      <c r="A86" s="35"/>
      <c r="B86" s="31"/>
      <c r="C86" s="16"/>
      <c r="D86" s="17"/>
      <c r="E86" s="17"/>
      <c r="F86" s="23"/>
    </row>
    <row r="87" spans="1:6" ht="15" customHeight="1">
      <c r="A87" s="35">
        <v>7020</v>
      </c>
      <c r="B87" s="31"/>
      <c r="C87" s="29" t="s">
        <v>140</v>
      </c>
      <c r="D87" s="17"/>
      <c r="E87" s="17"/>
      <c r="F87" s="23"/>
    </row>
    <row r="88" spans="1:6" ht="15" customHeight="1">
      <c r="A88" s="35"/>
      <c r="B88" s="31">
        <v>402009</v>
      </c>
      <c r="C88" s="30" t="s">
        <v>81</v>
      </c>
      <c r="D88" s="23">
        <v>460</v>
      </c>
      <c r="E88" s="23">
        <v>0</v>
      </c>
      <c r="F88" s="23">
        <f>(E88/D88)*100</f>
        <v>0</v>
      </c>
    </row>
    <row r="89" spans="1:6" ht="15" customHeight="1">
      <c r="A89" s="35"/>
      <c r="B89" s="31"/>
      <c r="C89" s="26" t="s">
        <v>94</v>
      </c>
      <c r="D89" s="24">
        <v>460</v>
      </c>
      <c r="E89" s="24">
        <v>0</v>
      </c>
      <c r="F89" s="250">
        <f>(E89/D89)*100</f>
        <v>0</v>
      </c>
    </row>
    <row r="90" spans="1:6" ht="15" customHeight="1">
      <c r="A90" s="35"/>
      <c r="B90" s="31"/>
      <c r="C90" s="16"/>
      <c r="D90" s="17"/>
      <c r="E90" s="17"/>
      <c r="F90" s="23"/>
    </row>
    <row r="91" spans="1:6" ht="22.5">
      <c r="A91" s="239"/>
      <c r="B91" s="149"/>
      <c r="C91" s="150" t="s">
        <v>72</v>
      </c>
      <c r="D91" s="157">
        <f>(D40+D44+D48+D52+D56+D60+D64+D68+D72+D76+D80+D85+D89)</f>
        <v>2505</v>
      </c>
      <c r="E91" s="157">
        <f>(E40+E44+E48+E52+E56+E60+E64+E68+E72+E76+E80+E85+E89)</f>
        <v>1116.15</v>
      </c>
      <c r="F91" s="151">
        <f>(E91/D91)*100</f>
        <v>44.556886227544915</v>
      </c>
    </row>
    <row r="92" spans="2:6" ht="15">
      <c r="B92" s="40"/>
      <c r="C92" s="39"/>
      <c r="D92" s="17"/>
      <c r="E92" s="17"/>
      <c r="F92" s="23"/>
    </row>
    <row r="93" spans="1:6" ht="23.25" customHeight="1">
      <c r="A93" s="35"/>
      <c r="B93" s="65"/>
      <c r="C93" s="13" t="s">
        <v>73</v>
      </c>
      <c r="F93" s="23"/>
    </row>
    <row r="94" spans="1:6" ht="15.75" customHeight="1">
      <c r="A94" s="28">
        <v>7003</v>
      </c>
      <c r="B94" s="67"/>
      <c r="C94" s="69" t="s">
        <v>23</v>
      </c>
      <c r="D94" s="240"/>
      <c r="E94" s="240"/>
      <c r="F94" s="23"/>
    </row>
    <row r="95" spans="1:6" ht="15.75" customHeight="1">
      <c r="A95" s="15"/>
      <c r="B95" s="31">
        <v>402503</v>
      </c>
      <c r="C95" s="32" t="s">
        <v>23</v>
      </c>
      <c r="D95" s="23">
        <v>100</v>
      </c>
      <c r="E95" s="23">
        <v>0</v>
      </c>
      <c r="F95" s="23">
        <f>(E95/D95)*100</f>
        <v>0</v>
      </c>
    </row>
    <row r="96" spans="1:6" ht="15.75" customHeight="1">
      <c r="A96" s="15"/>
      <c r="B96" s="31">
        <v>402300</v>
      </c>
      <c r="C96" s="32" t="s">
        <v>133</v>
      </c>
      <c r="D96" s="23">
        <v>150</v>
      </c>
      <c r="E96" s="23">
        <v>0</v>
      </c>
      <c r="F96" s="23">
        <f>(E96/D96)*100</f>
        <v>0</v>
      </c>
    </row>
    <row r="97" spans="1:6" ht="15.75" customHeight="1">
      <c r="A97" s="15"/>
      <c r="B97" s="31"/>
      <c r="C97" s="26" t="s">
        <v>94</v>
      </c>
      <c r="D97" s="24">
        <v>250</v>
      </c>
      <c r="E97" s="24">
        <v>0</v>
      </c>
      <c r="F97" s="250">
        <f>(E97/D97)*100</f>
        <v>0</v>
      </c>
    </row>
    <row r="98" spans="1:6" ht="15.75" customHeight="1">
      <c r="A98" s="15"/>
      <c r="B98" s="40"/>
      <c r="C98" s="41"/>
      <c r="D98" s="23"/>
      <c r="E98" s="23"/>
      <c r="F98" s="23"/>
    </row>
    <row r="99" spans="1:6" ht="15.75" customHeight="1">
      <c r="A99" s="28">
        <v>7004</v>
      </c>
      <c r="B99" s="31"/>
      <c r="C99" s="33" t="s">
        <v>24</v>
      </c>
      <c r="D99" s="23"/>
      <c r="E99" s="23"/>
      <c r="F99" s="23"/>
    </row>
    <row r="100" spans="2:6" ht="15.75" customHeight="1">
      <c r="B100" s="31">
        <v>402503</v>
      </c>
      <c r="C100" s="32" t="s">
        <v>24</v>
      </c>
      <c r="D100" s="23">
        <v>50</v>
      </c>
      <c r="E100" s="23">
        <v>0</v>
      </c>
      <c r="F100" s="23">
        <v>0</v>
      </c>
    </row>
    <row r="101" spans="2:6" ht="15.75" customHeight="1">
      <c r="B101" s="31"/>
      <c r="C101" s="26" t="s">
        <v>94</v>
      </c>
      <c r="D101" s="24">
        <v>50</v>
      </c>
      <c r="E101" s="24">
        <v>0</v>
      </c>
      <c r="F101" s="250">
        <v>0</v>
      </c>
    </row>
    <row r="102" spans="2:6" ht="15.75" customHeight="1">
      <c r="B102" s="31"/>
      <c r="C102" s="32"/>
      <c r="D102" s="23"/>
      <c r="E102" s="23"/>
      <c r="F102" s="23"/>
    </row>
    <row r="103" spans="1:6" ht="15.75" customHeight="1">
      <c r="A103" s="35">
        <v>7005</v>
      </c>
      <c r="B103" s="31"/>
      <c r="C103" s="33" t="s">
        <v>42</v>
      </c>
      <c r="D103" s="23"/>
      <c r="E103" s="23"/>
      <c r="F103" s="23"/>
    </row>
    <row r="104" spans="1:6" ht="15.75" customHeight="1">
      <c r="A104" s="35"/>
      <c r="B104" s="31">
        <v>402009</v>
      </c>
      <c r="C104" s="32" t="s">
        <v>81</v>
      </c>
      <c r="D104" s="23">
        <v>200</v>
      </c>
      <c r="E104" s="23">
        <v>0</v>
      </c>
      <c r="F104" s="23">
        <f>(E104/D104)*100</f>
        <v>0</v>
      </c>
    </row>
    <row r="105" spans="2:6" ht="15.75" customHeight="1">
      <c r="B105" s="31">
        <v>402503</v>
      </c>
      <c r="C105" s="32" t="s">
        <v>42</v>
      </c>
      <c r="D105" s="23">
        <v>280</v>
      </c>
      <c r="E105" s="23">
        <v>0</v>
      </c>
      <c r="F105" s="23">
        <f>(E105/D105)*100</f>
        <v>0</v>
      </c>
    </row>
    <row r="106" spans="2:6" ht="15.75" customHeight="1">
      <c r="B106" s="40"/>
      <c r="C106" s="26" t="s">
        <v>94</v>
      </c>
      <c r="D106" s="24">
        <v>480</v>
      </c>
      <c r="E106" s="24">
        <v>0</v>
      </c>
      <c r="F106" s="250">
        <f>(E106/D106)*100</f>
        <v>0</v>
      </c>
    </row>
    <row r="107" spans="2:6" ht="24" customHeight="1">
      <c r="B107" s="40"/>
      <c r="C107" s="41"/>
      <c r="D107" s="23"/>
      <c r="E107" s="23"/>
      <c r="F107" s="23"/>
    </row>
    <row r="108" spans="1:6" ht="15.75" customHeight="1">
      <c r="A108" s="35">
        <v>7006</v>
      </c>
      <c r="B108" s="31"/>
      <c r="C108" s="33" t="s">
        <v>25</v>
      </c>
      <c r="D108" s="23"/>
      <c r="E108" s="23"/>
      <c r="F108" s="23"/>
    </row>
    <row r="109" spans="2:6" ht="15.75" customHeight="1">
      <c r="B109" s="31">
        <v>402503</v>
      </c>
      <c r="C109" s="32" t="s">
        <v>25</v>
      </c>
      <c r="D109" s="23">
        <v>220</v>
      </c>
      <c r="E109" s="23">
        <v>0</v>
      </c>
      <c r="F109" s="23">
        <f>(E109/D109)*100</f>
        <v>0</v>
      </c>
    </row>
    <row r="110" spans="2:6" ht="15.75" customHeight="1">
      <c r="B110" s="34"/>
      <c r="C110" s="26" t="s">
        <v>96</v>
      </c>
      <c r="D110" s="24">
        <v>220</v>
      </c>
      <c r="E110" s="24">
        <v>0</v>
      </c>
      <c r="F110" s="250">
        <f>(E110/D110)*100</f>
        <v>0</v>
      </c>
    </row>
    <row r="111" spans="2:6" ht="15.75" customHeight="1">
      <c r="B111" s="42"/>
      <c r="C111" s="16"/>
      <c r="D111" s="17"/>
      <c r="E111" s="17"/>
      <c r="F111" s="23"/>
    </row>
    <row r="112" spans="1:6" ht="25.5" customHeight="1">
      <c r="A112" s="164"/>
      <c r="B112" s="165"/>
      <c r="C112" s="165" t="s">
        <v>97</v>
      </c>
      <c r="D112" s="157">
        <f>(D97+D101+D106+D110)</f>
        <v>1000</v>
      </c>
      <c r="E112" s="157">
        <v>0</v>
      </c>
      <c r="F112" s="151">
        <f>(E112/D112)*100</f>
        <v>0</v>
      </c>
    </row>
    <row r="113" spans="1:6" ht="16.5" customHeight="1">
      <c r="A113" s="128"/>
      <c r="B113" s="129"/>
      <c r="C113" s="129"/>
      <c r="D113" s="130"/>
      <c r="E113" s="130"/>
      <c r="F113" s="23"/>
    </row>
    <row r="114" spans="1:6" ht="15">
      <c r="A114" s="33">
        <v>7021</v>
      </c>
      <c r="B114" s="34"/>
      <c r="C114" s="29" t="s">
        <v>149</v>
      </c>
      <c r="D114" s="17"/>
      <c r="E114" s="17"/>
      <c r="F114" s="23"/>
    </row>
    <row r="115" spans="2:6" ht="15">
      <c r="B115" s="34">
        <v>420240</v>
      </c>
      <c r="C115" s="32" t="s">
        <v>147</v>
      </c>
      <c r="D115" s="23">
        <v>3000</v>
      </c>
      <c r="E115" s="23">
        <v>3176.88</v>
      </c>
      <c r="F115" s="23">
        <f>(E115/D115)*100</f>
        <v>105.89600000000002</v>
      </c>
    </row>
    <row r="116" spans="2:12" ht="15">
      <c r="B116" s="34"/>
      <c r="C116" s="26" t="s">
        <v>96</v>
      </c>
      <c r="D116" s="24">
        <v>3000</v>
      </c>
      <c r="E116" s="24">
        <v>3176.88</v>
      </c>
      <c r="F116" s="250">
        <f>(E116/D116)*100</f>
        <v>105.89600000000002</v>
      </c>
      <c r="G116" s="233"/>
      <c r="H116" s="234"/>
      <c r="I116" s="233"/>
      <c r="J116" s="233"/>
      <c r="K116" s="233"/>
      <c r="L116" s="233"/>
    </row>
    <row r="117" spans="1:12" ht="15">
      <c r="A117" s="65"/>
      <c r="B117" s="65"/>
      <c r="F117" s="23"/>
      <c r="G117" s="184"/>
      <c r="H117" s="199"/>
      <c r="I117" s="184"/>
      <c r="J117" s="184"/>
      <c r="K117" s="184"/>
      <c r="L117" s="184"/>
    </row>
    <row r="118" spans="1:12" ht="15">
      <c r="A118" s="65"/>
      <c r="B118" s="65"/>
      <c r="F118" s="23"/>
      <c r="G118" s="184"/>
      <c r="H118" s="199"/>
      <c r="I118" s="184"/>
      <c r="J118" s="184"/>
      <c r="K118" s="184"/>
      <c r="L118" s="184"/>
    </row>
    <row r="119" spans="1:12" ht="22.5">
      <c r="A119" s="239"/>
      <c r="B119" s="149"/>
      <c r="C119" s="150" t="s">
        <v>41</v>
      </c>
      <c r="D119" s="151">
        <f>(+D35+D91+D112+D116)</f>
        <v>9050</v>
      </c>
      <c r="E119" s="151">
        <f>(E116+E112+E91+E35)</f>
        <v>5515.660000000001</v>
      </c>
      <c r="F119" s="151">
        <f>(E119/D119)*100</f>
        <v>60.94651933701658</v>
      </c>
      <c r="G119" s="184"/>
      <c r="H119" s="199"/>
      <c r="I119" s="184"/>
      <c r="J119" s="184"/>
      <c r="K119" s="184"/>
      <c r="L119" s="184"/>
    </row>
    <row r="120" spans="1:12" ht="15">
      <c r="A120" s="173"/>
      <c r="B120" s="65"/>
      <c r="G120" s="184"/>
      <c r="H120" s="199"/>
      <c r="I120" s="184"/>
      <c r="J120" s="184"/>
      <c r="K120" s="184"/>
      <c r="L120" s="184"/>
    </row>
    <row r="121" spans="1:12" ht="12.75">
      <c r="A121" s="232"/>
      <c r="B121" s="232"/>
      <c r="C121" s="232"/>
      <c r="D121" s="232"/>
      <c r="E121" s="232"/>
      <c r="F121" s="233"/>
      <c r="G121" s="184"/>
      <c r="H121" s="199"/>
      <c r="I121" s="184"/>
      <c r="J121" s="184"/>
      <c r="K121" s="184"/>
      <c r="L121" s="184"/>
    </row>
    <row r="122" spans="1:12" ht="12.75">
      <c r="A122" s="174"/>
      <c r="B122" s="174"/>
      <c r="C122" s="174"/>
      <c r="D122" s="174"/>
      <c r="E122" s="174"/>
      <c r="F122" s="184"/>
      <c r="G122" s="184"/>
      <c r="H122" s="199"/>
      <c r="I122" s="184"/>
      <c r="J122" s="184"/>
      <c r="K122" s="184"/>
      <c r="L122" s="184"/>
    </row>
    <row r="123" spans="1:12" ht="12.75">
      <c r="A123" s="174"/>
      <c r="B123" s="174"/>
      <c r="C123" s="174"/>
      <c r="D123" s="174"/>
      <c r="E123" s="174"/>
      <c r="F123" s="184"/>
      <c r="G123" s="184"/>
      <c r="H123" s="199"/>
      <c r="I123" s="184"/>
      <c r="J123" s="184"/>
      <c r="K123" s="184"/>
      <c r="L123" s="184"/>
    </row>
    <row r="124" spans="1:12" s="243" customFormat="1" ht="12.75">
      <c r="A124" s="174"/>
      <c r="B124" s="174"/>
      <c r="C124" s="174"/>
      <c r="D124" s="174"/>
      <c r="E124" s="174"/>
      <c r="F124" s="184"/>
      <c r="G124" s="241"/>
      <c r="H124" s="242"/>
      <c r="I124" s="241"/>
      <c r="J124" s="241"/>
      <c r="K124" s="241"/>
      <c r="L124" s="241"/>
    </row>
    <row r="125" spans="1:12" ht="12.75">
      <c r="A125" s="174"/>
      <c r="B125" s="174"/>
      <c r="C125" s="174"/>
      <c r="D125" s="174"/>
      <c r="E125" s="174"/>
      <c r="F125" s="184"/>
      <c r="G125" s="184"/>
      <c r="H125" s="199"/>
      <c r="I125" s="184"/>
      <c r="J125" s="184"/>
      <c r="K125" s="184"/>
      <c r="L125" s="184"/>
    </row>
    <row r="126" spans="1:12" ht="12.75">
      <c r="A126" s="174"/>
      <c r="B126" s="174"/>
      <c r="C126" s="174"/>
      <c r="D126" s="174"/>
      <c r="E126" s="174"/>
      <c r="F126" s="184"/>
      <c r="G126" s="77"/>
      <c r="H126" s="72"/>
      <c r="I126" s="72"/>
      <c r="J126" s="75"/>
      <c r="K126" s="72"/>
      <c r="L126" s="79"/>
    </row>
    <row r="127" spans="1:12" ht="12.75">
      <c r="A127" s="174"/>
      <c r="B127" s="174"/>
      <c r="C127" s="174"/>
      <c r="D127" s="174"/>
      <c r="E127" s="174"/>
      <c r="F127" s="184"/>
      <c r="G127" s="77"/>
      <c r="H127" s="72"/>
      <c r="I127" s="72"/>
      <c r="J127" s="75"/>
      <c r="K127" s="72"/>
      <c r="L127" s="77"/>
    </row>
    <row r="128" spans="1:12" ht="12.75">
      <c r="A128" s="174"/>
      <c r="B128" s="174"/>
      <c r="C128" s="174"/>
      <c r="D128" s="174"/>
      <c r="E128" s="174"/>
      <c r="F128" s="184"/>
      <c r="G128" s="77"/>
      <c r="H128" s="72"/>
      <c r="I128" s="72"/>
      <c r="J128" s="75"/>
      <c r="K128" s="72"/>
      <c r="L128" s="77"/>
    </row>
    <row r="129" spans="1:12" ht="12.75">
      <c r="A129" s="244"/>
      <c r="B129" s="244"/>
      <c r="C129" s="244"/>
      <c r="D129" s="244"/>
      <c r="E129" s="244"/>
      <c r="F129" s="241"/>
      <c r="G129" s="79"/>
      <c r="H129" s="72"/>
      <c r="I129" s="72"/>
      <c r="J129" s="75"/>
      <c r="K129" s="72"/>
      <c r="L129" s="79"/>
    </row>
    <row r="130" spans="1:6" ht="12.75">
      <c r="A130" s="174"/>
      <c r="B130" s="174"/>
      <c r="C130" s="174"/>
      <c r="D130" s="174"/>
      <c r="E130" s="174"/>
      <c r="F130" s="184"/>
    </row>
    <row r="131" spans="1:6" ht="12.75">
      <c r="A131" s="75"/>
      <c r="B131" s="75"/>
      <c r="C131" s="75"/>
      <c r="D131" s="72"/>
      <c r="E131" s="72"/>
      <c r="F131" s="72"/>
    </row>
    <row r="132" spans="1:6" ht="12.75">
      <c r="A132" s="75"/>
      <c r="B132" s="76"/>
      <c r="C132" s="75"/>
      <c r="D132" s="72"/>
      <c r="E132" s="72"/>
      <c r="F132" s="72"/>
    </row>
    <row r="133" spans="1:6" ht="12.75">
      <c r="A133" s="75"/>
      <c r="B133" s="75"/>
      <c r="C133" s="75"/>
      <c r="D133" s="72"/>
      <c r="E133" s="72"/>
      <c r="F133" s="72"/>
    </row>
    <row r="134" spans="1:6" ht="12.75">
      <c r="A134" s="75"/>
      <c r="B134" s="75"/>
      <c r="C134" s="75"/>
      <c r="D134" s="72"/>
      <c r="E134" s="72"/>
      <c r="F134" s="72"/>
    </row>
    <row r="136" ht="15">
      <c r="F136" s="238"/>
    </row>
  </sheetData>
  <sheetProtection/>
  <printOptions horizontalCentered="1"/>
  <pageMargins left="0.25" right="0.25" top="0.75" bottom="0.75" header="0.3" footer="0.3"/>
  <pageSetup fitToHeight="2" horizontalDpi="600" verticalDpi="600" orientation="portrait" paperSize="9" scale="65" r:id="rId1"/>
  <rowBreaks count="1" manualBreakCount="1">
    <brk id="7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IV144"/>
  <sheetViews>
    <sheetView tabSelected="1" view="pageBreakPreview" zoomScale="90" zoomScaleNormal="75" zoomScaleSheetLayoutView="90" zoomScalePageLayoutView="0" workbookViewId="0" topLeftCell="A58">
      <selection activeCell="F82" sqref="F82"/>
    </sheetView>
  </sheetViews>
  <sheetFormatPr defaultColWidth="9.125" defaultRowHeight="12.75"/>
  <cols>
    <col min="1" max="1" width="9.00390625" style="33" customWidth="1"/>
    <col min="2" max="2" width="9.50390625" style="197" customWidth="1"/>
    <col min="3" max="3" width="43.25390625" style="65" customWidth="1"/>
    <col min="4" max="4" width="21.75390625" style="65" customWidth="1"/>
    <col min="5" max="5" width="26.50390625" style="65" customWidth="1"/>
    <col min="6" max="6" width="16.75390625" style="65" customWidth="1"/>
    <col min="7" max="7" width="37.875" style="190" customWidth="1"/>
    <col min="8" max="8" width="15.875" style="65" customWidth="1"/>
    <col min="9" max="9" width="12.50390625" style="65" bestFit="1" customWidth="1"/>
    <col min="10" max="10" width="11.00390625" style="65" bestFit="1" customWidth="1"/>
    <col min="11" max="11" width="9.125" style="65" customWidth="1"/>
    <col min="12" max="12" width="14.375" style="65" bestFit="1" customWidth="1"/>
    <col min="13" max="16384" width="9.125" style="65" customWidth="1"/>
  </cols>
  <sheetData>
    <row r="1" spans="1:7" s="187" customFormat="1" ht="27" customHeight="1">
      <c r="A1" s="131" t="s">
        <v>155</v>
      </c>
      <c r="B1" s="131"/>
      <c r="C1" s="132"/>
      <c r="D1" s="166"/>
      <c r="E1" s="166"/>
      <c r="F1" s="183"/>
      <c r="G1" s="186"/>
    </row>
    <row r="2" spans="1:7" s="189" customFormat="1" ht="17.25" customHeight="1" thickBot="1">
      <c r="A2" s="33"/>
      <c r="B2" s="44"/>
      <c r="C2" s="135"/>
      <c r="D2" s="136"/>
      <c r="E2" s="136"/>
      <c r="F2" s="136"/>
      <c r="G2" s="188"/>
    </row>
    <row r="3" spans="1:7" s="189" customFormat="1" ht="19.5" thickBot="1" thickTop="1">
      <c r="A3" s="137" t="s">
        <v>0</v>
      </c>
      <c r="B3" s="138" t="s">
        <v>1</v>
      </c>
      <c r="C3" s="138" t="s">
        <v>2</v>
      </c>
      <c r="D3" s="138" t="s">
        <v>148</v>
      </c>
      <c r="E3" s="138" t="s">
        <v>151</v>
      </c>
      <c r="F3" s="138" t="s">
        <v>3</v>
      </c>
      <c r="G3" s="188"/>
    </row>
    <row r="4" spans="1:7" s="189" customFormat="1" ht="19.5" thickBot="1" thickTop="1">
      <c r="A4" s="137"/>
      <c r="B4" s="139">
        <v>1</v>
      </c>
      <c r="C4" s="139">
        <v>2</v>
      </c>
      <c r="D4" s="139">
        <v>3</v>
      </c>
      <c r="E4" s="139">
        <v>4</v>
      </c>
      <c r="F4" s="139">
        <v>5</v>
      </c>
      <c r="G4" s="188"/>
    </row>
    <row r="5" spans="1:6" ht="16.5" thickTop="1">
      <c r="A5" s="140"/>
      <c r="B5" s="141"/>
      <c r="C5" s="141"/>
      <c r="D5" s="141"/>
      <c r="E5" s="141"/>
      <c r="F5" s="141"/>
    </row>
    <row r="6" spans="1:7" s="192" customFormat="1" ht="22.5">
      <c r="A6" s="142" t="s">
        <v>35</v>
      </c>
      <c r="B6" s="143" t="s">
        <v>36</v>
      </c>
      <c r="C6" s="143"/>
      <c r="D6" s="144"/>
      <c r="E6" s="144"/>
      <c r="F6" s="145"/>
      <c r="G6" s="191"/>
    </row>
    <row r="7" spans="1:6" ht="15.75">
      <c r="A7" s="15"/>
      <c r="B7" s="141"/>
      <c r="C7" s="141"/>
      <c r="D7" s="141"/>
      <c r="E7" s="141"/>
      <c r="F7" s="141"/>
    </row>
    <row r="8" spans="1:6" ht="15.75">
      <c r="A8" s="15"/>
      <c r="B8" s="146">
        <v>740100</v>
      </c>
      <c r="C8" s="32" t="s">
        <v>37</v>
      </c>
      <c r="D8" s="147"/>
      <c r="E8" s="147"/>
      <c r="F8" s="39"/>
    </row>
    <row r="9" spans="1:8" ht="15.75">
      <c r="A9" s="15"/>
      <c r="B9" s="146"/>
      <c r="C9" s="32" t="s">
        <v>44</v>
      </c>
      <c r="D9" s="18">
        <v>3531</v>
      </c>
      <c r="E9" s="18">
        <v>2179.44</v>
      </c>
      <c r="F9" s="23">
        <f aca="true" t="shared" si="0" ref="F9:F72">(E9/D9)*100</f>
        <v>61.72302463891249</v>
      </c>
      <c r="G9" s="245"/>
      <c r="H9" s="246"/>
    </row>
    <row r="10" spans="1:7" ht="15.75">
      <c r="A10" s="15"/>
      <c r="B10" s="146"/>
      <c r="C10" s="32" t="s">
        <v>59</v>
      </c>
      <c r="D10" s="18">
        <f>(D11+D12+D13+D14)</f>
        <v>1178</v>
      </c>
      <c r="E10" s="18">
        <v>0</v>
      </c>
      <c r="F10" s="23">
        <f t="shared" si="0"/>
        <v>0</v>
      </c>
      <c r="G10" s="245"/>
    </row>
    <row r="11" spans="1:7" ht="15.75">
      <c r="A11" s="15"/>
      <c r="B11" s="146"/>
      <c r="C11" s="32" t="s">
        <v>141</v>
      </c>
      <c r="D11" s="23">
        <v>320</v>
      </c>
      <c r="E11" s="23">
        <v>0</v>
      </c>
      <c r="F11" s="23">
        <f t="shared" si="0"/>
        <v>0</v>
      </c>
      <c r="G11" s="245"/>
    </row>
    <row r="12" spans="1:7" ht="15.75">
      <c r="A12" s="15"/>
      <c r="B12" s="146"/>
      <c r="C12" s="32" t="s">
        <v>46</v>
      </c>
      <c r="D12" s="23">
        <v>351</v>
      </c>
      <c r="E12" s="23">
        <v>0</v>
      </c>
      <c r="F12" s="23">
        <f t="shared" si="0"/>
        <v>0</v>
      </c>
      <c r="G12" s="245"/>
    </row>
    <row r="13" spans="1:7" ht="15.75">
      <c r="A13" s="15"/>
      <c r="B13" s="146"/>
      <c r="C13" s="32" t="s">
        <v>47</v>
      </c>
      <c r="D13" s="23">
        <v>507</v>
      </c>
      <c r="E13" s="23">
        <v>0</v>
      </c>
      <c r="F13" s="23">
        <f t="shared" si="0"/>
        <v>0</v>
      </c>
      <c r="G13" s="245"/>
    </row>
    <row r="14" spans="1:7" ht="15.75">
      <c r="A14" s="15"/>
      <c r="B14" s="146"/>
      <c r="C14" s="32" t="s">
        <v>48</v>
      </c>
      <c r="D14" s="23">
        <v>0</v>
      </c>
      <c r="E14" s="23">
        <v>0</v>
      </c>
      <c r="F14" s="23">
        <v>0</v>
      </c>
      <c r="G14" s="245"/>
    </row>
    <row r="15" spans="1:7" ht="15.75">
      <c r="A15" s="15"/>
      <c r="B15" s="146"/>
      <c r="C15" s="26" t="s">
        <v>39</v>
      </c>
      <c r="D15" s="24">
        <f>(D9+D10)</f>
        <v>4709</v>
      </c>
      <c r="E15" s="24">
        <f>(E9+E10)</f>
        <v>2179.44</v>
      </c>
      <c r="F15" s="250">
        <f t="shared" si="0"/>
        <v>46.282437884901256</v>
      </c>
      <c r="G15" s="245"/>
    </row>
    <row r="16" spans="1:7" ht="15.75">
      <c r="A16" s="15"/>
      <c r="B16" s="146">
        <v>710200</v>
      </c>
      <c r="C16" s="32" t="s">
        <v>38</v>
      </c>
      <c r="D16" s="18">
        <v>0</v>
      </c>
      <c r="E16" s="18">
        <v>0</v>
      </c>
      <c r="F16" s="23">
        <v>0</v>
      </c>
      <c r="G16" s="245"/>
    </row>
    <row r="17" spans="1:7" ht="15.75">
      <c r="A17" s="22"/>
      <c r="B17" s="146">
        <v>714199</v>
      </c>
      <c r="C17" s="32" t="s">
        <v>104</v>
      </c>
      <c r="D17" s="61">
        <v>60</v>
      </c>
      <c r="E17" s="61">
        <v>60</v>
      </c>
      <c r="F17" s="23">
        <f t="shared" si="0"/>
        <v>100</v>
      </c>
      <c r="G17" s="245"/>
    </row>
    <row r="18" spans="1:7" ht="15.75">
      <c r="A18" s="22"/>
      <c r="B18" s="146"/>
      <c r="C18" s="32"/>
      <c r="D18" s="17"/>
      <c r="E18" s="17"/>
      <c r="F18" s="23"/>
      <c r="G18" s="245"/>
    </row>
    <row r="19" spans="1:7" s="192" customFormat="1" ht="22.5">
      <c r="A19" s="148"/>
      <c r="B19" s="149"/>
      <c r="C19" s="150" t="s">
        <v>40</v>
      </c>
      <c r="D19" s="151">
        <f>(D15+D16+D17)</f>
        <v>4769</v>
      </c>
      <c r="E19" s="151">
        <f>(E15+E16+E17)</f>
        <v>2239.44</v>
      </c>
      <c r="F19" s="151">
        <f t="shared" si="0"/>
        <v>46.958272174460056</v>
      </c>
      <c r="G19" s="245"/>
    </row>
    <row r="20" spans="1:7" s="189" customFormat="1" ht="18">
      <c r="A20" s="152"/>
      <c r="B20" s="153"/>
      <c r="C20" s="154"/>
      <c r="D20" s="153"/>
      <c r="E20" s="153"/>
      <c r="F20" s="23"/>
      <c r="G20" s="245"/>
    </row>
    <row r="21" spans="1:7" s="192" customFormat="1" ht="22.5">
      <c r="A21" s="142" t="s">
        <v>33</v>
      </c>
      <c r="B21" s="143" t="s">
        <v>34</v>
      </c>
      <c r="C21" s="143"/>
      <c r="D21" s="144"/>
      <c r="E21" s="144"/>
      <c r="F21" s="252"/>
      <c r="G21" s="245"/>
    </row>
    <row r="22" spans="1:7" ht="15">
      <c r="A22" s="15"/>
      <c r="B22" s="141"/>
      <c r="C22" s="141"/>
      <c r="D22" s="141"/>
      <c r="E22" s="141"/>
      <c r="F22" s="23"/>
      <c r="G22" s="245"/>
    </row>
    <row r="23" spans="1:7" ht="21">
      <c r="A23" s="35">
        <v>8000</v>
      </c>
      <c r="B23" s="40"/>
      <c r="C23" s="13" t="s">
        <v>71</v>
      </c>
      <c r="D23" s="17"/>
      <c r="E23" s="17"/>
      <c r="F23" s="23"/>
      <c r="G23" s="245"/>
    </row>
    <row r="24" spans="1:7" ht="15">
      <c r="A24" s="15"/>
      <c r="B24" s="16">
        <v>4020</v>
      </c>
      <c r="C24" s="15" t="s">
        <v>4</v>
      </c>
      <c r="D24" s="17"/>
      <c r="E24" s="17"/>
      <c r="F24" s="23"/>
      <c r="G24" s="245"/>
    </row>
    <row r="25" spans="2:7" ht="15">
      <c r="B25" s="31">
        <v>402000</v>
      </c>
      <c r="C25" s="32" t="s">
        <v>5</v>
      </c>
      <c r="D25" s="18">
        <v>50</v>
      </c>
      <c r="E25" s="18">
        <v>30.01</v>
      </c>
      <c r="F25" s="23">
        <f t="shared" si="0"/>
        <v>60.02000000000001</v>
      </c>
      <c r="G25" s="245"/>
    </row>
    <row r="26" spans="2:7" ht="15">
      <c r="B26" s="31">
        <v>402009</v>
      </c>
      <c r="C26" s="32" t="s">
        <v>81</v>
      </c>
      <c r="D26" s="102">
        <v>100</v>
      </c>
      <c r="E26" s="102">
        <v>0</v>
      </c>
      <c r="F26" s="23">
        <f t="shared" si="0"/>
        <v>0</v>
      </c>
      <c r="G26" s="245"/>
    </row>
    <row r="27" spans="2:7" ht="15">
      <c r="B27" s="31"/>
      <c r="C27" s="26" t="s">
        <v>9</v>
      </c>
      <c r="D27" s="24">
        <v>150</v>
      </c>
      <c r="E27" s="24">
        <v>30.01</v>
      </c>
      <c r="F27" s="250">
        <f t="shared" si="0"/>
        <v>20.006666666666668</v>
      </c>
      <c r="G27" s="245"/>
    </row>
    <row r="28" spans="2:7" ht="15">
      <c r="B28" s="31"/>
      <c r="C28" s="155"/>
      <c r="D28" s="54"/>
      <c r="E28" s="54"/>
      <c r="F28" s="23"/>
      <c r="G28" s="245"/>
    </row>
    <row r="29" spans="1:7" ht="15">
      <c r="A29" s="15"/>
      <c r="B29" s="16">
        <v>4029</v>
      </c>
      <c r="C29" s="15" t="s">
        <v>16</v>
      </c>
      <c r="D29" s="17"/>
      <c r="E29" s="17"/>
      <c r="F29" s="23"/>
      <c r="G29" s="245"/>
    </row>
    <row r="30" spans="2:7" ht="15">
      <c r="B30" s="31">
        <v>402905</v>
      </c>
      <c r="C30" s="32" t="s">
        <v>19</v>
      </c>
      <c r="D30" s="18">
        <v>2066</v>
      </c>
      <c r="E30" s="18">
        <v>1252.45</v>
      </c>
      <c r="F30" s="23">
        <f t="shared" si="0"/>
        <v>60.62197483059052</v>
      </c>
      <c r="G30" s="245"/>
    </row>
    <row r="31" spans="2:7" ht="15">
      <c r="B31" s="31">
        <v>402930</v>
      </c>
      <c r="C31" s="32" t="s">
        <v>54</v>
      </c>
      <c r="D31" s="18">
        <v>10</v>
      </c>
      <c r="E31" s="18">
        <v>0.86</v>
      </c>
      <c r="F31" s="23">
        <f t="shared" si="0"/>
        <v>8.6</v>
      </c>
      <c r="G31" s="245"/>
    </row>
    <row r="32" spans="2:7" ht="15">
      <c r="B32" s="31">
        <v>402999</v>
      </c>
      <c r="C32" s="32" t="s">
        <v>53</v>
      </c>
      <c r="D32" s="18">
        <v>295</v>
      </c>
      <c r="E32" s="18">
        <v>194.09</v>
      </c>
      <c r="F32" s="23">
        <f t="shared" si="0"/>
        <v>65.79322033898305</v>
      </c>
      <c r="G32" s="245"/>
    </row>
    <row r="33" spans="2:7" ht="15">
      <c r="B33" s="31"/>
      <c r="C33" s="26" t="s">
        <v>20</v>
      </c>
      <c r="D33" s="24">
        <f>(D30+D31+D32)</f>
        <v>2371</v>
      </c>
      <c r="E33" s="24">
        <f>(E30+E31+E32)</f>
        <v>1447.3999999999999</v>
      </c>
      <c r="F33" s="250">
        <f t="shared" si="0"/>
        <v>61.045972163644024</v>
      </c>
      <c r="G33" s="245"/>
    </row>
    <row r="34" spans="2:7" ht="15">
      <c r="B34" s="31"/>
      <c r="C34" s="16"/>
      <c r="D34" s="17"/>
      <c r="E34" s="17"/>
      <c r="F34" s="23"/>
      <c r="G34" s="245"/>
    </row>
    <row r="35" spans="1:7" s="41" customFormat="1" ht="15">
      <c r="A35" s="37"/>
      <c r="B35" s="34">
        <v>4120</v>
      </c>
      <c r="C35" s="29" t="s">
        <v>137</v>
      </c>
      <c r="D35" s="17"/>
      <c r="E35" s="17"/>
      <c r="F35" s="23"/>
      <c r="G35" s="245"/>
    </row>
    <row r="36" spans="1:7" s="41" customFormat="1" ht="15">
      <c r="A36" s="33"/>
      <c r="B36" s="31">
        <v>412000</v>
      </c>
      <c r="C36" s="30" t="s">
        <v>108</v>
      </c>
      <c r="D36" s="23">
        <v>100</v>
      </c>
      <c r="E36" s="23">
        <v>0</v>
      </c>
      <c r="F36" s="23">
        <f t="shared" si="0"/>
        <v>0</v>
      </c>
      <c r="G36" s="245"/>
    </row>
    <row r="37" spans="1:7" s="32" customFormat="1" ht="15">
      <c r="A37" s="33"/>
      <c r="B37" s="31"/>
      <c r="C37" s="26" t="s">
        <v>105</v>
      </c>
      <c r="D37" s="24">
        <v>100</v>
      </c>
      <c r="E37" s="24">
        <v>0</v>
      </c>
      <c r="F37" s="250">
        <f t="shared" si="0"/>
        <v>0</v>
      </c>
      <c r="G37" s="245"/>
    </row>
    <row r="38" spans="2:7" ht="15">
      <c r="B38" s="40"/>
      <c r="C38" s="16"/>
      <c r="D38" s="17"/>
      <c r="E38" s="17"/>
      <c r="F38" s="23"/>
      <c r="G38" s="245"/>
    </row>
    <row r="39" spans="1:7" s="192" customFormat="1" ht="23.25" customHeight="1">
      <c r="A39" s="148"/>
      <c r="B39" s="149"/>
      <c r="C39" s="150" t="s">
        <v>74</v>
      </c>
      <c r="D39" s="157">
        <f>(D27+D33+D37)</f>
        <v>2621</v>
      </c>
      <c r="E39" s="157">
        <f>(E27+E33+E37)</f>
        <v>1477.4099999999999</v>
      </c>
      <c r="F39" s="151">
        <f t="shared" si="0"/>
        <v>56.368180083937425</v>
      </c>
      <c r="G39" s="245"/>
    </row>
    <row r="40" spans="2:7" ht="18.75" customHeight="1">
      <c r="B40" s="40"/>
      <c r="C40" s="39"/>
      <c r="D40" s="17"/>
      <c r="E40" s="17"/>
      <c r="F40" s="23"/>
      <c r="G40" s="245"/>
    </row>
    <row r="41" spans="1:7" ht="23.25" customHeight="1">
      <c r="A41" s="35"/>
      <c r="B41" s="40"/>
      <c r="C41" s="13" t="s">
        <v>75</v>
      </c>
      <c r="D41" s="136"/>
      <c r="E41" s="136"/>
      <c r="F41" s="23"/>
      <c r="G41" s="245"/>
    </row>
    <row r="42" spans="1:7" ht="15.75" customHeight="1">
      <c r="A42" s="35">
        <v>8001</v>
      </c>
      <c r="B42" s="32"/>
      <c r="C42" s="33" t="s">
        <v>113</v>
      </c>
      <c r="D42" s="32"/>
      <c r="E42" s="32"/>
      <c r="F42" s="23"/>
      <c r="G42" s="245"/>
    </row>
    <row r="43" spans="2:7" ht="15.75" customHeight="1">
      <c r="B43" s="31">
        <v>402009</v>
      </c>
      <c r="C43" s="32" t="s">
        <v>81</v>
      </c>
      <c r="D43" s="18">
        <v>200</v>
      </c>
      <c r="E43" s="18">
        <v>0</v>
      </c>
      <c r="F43" s="23">
        <f t="shared" si="0"/>
        <v>0</v>
      </c>
      <c r="G43" s="245"/>
    </row>
    <row r="44" spans="2:7" ht="15.75" customHeight="1">
      <c r="B44" s="31"/>
      <c r="C44" s="26" t="s">
        <v>29</v>
      </c>
      <c r="D44" s="24">
        <v>200</v>
      </c>
      <c r="E44" s="24">
        <v>0</v>
      </c>
      <c r="F44" s="250">
        <f t="shared" si="0"/>
        <v>0</v>
      </c>
      <c r="G44" s="245"/>
    </row>
    <row r="45" spans="2:7" ht="15.75" customHeight="1">
      <c r="B45" s="31"/>
      <c r="C45" s="16"/>
      <c r="D45" s="17"/>
      <c r="E45" s="17"/>
      <c r="F45" s="23"/>
      <c r="G45" s="245"/>
    </row>
    <row r="46" spans="1:7" ht="15.75" customHeight="1">
      <c r="A46" s="35">
        <v>8002</v>
      </c>
      <c r="B46" s="31"/>
      <c r="C46" s="29" t="s">
        <v>114</v>
      </c>
      <c r="D46" s="17"/>
      <c r="E46" s="17"/>
      <c r="F46" s="23"/>
      <c r="G46" s="245"/>
    </row>
    <row r="47" spans="1:7" s="41" customFormat="1" ht="15.75" customHeight="1">
      <c r="A47" s="33"/>
      <c r="B47" s="31">
        <v>402009</v>
      </c>
      <c r="C47" s="30" t="s">
        <v>81</v>
      </c>
      <c r="D47" s="23">
        <v>410</v>
      </c>
      <c r="E47" s="23">
        <v>409.71</v>
      </c>
      <c r="F47" s="23">
        <f t="shared" si="0"/>
        <v>99.92926829268292</v>
      </c>
      <c r="G47" s="245"/>
    </row>
    <row r="48" spans="2:7" ht="15.75" customHeight="1">
      <c r="B48" s="21"/>
      <c r="C48" s="26" t="s">
        <v>94</v>
      </c>
      <c r="D48" s="24">
        <v>410</v>
      </c>
      <c r="E48" s="24">
        <v>409.71</v>
      </c>
      <c r="F48" s="250">
        <f t="shared" si="0"/>
        <v>99.92926829268292</v>
      </c>
      <c r="G48" s="245"/>
    </row>
    <row r="49" spans="2:7" ht="15.75" customHeight="1">
      <c r="B49" s="31"/>
      <c r="C49" s="16"/>
      <c r="D49" s="17"/>
      <c r="E49" s="17"/>
      <c r="F49" s="23"/>
      <c r="G49" s="245"/>
    </row>
    <row r="50" spans="1:7" ht="15.75" customHeight="1">
      <c r="A50" s="35">
        <v>8003</v>
      </c>
      <c r="B50" s="32"/>
      <c r="C50" s="33" t="s">
        <v>90</v>
      </c>
      <c r="D50" s="32"/>
      <c r="E50" s="32"/>
      <c r="F50" s="23"/>
      <c r="G50" s="245"/>
    </row>
    <row r="51" spans="2:7" ht="15.75" customHeight="1">
      <c r="B51" s="31">
        <v>402009</v>
      </c>
      <c r="C51" s="32" t="s">
        <v>8</v>
      </c>
      <c r="D51" s="18">
        <v>195</v>
      </c>
      <c r="E51" s="18">
        <v>194</v>
      </c>
      <c r="F51" s="23">
        <f t="shared" si="0"/>
        <v>99.48717948717949</v>
      </c>
      <c r="G51" s="245"/>
    </row>
    <row r="52" spans="2:7" ht="15.75" customHeight="1">
      <c r="B52" s="31"/>
      <c r="C52" s="26" t="s">
        <v>29</v>
      </c>
      <c r="D52" s="24">
        <v>195</v>
      </c>
      <c r="E52" s="24">
        <v>194</v>
      </c>
      <c r="F52" s="250">
        <f t="shared" si="0"/>
        <v>99.48717948717949</v>
      </c>
      <c r="G52" s="245"/>
    </row>
    <row r="53" spans="2:7" ht="15.75" customHeight="1">
      <c r="B53" s="31"/>
      <c r="C53" s="155"/>
      <c r="D53" s="54"/>
      <c r="E53" s="54"/>
      <c r="F53" s="23"/>
      <c r="G53" s="245"/>
    </row>
    <row r="54" spans="1:7" ht="15.75" customHeight="1">
      <c r="A54" s="35">
        <v>8004</v>
      </c>
      <c r="B54" s="31"/>
      <c r="C54" s="29" t="s">
        <v>115</v>
      </c>
      <c r="D54" s="17"/>
      <c r="E54" s="17"/>
      <c r="F54" s="23"/>
      <c r="G54" s="245"/>
    </row>
    <row r="55" spans="2:7" ht="15.75" customHeight="1">
      <c r="B55" s="31">
        <v>402009</v>
      </c>
      <c r="C55" s="30" t="s">
        <v>81</v>
      </c>
      <c r="D55" s="23">
        <v>122</v>
      </c>
      <c r="E55" s="23">
        <v>99.18</v>
      </c>
      <c r="F55" s="23">
        <f t="shared" si="0"/>
        <v>81.29508196721312</v>
      </c>
      <c r="G55" s="245"/>
    </row>
    <row r="56" spans="2:7" ht="15.75" customHeight="1">
      <c r="B56" s="31"/>
      <c r="C56" s="26" t="s">
        <v>94</v>
      </c>
      <c r="D56" s="24">
        <v>122</v>
      </c>
      <c r="E56" s="24">
        <v>99.18</v>
      </c>
      <c r="F56" s="250">
        <f t="shared" si="0"/>
        <v>81.29508196721312</v>
      </c>
      <c r="G56" s="245"/>
    </row>
    <row r="57" spans="2:7" ht="15.75" customHeight="1">
      <c r="B57" s="31"/>
      <c r="C57" s="16"/>
      <c r="D57" s="17"/>
      <c r="E57" s="17"/>
      <c r="F57" s="23"/>
      <c r="G57" s="245"/>
    </row>
    <row r="58" spans="1:7" ht="15.75" customHeight="1">
      <c r="A58" s="35">
        <v>8005</v>
      </c>
      <c r="B58" s="31"/>
      <c r="C58" s="29" t="s">
        <v>116</v>
      </c>
      <c r="D58" s="17"/>
      <c r="E58" s="17"/>
      <c r="F58" s="23"/>
      <c r="G58" s="245"/>
    </row>
    <row r="59" spans="2:7" ht="15.75" customHeight="1">
      <c r="B59" s="31">
        <v>402009</v>
      </c>
      <c r="C59" s="30" t="s">
        <v>81</v>
      </c>
      <c r="D59" s="23">
        <v>43</v>
      </c>
      <c r="E59" s="23">
        <v>0</v>
      </c>
      <c r="F59" s="23">
        <f t="shared" si="0"/>
        <v>0</v>
      </c>
      <c r="G59" s="245"/>
    </row>
    <row r="60" spans="2:7" ht="15.75" customHeight="1">
      <c r="B60" s="31"/>
      <c r="C60" s="26" t="s">
        <v>94</v>
      </c>
      <c r="D60" s="24">
        <v>43</v>
      </c>
      <c r="E60" s="24">
        <v>0</v>
      </c>
      <c r="F60" s="250">
        <f t="shared" si="0"/>
        <v>0</v>
      </c>
      <c r="G60" s="245"/>
    </row>
    <row r="61" spans="2:7" ht="15.75" customHeight="1">
      <c r="B61" s="169"/>
      <c r="C61" s="16"/>
      <c r="D61" s="17"/>
      <c r="E61" s="17"/>
      <c r="F61" s="23"/>
      <c r="G61" s="245"/>
    </row>
    <row r="62" spans="1:7" s="192" customFormat="1" ht="23.25" customHeight="1">
      <c r="A62" s="148"/>
      <c r="B62" s="149"/>
      <c r="C62" s="150" t="s">
        <v>72</v>
      </c>
      <c r="D62" s="157">
        <f>(D44+D48+D52+D56+D60)</f>
        <v>970</v>
      </c>
      <c r="E62" s="157">
        <f>(E44+E48+E52+E56+E60)</f>
        <v>702.8900000000001</v>
      </c>
      <c r="F62" s="151">
        <f t="shared" si="0"/>
        <v>72.46288659793817</v>
      </c>
      <c r="G62" s="245"/>
    </row>
    <row r="63" spans="2:7" ht="15.75" customHeight="1">
      <c r="B63" s="40"/>
      <c r="C63" s="41"/>
      <c r="D63" s="136"/>
      <c r="E63" s="136"/>
      <c r="F63" s="23"/>
      <c r="G63" s="245"/>
    </row>
    <row r="64" spans="1:8" ht="23.25" customHeight="1">
      <c r="A64" s="35"/>
      <c r="B64" s="65"/>
      <c r="C64" s="13" t="s">
        <v>73</v>
      </c>
      <c r="F64" s="23"/>
      <c r="G64" s="245"/>
      <c r="H64" s="247"/>
    </row>
    <row r="65" spans="1:7" ht="17.25">
      <c r="A65" s="28">
        <v>8006</v>
      </c>
      <c r="B65" s="16"/>
      <c r="C65" s="29" t="s">
        <v>23</v>
      </c>
      <c r="D65" s="47"/>
      <c r="E65" s="47"/>
      <c r="F65" s="23"/>
      <c r="G65" s="245"/>
    </row>
    <row r="66" spans="1:256" s="32" customFormat="1" ht="15">
      <c r="A66" s="21"/>
      <c r="B66" s="32">
        <v>402300</v>
      </c>
      <c r="C66" s="32" t="s">
        <v>57</v>
      </c>
      <c r="D66" s="61">
        <v>50</v>
      </c>
      <c r="E66" s="61">
        <v>0</v>
      </c>
      <c r="F66" s="23">
        <f t="shared" si="0"/>
        <v>0</v>
      </c>
      <c r="G66" s="21"/>
      <c r="I66" s="21"/>
      <c r="K66" s="21"/>
      <c r="M66" s="21"/>
      <c r="O66" s="21"/>
      <c r="Q66" s="21"/>
      <c r="S66" s="21"/>
      <c r="U66" s="21"/>
      <c r="W66" s="21"/>
      <c r="Y66" s="21"/>
      <c r="AA66" s="21"/>
      <c r="AC66" s="21"/>
      <c r="AE66" s="21"/>
      <c r="AG66" s="21"/>
      <c r="AI66" s="21"/>
      <c r="AK66" s="21"/>
      <c r="AM66" s="21"/>
      <c r="AO66" s="21"/>
      <c r="AQ66" s="21"/>
      <c r="AS66" s="21"/>
      <c r="AU66" s="21"/>
      <c r="AW66" s="21"/>
      <c r="AY66" s="21"/>
      <c r="BA66" s="21"/>
      <c r="BC66" s="21"/>
      <c r="BE66" s="21"/>
      <c r="BG66" s="21"/>
      <c r="BI66" s="21"/>
      <c r="BK66" s="21"/>
      <c r="BM66" s="21"/>
      <c r="BO66" s="21"/>
      <c r="BQ66" s="21"/>
      <c r="BS66" s="21"/>
      <c r="BU66" s="21"/>
      <c r="BW66" s="21"/>
      <c r="BY66" s="21"/>
      <c r="CA66" s="21"/>
      <c r="CC66" s="21"/>
      <c r="CE66" s="21"/>
      <c r="CG66" s="21"/>
      <c r="CI66" s="21"/>
      <c r="CK66" s="21"/>
      <c r="CM66" s="21"/>
      <c r="CO66" s="21"/>
      <c r="CQ66" s="21"/>
      <c r="CS66" s="21"/>
      <c r="CU66" s="21"/>
      <c r="CW66" s="21"/>
      <c r="CY66" s="21"/>
      <c r="DA66" s="21"/>
      <c r="DC66" s="21"/>
      <c r="DE66" s="21"/>
      <c r="DG66" s="21"/>
      <c r="DI66" s="21"/>
      <c r="DK66" s="21"/>
      <c r="DM66" s="21"/>
      <c r="DO66" s="21"/>
      <c r="DQ66" s="21"/>
      <c r="DS66" s="21"/>
      <c r="DU66" s="21"/>
      <c r="DW66" s="21"/>
      <c r="DY66" s="21"/>
      <c r="EA66" s="21"/>
      <c r="EC66" s="21"/>
      <c r="EE66" s="21"/>
      <c r="EG66" s="21"/>
      <c r="EI66" s="21"/>
      <c r="EK66" s="21"/>
      <c r="EM66" s="21"/>
      <c r="EO66" s="21"/>
      <c r="EQ66" s="21">
        <v>402300</v>
      </c>
      <c r="ER66" s="32" t="s">
        <v>57</v>
      </c>
      <c r="ES66" s="21">
        <v>402300</v>
      </c>
      <c r="ET66" s="32" t="s">
        <v>57</v>
      </c>
      <c r="EU66" s="21">
        <v>402300</v>
      </c>
      <c r="EV66" s="32" t="s">
        <v>57</v>
      </c>
      <c r="EW66" s="21">
        <v>402300</v>
      </c>
      <c r="EX66" s="32" t="s">
        <v>57</v>
      </c>
      <c r="EY66" s="21">
        <v>402300</v>
      </c>
      <c r="EZ66" s="32" t="s">
        <v>57</v>
      </c>
      <c r="FA66" s="21">
        <v>402300</v>
      </c>
      <c r="FB66" s="32" t="s">
        <v>57</v>
      </c>
      <c r="FC66" s="21">
        <v>402300</v>
      </c>
      <c r="FD66" s="32" t="s">
        <v>57</v>
      </c>
      <c r="FE66" s="21">
        <v>402300</v>
      </c>
      <c r="FF66" s="32" t="s">
        <v>57</v>
      </c>
      <c r="FG66" s="21">
        <v>402300</v>
      </c>
      <c r="FH66" s="32" t="s">
        <v>57</v>
      </c>
      <c r="FI66" s="21">
        <v>402300</v>
      </c>
      <c r="FJ66" s="32" t="s">
        <v>57</v>
      </c>
      <c r="FK66" s="21">
        <v>402300</v>
      </c>
      <c r="FL66" s="32" t="s">
        <v>57</v>
      </c>
      <c r="FM66" s="21">
        <v>402300</v>
      </c>
      <c r="FN66" s="32" t="s">
        <v>57</v>
      </c>
      <c r="FO66" s="21">
        <v>402300</v>
      </c>
      <c r="FP66" s="32" t="s">
        <v>57</v>
      </c>
      <c r="FQ66" s="21">
        <v>402300</v>
      </c>
      <c r="FR66" s="32" t="s">
        <v>57</v>
      </c>
      <c r="FS66" s="21">
        <v>402300</v>
      </c>
      <c r="FT66" s="32" t="s">
        <v>57</v>
      </c>
      <c r="FU66" s="21">
        <v>402300</v>
      </c>
      <c r="FV66" s="32" t="s">
        <v>57</v>
      </c>
      <c r="FW66" s="21">
        <v>402300</v>
      </c>
      <c r="FX66" s="32" t="s">
        <v>57</v>
      </c>
      <c r="FY66" s="21">
        <v>402300</v>
      </c>
      <c r="FZ66" s="32" t="s">
        <v>57</v>
      </c>
      <c r="GA66" s="21">
        <v>402300</v>
      </c>
      <c r="GB66" s="32" t="s">
        <v>57</v>
      </c>
      <c r="GC66" s="21">
        <v>402300</v>
      </c>
      <c r="GD66" s="32" t="s">
        <v>57</v>
      </c>
      <c r="GE66" s="21">
        <v>402300</v>
      </c>
      <c r="GF66" s="32" t="s">
        <v>57</v>
      </c>
      <c r="GG66" s="21">
        <v>402300</v>
      </c>
      <c r="GH66" s="32" t="s">
        <v>57</v>
      </c>
      <c r="GI66" s="21">
        <v>402300</v>
      </c>
      <c r="GJ66" s="32" t="s">
        <v>57</v>
      </c>
      <c r="GK66" s="21">
        <v>402300</v>
      </c>
      <c r="GL66" s="32" t="s">
        <v>57</v>
      </c>
      <c r="GM66" s="21">
        <v>402300</v>
      </c>
      <c r="GN66" s="32" t="s">
        <v>57</v>
      </c>
      <c r="GO66" s="21">
        <v>402300</v>
      </c>
      <c r="GP66" s="32" t="s">
        <v>57</v>
      </c>
      <c r="GQ66" s="21">
        <v>402300</v>
      </c>
      <c r="GR66" s="32" t="s">
        <v>57</v>
      </c>
      <c r="GS66" s="21">
        <v>402300</v>
      </c>
      <c r="GT66" s="32" t="s">
        <v>57</v>
      </c>
      <c r="GU66" s="21">
        <v>402300</v>
      </c>
      <c r="GV66" s="32" t="s">
        <v>57</v>
      </c>
      <c r="GW66" s="21">
        <v>402300</v>
      </c>
      <c r="GX66" s="32" t="s">
        <v>57</v>
      </c>
      <c r="GY66" s="21">
        <v>402300</v>
      </c>
      <c r="GZ66" s="32" t="s">
        <v>57</v>
      </c>
      <c r="HA66" s="21">
        <v>402300</v>
      </c>
      <c r="HB66" s="32" t="s">
        <v>57</v>
      </c>
      <c r="HC66" s="21">
        <v>402300</v>
      </c>
      <c r="HD66" s="32" t="s">
        <v>57</v>
      </c>
      <c r="HE66" s="21">
        <v>402300</v>
      </c>
      <c r="HF66" s="32" t="s">
        <v>57</v>
      </c>
      <c r="HG66" s="21">
        <v>402300</v>
      </c>
      <c r="HH66" s="32" t="s">
        <v>57</v>
      </c>
      <c r="HI66" s="21">
        <v>402300</v>
      </c>
      <c r="HJ66" s="32" t="s">
        <v>57</v>
      </c>
      <c r="HK66" s="21">
        <v>402300</v>
      </c>
      <c r="HL66" s="32" t="s">
        <v>57</v>
      </c>
      <c r="HM66" s="21">
        <v>402300</v>
      </c>
      <c r="HN66" s="32" t="s">
        <v>57</v>
      </c>
      <c r="HO66" s="21">
        <v>402300</v>
      </c>
      <c r="HP66" s="32" t="s">
        <v>57</v>
      </c>
      <c r="HQ66" s="21">
        <v>402300</v>
      </c>
      <c r="HR66" s="32" t="s">
        <v>57</v>
      </c>
      <c r="HS66" s="21">
        <v>402300</v>
      </c>
      <c r="HT66" s="32" t="s">
        <v>57</v>
      </c>
      <c r="HU66" s="21">
        <v>402300</v>
      </c>
      <c r="HV66" s="32" t="s">
        <v>57</v>
      </c>
      <c r="HW66" s="21">
        <v>402300</v>
      </c>
      <c r="HX66" s="32" t="s">
        <v>57</v>
      </c>
      <c r="HY66" s="21">
        <v>402300</v>
      </c>
      <c r="HZ66" s="32" t="s">
        <v>57</v>
      </c>
      <c r="IA66" s="21">
        <v>402300</v>
      </c>
      <c r="IB66" s="32" t="s">
        <v>57</v>
      </c>
      <c r="IC66" s="21">
        <v>402300</v>
      </c>
      <c r="ID66" s="32" t="s">
        <v>57</v>
      </c>
      <c r="IE66" s="21">
        <v>402300</v>
      </c>
      <c r="IF66" s="32" t="s">
        <v>57</v>
      </c>
      <c r="IG66" s="21">
        <v>402300</v>
      </c>
      <c r="IH66" s="32" t="s">
        <v>57</v>
      </c>
      <c r="II66" s="21">
        <v>402300</v>
      </c>
      <c r="IJ66" s="32" t="s">
        <v>57</v>
      </c>
      <c r="IK66" s="21">
        <v>402300</v>
      </c>
      <c r="IL66" s="32" t="s">
        <v>57</v>
      </c>
      <c r="IM66" s="21">
        <v>402300</v>
      </c>
      <c r="IN66" s="32" t="s">
        <v>57</v>
      </c>
      <c r="IO66" s="21">
        <v>402300</v>
      </c>
      <c r="IP66" s="32" t="s">
        <v>57</v>
      </c>
      <c r="IQ66" s="21">
        <v>402300</v>
      </c>
      <c r="IR66" s="32" t="s">
        <v>57</v>
      </c>
      <c r="IS66" s="21">
        <v>402300</v>
      </c>
      <c r="IT66" s="32" t="s">
        <v>57</v>
      </c>
      <c r="IU66" s="21">
        <v>402300</v>
      </c>
      <c r="IV66" s="32" t="s">
        <v>57</v>
      </c>
    </row>
    <row r="67" spans="1:7" ht="15">
      <c r="A67" s="15"/>
      <c r="B67" s="31">
        <v>402503</v>
      </c>
      <c r="C67" s="32" t="s">
        <v>23</v>
      </c>
      <c r="D67" s="23">
        <v>0</v>
      </c>
      <c r="E67" s="23">
        <v>0</v>
      </c>
      <c r="F67" s="23">
        <v>0</v>
      </c>
      <c r="G67" s="245"/>
    </row>
    <row r="68" spans="1:7" s="41" customFormat="1" ht="15">
      <c r="A68" s="33"/>
      <c r="B68" s="31">
        <v>402903</v>
      </c>
      <c r="C68" s="32" t="s">
        <v>18</v>
      </c>
      <c r="D68" s="18">
        <v>270</v>
      </c>
      <c r="E68" s="18">
        <v>0</v>
      </c>
      <c r="F68" s="23">
        <f t="shared" si="0"/>
        <v>0</v>
      </c>
      <c r="G68" s="194"/>
    </row>
    <row r="69" spans="1:7" ht="15">
      <c r="A69" s="15"/>
      <c r="B69" s="31"/>
      <c r="C69" s="26" t="s">
        <v>94</v>
      </c>
      <c r="D69" s="24">
        <f>(D66+D68)</f>
        <v>320</v>
      </c>
      <c r="E69" s="24">
        <v>0</v>
      </c>
      <c r="F69" s="250">
        <f t="shared" si="0"/>
        <v>0</v>
      </c>
      <c r="G69" s="245"/>
    </row>
    <row r="70" spans="1:7" ht="15">
      <c r="A70" s="15"/>
      <c r="B70" s="31"/>
      <c r="C70" s="32"/>
      <c r="D70" s="23"/>
      <c r="E70" s="23"/>
      <c r="F70" s="23"/>
      <c r="G70" s="245"/>
    </row>
    <row r="71" spans="1:7" ht="17.25">
      <c r="A71" s="28">
        <v>8007</v>
      </c>
      <c r="B71" s="31"/>
      <c r="C71" s="33" t="s">
        <v>24</v>
      </c>
      <c r="D71" s="23"/>
      <c r="E71" s="23"/>
      <c r="F71" s="23"/>
      <c r="G71" s="245"/>
    </row>
    <row r="72" spans="2:7" ht="15">
      <c r="B72" s="31">
        <v>402503</v>
      </c>
      <c r="C72" s="32" t="s">
        <v>24</v>
      </c>
      <c r="D72" s="23">
        <v>351</v>
      </c>
      <c r="E72" s="23">
        <v>150.3</v>
      </c>
      <c r="F72" s="23">
        <f t="shared" si="0"/>
        <v>42.820512820512825</v>
      </c>
      <c r="G72" s="245"/>
    </row>
    <row r="73" spans="2:7" ht="15">
      <c r="B73" s="31"/>
      <c r="C73" s="26" t="s">
        <v>94</v>
      </c>
      <c r="D73" s="24">
        <v>351</v>
      </c>
      <c r="E73" s="24">
        <v>150.3</v>
      </c>
      <c r="F73" s="250">
        <f>(E73/D73)*100</f>
        <v>42.820512820512825</v>
      </c>
      <c r="G73" s="245"/>
    </row>
    <row r="74" spans="2:7" ht="15">
      <c r="B74" s="31"/>
      <c r="C74" s="32"/>
      <c r="D74" s="23"/>
      <c r="E74" s="23"/>
      <c r="F74" s="23"/>
      <c r="G74" s="245"/>
    </row>
    <row r="75" spans="1:7" ht="17.25">
      <c r="A75" s="35">
        <v>8008</v>
      </c>
      <c r="B75" s="31"/>
      <c r="C75" s="33" t="s">
        <v>42</v>
      </c>
      <c r="D75" s="23"/>
      <c r="E75" s="23"/>
      <c r="F75" s="23"/>
      <c r="G75" s="245"/>
    </row>
    <row r="76" spans="2:7" ht="15">
      <c r="B76" s="31">
        <v>402503</v>
      </c>
      <c r="C76" s="32" t="s">
        <v>42</v>
      </c>
      <c r="D76" s="23">
        <v>507</v>
      </c>
      <c r="E76" s="23">
        <v>0</v>
      </c>
      <c r="F76" s="23">
        <f>(E76/D76)*100</f>
        <v>0</v>
      </c>
      <c r="G76" s="245"/>
    </row>
    <row r="77" spans="2:7" ht="15">
      <c r="B77" s="31"/>
      <c r="C77" s="26" t="s">
        <v>94</v>
      </c>
      <c r="D77" s="24">
        <v>507</v>
      </c>
      <c r="E77" s="24">
        <v>0</v>
      </c>
      <c r="F77" s="250">
        <f>(E77/D77)*100</f>
        <v>0</v>
      </c>
      <c r="G77" s="245"/>
    </row>
    <row r="78" spans="2:7" ht="15">
      <c r="B78" s="31"/>
      <c r="C78" s="33"/>
      <c r="D78" s="23"/>
      <c r="E78" s="23"/>
      <c r="F78" s="23"/>
      <c r="G78" s="245"/>
    </row>
    <row r="79" spans="1:7" ht="17.25">
      <c r="A79" s="35">
        <v>8009</v>
      </c>
      <c r="B79" s="31"/>
      <c r="C79" s="33" t="s">
        <v>25</v>
      </c>
      <c r="D79" s="23"/>
      <c r="E79" s="23"/>
      <c r="F79" s="23"/>
      <c r="G79" s="245"/>
    </row>
    <row r="80" spans="2:7" ht="15">
      <c r="B80" s="31">
        <v>402503</v>
      </c>
      <c r="C80" s="32" t="s">
        <v>25</v>
      </c>
      <c r="D80" s="23">
        <v>0</v>
      </c>
      <c r="E80" s="23">
        <v>0</v>
      </c>
      <c r="F80" s="23">
        <v>0</v>
      </c>
      <c r="G80" s="245"/>
    </row>
    <row r="81" spans="2:7" ht="15">
      <c r="B81" s="34"/>
      <c r="C81" s="26" t="s">
        <v>94</v>
      </c>
      <c r="D81" s="24">
        <v>0</v>
      </c>
      <c r="E81" s="24">
        <v>0</v>
      </c>
      <c r="F81" s="250">
        <v>0</v>
      </c>
      <c r="G81" s="245"/>
    </row>
    <row r="82" spans="2:7" ht="15">
      <c r="B82" s="31"/>
      <c r="C82" s="32"/>
      <c r="D82" s="17"/>
      <c r="E82" s="17"/>
      <c r="F82" s="23"/>
      <c r="G82" s="245"/>
    </row>
    <row r="83" spans="1:7" s="192" customFormat="1" ht="22.5">
      <c r="A83" s="164"/>
      <c r="B83" s="248"/>
      <c r="C83" s="165" t="s">
        <v>61</v>
      </c>
      <c r="D83" s="157">
        <f>(D69+D73+D77+D81)</f>
        <v>1178</v>
      </c>
      <c r="E83" s="157">
        <f>(E69+E73+E77+E81)</f>
        <v>150.3</v>
      </c>
      <c r="F83" s="151">
        <f>(E83/D83)*100</f>
        <v>12.758913412563668</v>
      </c>
      <c r="G83" s="245"/>
    </row>
    <row r="84" spans="2:7" ht="15">
      <c r="B84" s="40"/>
      <c r="C84" s="16"/>
      <c r="D84" s="17"/>
      <c r="E84" s="17"/>
      <c r="F84" s="23"/>
      <c r="G84" s="245"/>
    </row>
    <row r="85" spans="1:7" s="192" customFormat="1" ht="22.5">
      <c r="A85" s="148"/>
      <c r="B85" s="149"/>
      <c r="C85" s="150" t="s">
        <v>41</v>
      </c>
      <c r="D85" s="151">
        <f>(D83+D62+D39)</f>
        <v>4769</v>
      </c>
      <c r="E85" s="151">
        <f>(E83+E62+E39)</f>
        <v>2330.6</v>
      </c>
      <c r="F85" s="151">
        <f>(E85/D85)*100</f>
        <v>48.869784021807504</v>
      </c>
      <c r="G85" s="245"/>
    </row>
    <row r="86" spans="1:6" ht="15">
      <c r="A86" s="173"/>
      <c r="B86" s="40"/>
      <c r="C86" s="16"/>
      <c r="D86" s="17"/>
      <c r="E86" s="17"/>
      <c r="F86" s="17"/>
    </row>
    <row r="87" spans="1:12" ht="12.75">
      <c r="A87" s="232"/>
      <c r="B87" s="232"/>
      <c r="C87" s="232"/>
      <c r="D87" s="232"/>
      <c r="E87" s="232"/>
      <c r="F87" s="233"/>
      <c r="G87" s="233"/>
      <c r="H87" s="234"/>
      <c r="I87" s="233">
        <v>0</v>
      </c>
      <c r="J87" s="233">
        <v>50</v>
      </c>
      <c r="K87" s="233">
        <v>0</v>
      </c>
      <c r="L87" s="233">
        <f>(E25)</f>
        <v>30.01</v>
      </c>
    </row>
    <row r="88" spans="1:12" ht="12.75">
      <c r="A88" s="174"/>
      <c r="B88" s="174"/>
      <c r="C88" s="174"/>
      <c r="D88" s="174"/>
      <c r="E88" s="174"/>
      <c r="F88" s="184"/>
      <c r="G88" s="184"/>
      <c r="H88" s="199"/>
      <c r="I88" s="184">
        <v>925.2</v>
      </c>
      <c r="J88" s="184">
        <v>144.8</v>
      </c>
      <c r="K88" s="184">
        <v>86.47</v>
      </c>
      <c r="L88" s="184">
        <f>(E26+E43+E47+E51+E55+E59)</f>
        <v>702.8900000000001</v>
      </c>
    </row>
    <row r="89" spans="1:12" ht="12.75">
      <c r="A89" s="174"/>
      <c r="B89" s="174"/>
      <c r="C89" s="174"/>
      <c r="D89" s="174"/>
      <c r="E89" s="174"/>
      <c r="F89" s="184"/>
      <c r="G89" s="184"/>
      <c r="H89" s="199"/>
      <c r="I89" s="184">
        <v>1144.21</v>
      </c>
      <c r="J89" s="184">
        <v>921.79</v>
      </c>
      <c r="K89" s="184">
        <v>55.38</v>
      </c>
      <c r="L89" s="184">
        <f>(E30)</f>
        <v>1252.45</v>
      </c>
    </row>
    <row r="90" spans="1:12" ht="12.75">
      <c r="A90" s="174"/>
      <c r="B90" s="174"/>
      <c r="C90" s="174"/>
      <c r="D90" s="174"/>
      <c r="E90" s="174"/>
      <c r="F90" s="184"/>
      <c r="G90" s="184"/>
      <c r="H90" s="199"/>
      <c r="I90" s="184">
        <v>0</v>
      </c>
      <c r="J90" s="184">
        <v>10</v>
      </c>
      <c r="K90" s="184">
        <v>0</v>
      </c>
      <c r="L90" s="184">
        <f>(E31)</f>
        <v>0.86</v>
      </c>
    </row>
    <row r="91" spans="1:12" ht="12.75">
      <c r="A91" s="174"/>
      <c r="B91" s="174"/>
      <c r="C91" s="174"/>
      <c r="D91" s="174"/>
      <c r="E91" s="174"/>
      <c r="F91" s="184"/>
      <c r="G91" s="184"/>
      <c r="H91" s="199"/>
      <c r="I91" s="184">
        <v>121.4</v>
      </c>
      <c r="J91" s="184">
        <v>113.6</v>
      </c>
      <c r="K91" s="184">
        <v>51.66</v>
      </c>
      <c r="L91" s="184">
        <v>235</v>
      </c>
    </row>
    <row r="92" spans="1:12" ht="12.75">
      <c r="A92" s="174"/>
      <c r="B92" s="174"/>
      <c r="C92" s="174"/>
      <c r="D92" s="174"/>
      <c r="E92" s="174"/>
      <c r="F92" s="184"/>
      <c r="G92" s="184"/>
      <c r="H92" s="199"/>
      <c r="I92" s="184">
        <v>0</v>
      </c>
      <c r="J92" s="184">
        <v>100</v>
      </c>
      <c r="K92" s="184">
        <v>0</v>
      </c>
      <c r="L92" s="184">
        <f>(E37)</f>
        <v>0</v>
      </c>
    </row>
    <row r="93" spans="1:12" s="205" customFormat="1" ht="12.75">
      <c r="A93" s="174"/>
      <c r="B93" s="174"/>
      <c r="C93" s="174"/>
      <c r="D93" s="174"/>
      <c r="E93" s="174"/>
      <c r="F93" s="184"/>
      <c r="G93" s="184"/>
      <c r="H93" s="199"/>
      <c r="I93" s="184">
        <v>0</v>
      </c>
      <c r="J93" s="184">
        <v>363</v>
      </c>
      <c r="K93" s="184">
        <v>0</v>
      </c>
      <c r="L93" s="184">
        <f>(E73)</f>
        <v>150.3</v>
      </c>
    </row>
    <row r="94" spans="1:12" s="205" customFormat="1" ht="12.75">
      <c r="A94" s="174"/>
      <c r="B94" s="174"/>
      <c r="C94" s="174"/>
      <c r="D94" s="174"/>
      <c r="E94" s="174"/>
      <c r="F94" s="184"/>
      <c r="G94" s="184"/>
      <c r="H94" s="199"/>
      <c r="I94" s="184">
        <v>0</v>
      </c>
      <c r="J94" s="184">
        <v>204</v>
      </c>
      <c r="K94" s="184">
        <v>0</v>
      </c>
      <c r="L94" s="184">
        <f>(E77)</f>
        <v>0</v>
      </c>
    </row>
    <row r="95" spans="1:12" s="249" customFormat="1" ht="12.75">
      <c r="A95" s="201"/>
      <c r="B95" s="201"/>
      <c r="C95" s="201"/>
      <c r="D95" s="201"/>
      <c r="E95" s="201"/>
      <c r="F95" s="203"/>
      <c r="G95" s="203"/>
      <c r="H95" s="204"/>
      <c r="I95" s="203">
        <v>0</v>
      </c>
      <c r="J95" s="203">
        <v>0</v>
      </c>
      <c r="K95" s="203">
        <v>0</v>
      </c>
      <c r="L95" s="203">
        <v>50</v>
      </c>
    </row>
    <row r="96" spans="1:12" s="249" customFormat="1" ht="12.75">
      <c r="A96" s="244"/>
      <c r="B96" s="244"/>
      <c r="C96" s="244"/>
      <c r="D96" s="244"/>
      <c r="E96" s="244"/>
      <c r="F96" s="241"/>
      <c r="G96" s="241"/>
      <c r="H96" s="242"/>
      <c r="I96" s="241">
        <v>0</v>
      </c>
      <c r="J96" s="241">
        <v>100</v>
      </c>
      <c r="K96" s="241">
        <v>0</v>
      </c>
      <c r="L96" s="241">
        <v>0</v>
      </c>
    </row>
    <row r="97" spans="1:12" s="205" customFormat="1" ht="12.75">
      <c r="A97" s="174"/>
      <c r="B97" s="174"/>
      <c r="C97" s="174"/>
      <c r="D97" s="174"/>
      <c r="E97" s="174"/>
      <c r="F97" s="184"/>
      <c r="G97" s="184"/>
      <c r="H97" s="199"/>
      <c r="I97" s="184">
        <v>0</v>
      </c>
      <c r="J97" s="184">
        <v>511</v>
      </c>
      <c r="K97" s="184">
        <v>0</v>
      </c>
      <c r="L97" s="184">
        <v>270</v>
      </c>
    </row>
    <row r="98" spans="1:12" s="205" customFormat="1" ht="12.75">
      <c r="A98" s="75"/>
      <c r="B98" s="75"/>
      <c r="C98" s="75"/>
      <c r="D98" s="72"/>
      <c r="E98" s="72"/>
      <c r="F98" s="72"/>
      <c r="G98" s="77"/>
      <c r="H98" s="72"/>
      <c r="I98" s="72"/>
      <c r="J98" s="75"/>
      <c r="K98" s="72"/>
      <c r="L98" s="79">
        <f>(L87+L88+L89+L90+L91+L92+L93+L94+L95+L96+L97)</f>
        <v>2691.51</v>
      </c>
    </row>
    <row r="99" spans="1:12" s="205" customFormat="1" ht="12.75">
      <c r="A99" s="75"/>
      <c r="B99" s="75"/>
      <c r="C99" s="75"/>
      <c r="D99" s="72"/>
      <c r="E99" s="72"/>
      <c r="F99" s="72"/>
      <c r="G99" s="77"/>
      <c r="H99" s="72"/>
      <c r="I99" s="72"/>
      <c r="J99" s="75"/>
      <c r="K99" s="72"/>
      <c r="L99" s="77"/>
    </row>
    <row r="100" spans="1:12" s="205" customFormat="1" ht="12.75">
      <c r="A100" s="75"/>
      <c r="B100" s="75"/>
      <c r="C100" s="75"/>
      <c r="D100" s="72"/>
      <c r="E100" s="72"/>
      <c r="F100" s="72"/>
      <c r="G100" s="77"/>
      <c r="H100" s="72"/>
      <c r="I100" s="72"/>
      <c r="J100" s="75"/>
      <c r="K100" s="72"/>
      <c r="L100" s="77"/>
    </row>
    <row r="101" spans="1:12" s="205" customFormat="1" ht="12.75">
      <c r="A101" s="75"/>
      <c r="B101" s="75"/>
      <c r="C101" s="75"/>
      <c r="D101" s="72"/>
      <c r="E101" s="72"/>
      <c r="F101" s="72"/>
      <c r="G101" s="77"/>
      <c r="H101" s="72"/>
      <c r="I101" s="72"/>
      <c r="J101" s="75"/>
      <c r="K101" s="72"/>
      <c r="L101" s="77"/>
    </row>
    <row r="102" spans="1:12" s="205" customFormat="1" ht="12.75">
      <c r="A102" s="75"/>
      <c r="B102" s="75"/>
      <c r="C102" s="75"/>
      <c r="D102" s="72"/>
      <c r="E102" s="72"/>
      <c r="F102" s="72"/>
      <c r="G102" s="77"/>
      <c r="H102" s="72"/>
      <c r="I102" s="72"/>
      <c r="J102" s="75"/>
      <c r="K102" s="72"/>
      <c r="L102" s="77"/>
    </row>
    <row r="103" spans="1:12" s="205" customFormat="1" ht="12.75">
      <c r="A103" s="75"/>
      <c r="B103" s="76"/>
      <c r="C103" s="75"/>
      <c r="D103" s="72"/>
      <c r="E103" s="72"/>
      <c r="F103" s="93"/>
      <c r="G103" s="77"/>
      <c r="H103" s="72"/>
      <c r="I103" s="72"/>
      <c r="J103" s="75"/>
      <c r="K103" s="93"/>
      <c r="L103" s="77"/>
    </row>
    <row r="104" spans="1:12" s="205" customFormat="1" ht="12.75">
      <c r="A104" s="75"/>
      <c r="B104" s="75"/>
      <c r="C104" s="75"/>
      <c r="D104" s="72"/>
      <c r="E104" s="72"/>
      <c r="F104" s="72"/>
      <c r="G104" s="79"/>
      <c r="H104" s="72"/>
      <c r="I104" s="72"/>
      <c r="J104" s="75"/>
      <c r="K104" s="72"/>
      <c r="L104" s="79"/>
    </row>
    <row r="105" spans="1:12" s="205" customFormat="1" ht="12.75">
      <c r="A105" s="75"/>
      <c r="B105" s="75"/>
      <c r="C105" s="75"/>
      <c r="D105" s="72"/>
      <c r="E105" s="72"/>
      <c r="F105" s="72"/>
      <c r="G105" s="79"/>
      <c r="H105" s="72"/>
      <c r="I105" s="72"/>
      <c r="J105" s="75"/>
      <c r="K105" s="72"/>
      <c r="L105" s="79"/>
    </row>
    <row r="106" s="205" customFormat="1" ht="12.75"/>
    <row r="107" s="205" customFormat="1" ht="12.75">
      <c r="F107" s="235"/>
    </row>
    <row r="108" s="205" customFormat="1" ht="12.75"/>
    <row r="109" spans="1:7" ht="12.75">
      <c r="A109" s="65"/>
      <c r="B109" s="65"/>
      <c r="G109" s="65"/>
    </row>
    <row r="110" spans="1:7" ht="12.75">
      <c r="A110" s="65"/>
      <c r="B110" s="65"/>
      <c r="G110" s="65"/>
    </row>
    <row r="111" spans="1:7" ht="12.75">
      <c r="A111" s="65"/>
      <c r="B111" s="65"/>
      <c r="G111" s="65"/>
    </row>
    <row r="112" spans="1:7" ht="12.75">
      <c r="A112" s="65"/>
      <c r="B112" s="65"/>
      <c r="G112" s="65"/>
    </row>
    <row r="113" spans="1:7" ht="12.75">
      <c r="A113" s="65"/>
      <c r="B113" s="65"/>
      <c r="G113" s="65"/>
    </row>
    <row r="114" spans="1:7" ht="12.75">
      <c r="A114" s="65"/>
      <c r="B114" s="65"/>
      <c r="G114" s="65"/>
    </row>
    <row r="115" spans="1:7" ht="12.75">
      <c r="A115" s="65"/>
      <c r="B115" s="65"/>
      <c r="G115" s="65"/>
    </row>
    <row r="116" spans="1:7" ht="12.75">
      <c r="A116" s="65"/>
      <c r="B116" s="65"/>
      <c r="G116" s="65"/>
    </row>
    <row r="117" spans="1:7" ht="12.75">
      <c r="A117" s="65"/>
      <c r="B117" s="65"/>
      <c r="G117" s="65"/>
    </row>
    <row r="118" spans="1:7" ht="12.75">
      <c r="A118" s="65"/>
      <c r="B118" s="65"/>
      <c r="G118" s="65"/>
    </row>
    <row r="119" spans="1:7" ht="12.75">
      <c r="A119" s="65"/>
      <c r="B119" s="65"/>
      <c r="G119" s="65"/>
    </row>
    <row r="120" spans="1:7" ht="12.75">
      <c r="A120" s="65"/>
      <c r="B120" s="65"/>
      <c r="G120" s="65"/>
    </row>
    <row r="121" spans="1:7" ht="12.75">
      <c r="A121" s="65"/>
      <c r="B121" s="65"/>
      <c r="G121" s="65"/>
    </row>
    <row r="122" spans="1:7" ht="12.75">
      <c r="A122" s="65"/>
      <c r="B122" s="65"/>
      <c r="G122" s="65"/>
    </row>
    <row r="123" spans="1:7" ht="12.75">
      <c r="A123" s="65"/>
      <c r="B123" s="65"/>
      <c r="G123" s="65"/>
    </row>
    <row r="124" spans="1:7" ht="12.75">
      <c r="A124" s="65"/>
      <c r="B124" s="65"/>
      <c r="G124" s="65"/>
    </row>
    <row r="125" spans="1:7" ht="12.75">
      <c r="A125" s="65"/>
      <c r="B125" s="65"/>
      <c r="G125" s="65"/>
    </row>
    <row r="126" spans="1:7" ht="12.75">
      <c r="A126" s="65"/>
      <c r="B126" s="65"/>
      <c r="G126" s="65"/>
    </row>
    <row r="127" spans="1:7" ht="12.75">
      <c r="A127" s="65"/>
      <c r="B127" s="65"/>
      <c r="G127" s="65"/>
    </row>
    <row r="128" spans="1:7" ht="12.75">
      <c r="A128" s="65"/>
      <c r="B128" s="65"/>
      <c r="G128" s="65"/>
    </row>
    <row r="129" spans="1:7" ht="12.75">
      <c r="A129" s="65"/>
      <c r="B129" s="65"/>
      <c r="G129" s="65"/>
    </row>
    <row r="130" spans="1:7" ht="12.75">
      <c r="A130" s="65"/>
      <c r="B130" s="65"/>
      <c r="G130" s="65"/>
    </row>
    <row r="131" spans="1:7" ht="12.75">
      <c r="A131" s="65"/>
      <c r="B131" s="65"/>
      <c r="G131" s="65"/>
    </row>
    <row r="132" spans="1:7" ht="12.75">
      <c r="A132" s="65"/>
      <c r="B132" s="65"/>
      <c r="G132" s="65"/>
    </row>
    <row r="133" spans="1:7" ht="12.75">
      <c r="A133" s="65"/>
      <c r="B133" s="65"/>
      <c r="G133" s="65"/>
    </row>
    <row r="134" spans="1:7" ht="12.75">
      <c r="A134" s="65"/>
      <c r="B134" s="65"/>
      <c r="G134" s="65"/>
    </row>
    <row r="135" spans="1:7" ht="12.75">
      <c r="A135" s="65"/>
      <c r="B135" s="65"/>
      <c r="G135" s="65"/>
    </row>
    <row r="136" spans="1:7" ht="12.75">
      <c r="A136" s="65"/>
      <c r="B136" s="65"/>
      <c r="G136" s="65"/>
    </row>
    <row r="137" spans="1:7" ht="12.75">
      <c r="A137" s="65"/>
      <c r="B137" s="65"/>
      <c r="G137" s="65"/>
    </row>
    <row r="138" spans="1:7" ht="12.75">
      <c r="A138" s="65"/>
      <c r="B138" s="65"/>
      <c r="G138" s="65"/>
    </row>
    <row r="139" spans="2:3" ht="15">
      <c r="B139" s="40"/>
      <c r="C139" s="41"/>
    </row>
    <row r="140" spans="2:3" ht="15">
      <c r="B140" s="40"/>
      <c r="C140" s="41"/>
    </row>
    <row r="141" spans="2:3" ht="15">
      <c r="B141" s="40"/>
      <c r="C141" s="41"/>
    </row>
    <row r="142" spans="2:3" ht="15">
      <c r="B142" s="40"/>
      <c r="C142" s="41"/>
    </row>
    <row r="143" spans="2:3" ht="15">
      <c r="B143" s="40"/>
      <c r="C143" s="41"/>
    </row>
    <row r="144" spans="2:3" ht="15">
      <c r="B144" s="40"/>
      <c r="C144" s="41"/>
    </row>
  </sheetData>
  <sheetProtection/>
  <printOptions horizontalCentered="1"/>
  <pageMargins left="0.25" right="0.25" top="0.75" bottom="0.75" header="0.3" footer="0.3"/>
  <pageSetup fitToHeight="2" horizontalDpi="600" verticalDpi="600" orientation="portrait" paperSize="9" scale="70" r:id="rId3"/>
  <rowBreaks count="1" manualBreakCount="1">
    <brk id="62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predlogi svetov ODLS</dc:title>
  <dc:subject>proračun 2012</dc:subject>
  <dc:creator>Mateja</dc:creator>
  <cp:keywords>predlog proračuna 2012</cp:keywords>
  <dc:description/>
  <cp:lastModifiedBy>Mateja Brankovič</cp:lastModifiedBy>
  <cp:lastPrinted>2014-11-11T08:54:29Z</cp:lastPrinted>
  <dcterms:created xsi:type="dcterms:W3CDTF">2005-10-20T08:45:45Z</dcterms:created>
  <dcterms:modified xsi:type="dcterms:W3CDTF">2014-11-11T09:05:50Z</dcterms:modified>
  <cp:category/>
  <cp:version/>
  <cp:contentType/>
  <cp:contentStatus/>
</cp:coreProperties>
</file>