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KS in zavodi" sheetId="1" r:id="rId1"/>
    <sheet name="specifikacija nepremičnin" sheetId="2" r:id="rId2"/>
  </sheets>
  <externalReferences>
    <externalReference r:id="rId5"/>
  </externalReferences>
  <definedNames>
    <definedName name="Napaka1">'[1]Napake'!$B$9</definedName>
    <definedName name="Napaka2">'[1]Napake'!$B$10</definedName>
    <definedName name="Napaka3">'[1]Napake'!$B$11</definedName>
    <definedName name="Napaka4">'[1]Napake'!$B$12</definedName>
    <definedName name="Napaka5b">'[1]Napake'!$B$14</definedName>
    <definedName name="Napaka6">'[1]Napake'!$B$16</definedName>
    <definedName name="Napaka7">'[1]Napake'!$B$17</definedName>
    <definedName name="Napaka8">'[1]Napake'!$B$19</definedName>
    <definedName name="Napaka9">'[1]Napake'!$B$20</definedName>
    <definedName name="VRSTE_1">'[1]Navodilo'!$A$34:$A$41</definedName>
  </definedNames>
  <calcPr fullCalcOnLoad="1"/>
</workbook>
</file>

<file path=xl/sharedStrings.xml><?xml version="1.0" encoding="utf-8"?>
<sst xmlns="http://schemas.openxmlformats.org/spreadsheetml/2006/main" count="98" uniqueCount="90">
  <si>
    <t>Razlika</t>
  </si>
  <si>
    <t>PRILOGA 2</t>
  </si>
  <si>
    <t>1.  OBČINA TRŽIČ (brez premoženja neposrednih in posrednih proračunskih uporabnikov)</t>
  </si>
  <si>
    <t>nabavna</t>
  </si>
  <si>
    <t xml:space="preserve">popravek </t>
  </si>
  <si>
    <t xml:space="preserve">sedanja </t>
  </si>
  <si>
    <t xml:space="preserve">STAVBNO </t>
  </si>
  <si>
    <t>KMETIJSKA</t>
  </si>
  <si>
    <t>GOZDNA</t>
  </si>
  <si>
    <t>DRUGA</t>
  </si>
  <si>
    <t>vrednost</t>
  </si>
  <si>
    <t>vrednosti</t>
  </si>
  <si>
    <t>ZEMLJIŠČE</t>
  </si>
  <si>
    <t>ZEMLJIŠČA</t>
  </si>
  <si>
    <t>stanovanja in stanovanjske hiše</t>
  </si>
  <si>
    <t>stanovanja zavodov</t>
  </si>
  <si>
    <t>upravna stavba Občine Tržič</t>
  </si>
  <si>
    <t>plinska kotlovnica v stavbi Občine Tržič</t>
  </si>
  <si>
    <t>poslovni prostori</t>
  </si>
  <si>
    <t>Vila Bistrica</t>
  </si>
  <si>
    <t>zdravstveni dom Tržič - dvigalo</t>
  </si>
  <si>
    <t>šola Leše</t>
  </si>
  <si>
    <t>garaža (grad)</t>
  </si>
  <si>
    <t>mrliške vežice v Kovorju</t>
  </si>
  <si>
    <t>kinodvorana Tržič</t>
  </si>
  <si>
    <t>mansarda na Cankarjevi 5</t>
  </si>
  <si>
    <t>poslovni prostori na Koroški 9</t>
  </si>
  <si>
    <t>skakalni center sebenje</t>
  </si>
  <si>
    <t>premoženje Peko (kompleks Peko in Runo)</t>
  </si>
  <si>
    <t>ostalo (zemljišča za ceste in ostale objekte v lasti Občine Tržič)</t>
  </si>
  <si>
    <t>GRADBENI OBJEKTI</t>
  </si>
  <si>
    <t>obvoznica</t>
  </si>
  <si>
    <t>most za šolo</t>
  </si>
  <si>
    <t>ostali</t>
  </si>
  <si>
    <t>NEPREMIČNINE V GRADNJI ALI IZDELAVI</t>
  </si>
  <si>
    <t>tekoče investicije - Cankarjeva 5</t>
  </si>
  <si>
    <t>dokumentacija za kohezijo</t>
  </si>
  <si>
    <t>SKUPAJ gradbeni objekti</t>
  </si>
  <si>
    <t>SKUPAJ zemljišča</t>
  </si>
  <si>
    <t>SKUPAJ VSE NEPREMIČNINE</t>
  </si>
  <si>
    <t>PRILOGA 1</t>
  </si>
  <si>
    <t>2.  NEPOSREDNI UPORABNIKI PRORAČUNA</t>
  </si>
  <si>
    <t>Naziv</t>
  </si>
  <si>
    <t>KS BISTRICA PRI TRŽIČU</t>
  </si>
  <si>
    <t>KRAJEVNA SKUPNOST BREZJE PRI TRŽIČU</t>
  </si>
  <si>
    <t>KRAJEVNA SKUPNOST JELENDOL</t>
  </si>
  <si>
    <t>KS KOVOR</t>
  </si>
  <si>
    <t>KS KRIŽE</t>
  </si>
  <si>
    <t>KRAJEVNA SKUPNOST LEŠE</t>
  </si>
  <si>
    <t>KRAJEVNA SKUPNOST LOM POD STORŽIČEM</t>
  </si>
  <si>
    <t>KRAJEVNA SKUPOST PODLJUBELJ</t>
  </si>
  <si>
    <t>KRAJEVNA SKUPNOST PRISTAVA</t>
  </si>
  <si>
    <t>KRAJEVNA SKUPNOST SEBENJE</t>
  </si>
  <si>
    <t>KRAJEVNA SKUPNOST SENIČNO</t>
  </si>
  <si>
    <t>KRAJEVNA SKUPNOST RAVNE</t>
  </si>
  <si>
    <t>KRAJEVNA SKUPNOST TRŽIČ-MESTO</t>
  </si>
  <si>
    <t>Skupni znesek</t>
  </si>
  <si>
    <t>3. POSREDNI UPORABNIKI PRORAČUNA</t>
  </si>
  <si>
    <t>ZAVOD ZA PRENOVO MESTA TRŽIČ REVITAL</t>
  </si>
  <si>
    <t>Tržiški muzej</t>
  </si>
  <si>
    <t>Knjižnica dr. Toneta Pretnarja</t>
  </si>
  <si>
    <t>VZGOJNO VARSTVENI ZAVOD TRŽIČ</t>
  </si>
  <si>
    <t>OSNOVNA ŠOLA BISTRICA</t>
  </si>
  <si>
    <t>OSNOVNA ŠOLA TRŽIČ</t>
  </si>
  <si>
    <t>OSNOVNA ŠOLA KRIŽE</t>
  </si>
  <si>
    <t>GLASBENA ŠOLA TRŽIČ</t>
  </si>
  <si>
    <t>LJUDSKA UNIVERZA TRŽIČ</t>
  </si>
  <si>
    <t>OSNOVNO ZDRAVSTVO GORENJSKE</t>
  </si>
  <si>
    <t>1+2+3.  OBČINA TRŽIČ KOT CELOTA</t>
  </si>
  <si>
    <t>VSI SKUPAJ</t>
  </si>
  <si>
    <t>Občina Tržič</t>
  </si>
  <si>
    <t>ostali neposredni uporabniki</t>
  </si>
  <si>
    <t>posredni uporabniki</t>
  </si>
  <si>
    <t>Varna hiša - stanovanjska hiša</t>
  </si>
  <si>
    <t>objekt grad (bivši vrtec)</t>
  </si>
  <si>
    <t>javna razsvetljava</t>
  </si>
  <si>
    <t>NEGOSPODARSKE ZGRADBE</t>
  </si>
  <si>
    <t>tekoče investicije - obvoznica</t>
  </si>
  <si>
    <t>Sedanja vrednost 06</t>
  </si>
  <si>
    <t>SPECIFIKACIJA NEPREMIČNIN po stanju 31.12.2007</t>
  </si>
  <si>
    <t>SPECIFIKACIJA NEPREMIČNIN po stanju na dan 31.12.2007</t>
  </si>
  <si>
    <t>v EUR</t>
  </si>
  <si>
    <t>Sed.vred.    nepremičnin 06</t>
  </si>
  <si>
    <t>Sed.vred. nepremičnin 07</t>
  </si>
  <si>
    <t>Sed.vred.    nepremičnin (v upravljanju) 06</t>
  </si>
  <si>
    <t>Sed. vred.    nepremičnin 07</t>
  </si>
  <si>
    <t>Sedanja vrednost 07</t>
  </si>
  <si>
    <t>Razlika 07-06</t>
  </si>
  <si>
    <t>javna razsvetljava  pločnik</t>
  </si>
  <si>
    <t>tekoče investicije opremo OŠ Bistrica</t>
  </si>
</sst>
</file>

<file path=xl/styles.xml><?xml version="1.0" encoding="utf-8"?>
<styleSheet xmlns="http://schemas.openxmlformats.org/spreadsheetml/2006/main">
  <numFmts count="2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0"/>
    </font>
    <font>
      <strike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" fillId="2" borderId="14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4" fontId="4" fillId="2" borderId="15" xfId="0" applyNumberFormat="1" applyFont="1" applyFill="1" applyBorder="1" applyAlignment="1">
      <alignment horizontal="center" vertical="top" wrapText="1"/>
    </xf>
    <xf numFmtId="4" fontId="4" fillId="2" borderId="16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3" fillId="2" borderId="18" xfId="0" applyNumberFormat="1" applyFont="1" applyFill="1" applyBorder="1" applyAlignment="1">
      <alignment horizontal="center" vertical="top" wrapText="1"/>
    </xf>
    <xf numFmtId="3" fontId="3" fillId="2" borderId="19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43" fontId="4" fillId="2" borderId="14" xfId="0" applyNumberFormat="1" applyFont="1" applyFill="1" applyBorder="1" applyAlignment="1">
      <alignment horizontal="left" vertical="top" wrapText="1"/>
    </xf>
    <xf numFmtId="43" fontId="3" fillId="0" borderId="8" xfId="0" applyNumberFormat="1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43" fontId="3" fillId="2" borderId="18" xfId="0" applyNumberFormat="1" applyFont="1" applyFill="1" applyBorder="1" applyAlignment="1">
      <alignment horizontal="right" vertical="top" wrapText="1"/>
    </xf>
    <xf numFmtId="3" fontId="3" fillId="2" borderId="19" xfId="0" applyNumberFormat="1" applyFont="1" applyFill="1" applyBorder="1" applyAlignment="1">
      <alignment horizontal="right" vertical="top"/>
    </xf>
    <xf numFmtId="3" fontId="3" fillId="2" borderId="20" xfId="0" applyNumberFormat="1" applyFont="1" applyFill="1" applyBorder="1" applyAlignment="1">
      <alignment horizontal="right" vertical="top"/>
    </xf>
    <xf numFmtId="3" fontId="3" fillId="2" borderId="21" xfId="0" applyNumberFormat="1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</cellXfs>
  <cellStyles count="7">
    <cellStyle name="Normal" xfId="0"/>
    <cellStyle name="Normal_PB-pojasnilo-P1-P3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B2005%2076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odilo"/>
      <sheetName val="Napake"/>
      <sheetName val="Priloga 1"/>
      <sheetName val="BB"/>
      <sheetName val="Obrazložitev_pobota_dolga_P1P3"/>
      <sheetName val="Obrazložitev_pobota_P5"/>
      <sheetName val="PB5"/>
      <sheetName val="P1-ZBIR"/>
      <sheetName val="P3-ZBIR"/>
      <sheetName val="BB-ZBIR"/>
      <sheetName val="Pobot-ZBIR"/>
      <sheetName val="Napake-ZBIR"/>
      <sheetName val="Spremembe-ZBIR"/>
    </sheetNames>
    <sheetDataSet>
      <sheetData sheetId="0">
        <row r="34">
          <cell r="A34" t="str">
            <v>S1</v>
          </cell>
        </row>
        <row r="35">
          <cell r="A35" t="str">
            <v>S2</v>
          </cell>
        </row>
        <row r="36">
          <cell r="A36" t="str">
            <v>S3</v>
          </cell>
        </row>
        <row r="37">
          <cell r="A37" t="str">
            <v>S4</v>
          </cell>
        </row>
        <row r="38">
          <cell r="A38" t="str">
            <v>S5</v>
          </cell>
        </row>
        <row r="39">
          <cell r="A39" t="str">
            <v>S6</v>
          </cell>
        </row>
        <row r="40">
          <cell r="A40" t="str">
            <v>S7</v>
          </cell>
        </row>
        <row r="41">
          <cell r="A41" t="str">
            <v>S8</v>
          </cell>
        </row>
      </sheetData>
      <sheetData sheetId="1">
        <row r="9">
          <cell r="B9" t="str">
            <v>5-mestna šifra PU</v>
          </cell>
        </row>
        <row r="10">
          <cell r="B10" t="str">
            <v>Napačna davčna št.</v>
          </cell>
        </row>
        <row r="11">
          <cell r="B11" t="str">
            <v>TL aktiva ni =pasiva</v>
          </cell>
        </row>
        <row r="12">
          <cell r="B12" t="str">
            <v>PL aktiva ni =pasiva</v>
          </cell>
        </row>
        <row r="14">
          <cell r="B14" t="str">
            <v>Znesek aktive BB minus znesek pobota na 1. ravni, minus znesek pobota na 2. ravni, ni enak znesku aktive PB!</v>
          </cell>
        </row>
        <row r="16">
          <cell r="B16" t="str">
            <v>N6-Manjka obrazložitev spremembe večje od 50 mio. SIT in (ali nepopolne obrazložitev ali je obrazloženo manj kot 75% zneska)</v>
          </cell>
        </row>
        <row r="17">
          <cell r="B17" t="str">
            <v>N7-Vnesen znesek obrazložitve manjše od 50 mio. SIT in je obrazložitev nepopolna ali je obrazloženo manj kot 75 % zneska</v>
          </cell>
        </row>
        <row r="19">
          <cell r="B19" t="str">
            <v>V stolpcu E: zap.št. 7 ni=zap.št.17 </v>
          </cell>
        </row>
        <row r="20">
          <cell r="B20" t="str">
            <v>V stolpcu F: zap.št.27 ni=0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6">
      <selection activeCell="C40" sqref="C40"/>
    </sheetView>
  </sheetViews>
  <sheetFormatPr defaultColWidth="9.140625" defaultRowHeight="12.75"/>
  <cols>
    <col min="1" max="1" width="39.8515625" style="0" customWidth="1"/>
    <col min="2" max="2" width="15.140625" style="0" customWidth="1"/>
    <col min="3" max="4" width="15.421875" style="0" customWidth="1"/>
  </cols>
  <sheetData>
    <row r="1" spans="1:4" ht="12.75">
      <c r="A1" s="1" t="s">
        <v>80</v>
      </c>
      <c r="B1" s="24"/>
      <c r="C1" s="24"/>
      <c r="D1" s="2" t="s">
        <v>40</v>
      </c>
    </row>
    <row r="3" spans="1:4" ht="15">
      <c r="A3" s="3" t="s">
        <v>41</v>
      </c>
      <c r="B3" s="3"/>
      <c r="C3" s="3"/>
      <c r="D3" s="3"/>
    </row>
    <row r="5" spans="3:4" ht="13.5" thickBot="1">
      <c r="C5" s="25"/>
      <c r="D5" s="4" t="s">
        <v>81</v>
      </c>
    </row>
    <row r="6" spans="1:4" ht="22.5">
      <c r="A6" s="26" t="s">
        <v>42</v>
      </c>
      <c r="B6" s="27" t="s">
        <v>82</v>
      </c>
      <c r="C6" s="28" t="s">
        <v>83</v>
      </c>
      <c r="D6" s="29" t="s">
        <v>87</v>
      </c>
    </row>
    <row r="7" spans="1:4" ht="16.5" customHeight="1">
      <c r="A7" s="30" t="s">
        <v>43</v>
      </c>
      <c r="B7" s="31">
        <v>70326</v>
      </c>
      <c r="C7" s="32">
        <v>68572</v>
      </c>
      <c r="D7" s="33">
        <f>C7-B7</f>
        <v>-1754</v>
      </c>
    </row>
    <row r="8" spans="1:6" ht="16.5" customHeight="1">
      <c r="A8" s="30" t="s">
        <v>44</v>
      </c>
      <c r="B8" s="31">
        <v>167660</v>
      </c>
      <c r="C8" s="32">
        <v>164344</v>
      </c>
      <c r="D8" s="33">
        <f aca="true" t="shared" si="0" ref="D8:D19">C8-B8</f>
        <v>-3316</v>
      </c>
      <c r="F8" s="34"/>
    </row>
    <row r="9" spans="1:6" ht="16.5" customHeight="1">
      <c r="A9" s="30" t="s">
        <v>45</v>
      </c>
      <c r="B9" s="31">
        <v>20827</v>
      </c>
      <c r="C9" s="32">
        <v>20815</v>
      </c>
      <c r="D9" s="33">
        <f t="shared" si="0"/>
        <v>-12</v>
      </c>
      <c r="F9" s="34"/>
    </row>
    <row r="10" spans="1:6" ht="16.5" customHeight="1">
      <c r="A10" s="30" t="s">
        <v>46</v>
      </c>
      <c r="B10" s="31">
        <v>161567</v>
      </c>
      <c r="C10" s="32">
        <v>157861</v>
      </c>
      <c r="D10" s="33">
        <f t="shared" si="0"/>
        <v>-3706</v>
      </c>
      <c r="F10" s="34"/>
    </row>
    <row r="11" spans="1:6" ht="16.5" customHeight="1">
      <c r="A11" s="30" t="s">
        <v>47</v>
      </c>
      <c r="B11" s="31">
        <v>59681</v>
      </c>
      <c r="C11" s="32">
        <v>58797</v>
      </c>
      <c r="D11" s="33">
        <f t="shared" si="0"/>
        <v>-884</v>
      </c>
      <c r="F11" s="34"/>
    </row>
    <row r="12" spans="1:6" ht="16.5" customHeight="1">
      <c r="A12" s="30" t="s">
        <v>48</v>
      </c>
      <c r="B12" s="31">
        <v>35303</v>
      </c>
      <c r="C12" s="32">
        <v>105797</v>
      </c>
      <c r="D12" s="33">
        <f t="shared" si="0"/>
        <v>70494</v>
      </c>
      <c r="F12" s="34"/>
    </row>
    <row r="13" spans="1:6" ht="16.5" customHeight="1">
      <c r="A13" s="30" t="s">
        <v>49</v>
      </c>
      <c r="B13" s="31">
        <v>34836</v>
      </c>
      <c r="C13" s="32">
        <v>36526</v>
      </c>
      <c r="D13" s="33">
        <f t="shared" si="0"/>
        <v>1690</v>
      </c>
      <c r="F13" s="34"/>
    </row>
    <row r="14" spans="1:6" ht="16.5" customHeight="1">
      <c r="A14" s="30" t="s">
        <v>50</v>
      </c>
      <c r="B14" s="31">
        <v>38044</v>
      </c>
      <c r="C14" s="32">
        <v>36260</v>
      </c>
      <c r="D14" s="33">
        <f t="shared" si="0"/>
        <v>-1784</v>
      </c>
      <c r="F14" s="34"/>
    </row>
    <row r="15" spans="1:6" ht="16.5" customHeight="1">
      <c r="A15" s="30" t="s">
        <v>51</v>
      </c>
      <c r="B15" s="31">
        <v>0</v>
      </c>
      <c r="C15" s="32">
        <v>0</v>
      </c>
      <c r="D15" s="33">
        <f t="shared" si="0"/>
        <v>0</v>
      </c>
      <c r="F15" s="34"/>
    </row>
    <row r="16" spans="1:6" ht="16.5" customHeight="1">
      <c r="A16" s="30" t="s">
        <v>52</v>
      </c>
      <c r="B16" s="31">
        <v>0</v>
      </c>
      <c r="C16" s="32">
        <v>971</v>
      </c>
      <c r="D16" s="33">
        <f t="shared" si="0"/>
        <v>971</v>
      </c>
      <c r="F16" s="34"/>
    </row>
    <row r="17" spans="1:6" ht="16.5" customHeight="1">
      <c r="A17" s="30" t="s">
        <v>53</v>
      </c>
      <c r="B17" s="31">
        <v>0</v>
      </c>
      <c r="C17" s="32">
        <v>0</v>
      </c>
      <c r="D17" s="33">
        <f t="shared" si="0"/>
        <v>0</v>
      </c>
      <c r="F17" s="34"/>
    </row>
    <row r="18" spans="1:6" ht="16.5" customHeight="1">
      <c r="A18" s="30" t="s">
        <v>54</v>
      </c>
      <c r="B18" s="31">
        <v>0</v>
      </c>
      <c r="C18" s="32">
        <v>0</v>
      </c>
      <c r="D18" s="33">
        <f t="shared" si="0"/>
        <v>0</v>
      </c>
      <c r="F18" s="34"/>
    </row>
    <row r="19" spans="1:6" ht="16.5" customHeight="1">
      <c r="A19" s="30" t="s">
        <v>55</v>
      </c>
      <c r="B19" s="31">
        <v>27245</v>
      </c>
      <c r="C19" s="32">
        <v>341910</v>
      </c>
      <c r="D19" s="33">
        <f t="shared" si="0"/>
        <v>314665</v>
      </c>
      <c r="F19" s="34"/>
    </row>
    <row r="20" spans="1:6" ht="13.5" thickBot="1">
      <c r="A20" s="35" t="s">
        <v>56</v>
      </c>
      <c r="B20" s="36">
        <f>SUM(B7:B19)</f>
        <v>615489</v>
      </c>
      <c r="C20" s="37">
        <f>SUM(C7:C19)</f>
        <v>991853</v>
      </c>
      <c r="D20" s="38">
        <f>C20-B20</f>
        <v>376364</v>
      </c>
      <c r="F20" s="34"/>
    </row>
    <row r="21" spans="1:4" ht="45.75" customHeight="1" thickBot="1">
      <c r="A21" s="3" t="s">
        <v>57</v>
      </c>
      <c r="B21" s="39"/>
      <c r="C21" s="40"/>
      <c r="D21" s="40"/>
    </row>
    <row r="22" spans="1:4" ht="33.75">
      <c r="A22" s="41" t="s">
        <v>42</v>
      </c>
      <c r="B22" s="27" t="s">
        <v>84</v>
      </c>
      <c r="C22" s="28" t="s">
        <v>85</v>
      </c>
      <c r="D22" s="29" t="s">
        <v>87</v>
      </c>
    </row>
    <row r="23" spans="1:4" ht="16.5" customHeight="1">
      <c r="A23" s="42" t="s">
        <v>58</v>
      </c>
      <c r="B23" s="43">
        <v>0</v>
      </c>
      <c r="C23" s="44">
        <v>0</v>
      </c>
      <c r="D23" s="45">
        <f>B23-C23</f>
        <v>0</v>
      </c>
    </row>
    <row r="24" spans="1:4" ht="16.5" customHeight="1">
      <c r="A24" s="42" t="s">
        <v>59</v>
      </c>
      <c r="B24" s="43">
        <v>546912</v>
      </c>
      <c r="C24" s="44">
        <v>219892</v>
      </c>
      <c r="D24" s="45">
        <f>C24-B24</f>
        <v>-327020</v>
      </c>
    </row>
    <row r="25" spans="1:4" ht="16.5" customHeight="1">
      <c r="A25" s="42" t="s">
        <v>60</v>
      </c>
      <c r="B25" s="43">
        <v>223606</v>
      </c>
      <c r="C25" s="44">
        <v>214074</v>
      </c>
      <c r="D25" s="45">
        <f aca="true" t="shared" si="1" ref="D25:D32">C25-B25</f>
        <v>-9532</v>
      </c>
    </row>
    <row r="26" spans="1:4" ht="16.5" customHeight="1">
      <c r="A26" s="42" t="s">
        <v>61</v>
      </c>
      <c r="B26" s="43">
        <v>2869575</v>
      </c>
      <c r="C26" s="44">
        <v>2786165</v>
      </c>
      <c r="D26" s="45">
        <f t="shared" si="1"/>
        <v>-83410</v>
      </c>
    </row>
    <row r="27" spans="1:4" ht="16.5" customHeight="1">
      <c r="A27" s="42" t="s">
        <v>62</v>
      </c>
      <c r="B27" s="43">
        <v>4469191</v>
      </c>
      <c r="C27" s="44">
        <v>5718662</v>
      </c>
      <c r="D27" s="45">
        <f t="shared" si="1"/>
        <v>1249471</v>
      </c>
    </row>
    <row r="28" spans="1:4" ht="16.5" customHeight="1">
      <c r="A28" s="42" t="s">
        <v>63</v>
      </c>
      <c r="B28" s="43">
        <v>4029402</v>
      </c>
      <c r="C28" s="44">
        <v>3929624</v>
      </c>
      <c r="D28" s="45">
        <f t="shared" si="1"/>
        <v>-99778</v>
      </c>
    </row>
    <row r="29" spans="1:4" ht="16.5" customHeight="1">
      <c r="A29" s="42" t="s">
        <v>64</v>
      </c>
      <c r="B29" s="43">
        <v>7075425</v>
      </c>
      <c r="C29" s="44">
        <v>7014284</v>
      </c>
      <c r="D29" s="45">
        <f t="shared" si="1"/>
        <v>-61141</v>
      </c>
    </row>
    <row r="30" spans="1:4" ht="16.5" customHeight="1">
      <c r="A30" s="42" t="s">
        <v>65</v>
      </c>
      <c r="B30" s="43">
        <v>256935</v>
      </c>
      <c r="C30" s="44">
        <v>248618</v>
      </c>
      <c r="D30" s="45">
        <f t="shared" si="1"/>
        <v>-8317</v>
      </c>
    </row>
    <row r="31" spans="1:4" ht="16.5" customHeight="1">
      <c r="A31" s="42" t="s">
        <v>66</v>
      </c>
      <c r="B31" s="43">
        <v>166053</v>
      </c>
      <c r="C31" s="44">
        <v>163000</v>
      </c>
      <c r="D31" s="45">
        <f t="shared" si="1"/>
        <v>-3053</v>
      </c>
    </row>
    <row r="32" spans="1:4" ht="16.5" customHeight="1">
      <c r="A32" s="42" t="s">
        <v>67</v>
      </c>
      <c r="B32" s="43">
        <v>410111</v>
      </c>
      <c r="C32" s="44">
        <v>455663</v>
      </c>
      <c r="D32" s="45">
        <f t="shared" si="1"/>
        <v>45552</v>
      </c>
    </row>
    <row r="33" spans="1:4" ht="13.5" thickBot="1">
      <c r="A33" s="46" t="s">
        <v>56</v>
      </c>
      <c r="B33" s="47">
        <f>SUM(B23:B32)</f>
        <v>20047210</v>
      </c>
      <c r="C33" s="48">
        <f>SUM(C23:C32)</f>
        <v>20749982</v>
      </c>
      <c r="D33" s="49">
        <f>C33-B33</f>
        <v>702772</v>
      </c>
    </row>
    <row r="34" spans="1:4" ht="12.75">
      <c r="A34" s="50"/>
      <c r="B34" s="51"/>
      <c r="C34" s="51"/>
      <c r="D34" s="51"/>
    </row>
    <row r="35" spans="1:4" ht="12.75" hidden="1">
      <c r="A35" s="50"/>
      <c r="B35" s="51"/>
      <c r="C35" s="51"/>
      <c r="D35" s="51"/>
    </row>
    <row r="37" spans="1:4" ht="15.75">
      <c r="A37" s="52" t="s">
        <v>68</v>
      </c>
      <c r="B37" s="3"/>
      <c r="C37" s="3"/>
      <c r="D37" s="3"/>
    </row>
    <row r="38" spans="1:4" ht="13.5" thickBot="1">
      <c r="A38" s="1"/>
      <c r="D38" s="4" t="s">
        <v>81</v>
      </c>
    </row>
    <row r="39" spans="1:4" ht="26.25" customHeight="1">
      <c r="A39" s="53"/>
      <c r="B39" s="54" t="s">
        <v>78</v>
      </c>
      <c r="C39" s="54" t="s">
        <v>86</v>
      </c>
      <c r="D39" s="55" t="s">
        <v>0</v>
      </c>
    </row>
    <row r="40" spans="1:4" ht="12.75">
      <c r="A40" s="56" t="s">
        <v>69</v>
      </c>
      <c r="B40" s="57">
        <f>SUM(B41:B54)</f>
        <v>35786718</v>
      </c>
      <c r="C40" s="57">
        <f>SUM(C41:C54)</f>
        <v>37046598</v>
      </c>
      <c r="D40" s="58">
        <f>C40-B40</f>
        <v>1259880</v>
      </c>
    </row>
    <row r="41" spans="1:4" ht="12.75">
      <c r="A41" s="17" t="s">
        <v>70</v>
      </c>
      <c r="B41" s="59">
        <v>15124019</v>
      </c>
      <c r="C41" s="13">
        <v>15304763</v>
      </c>
      <c r="D41" s="14">
        <f>C41-B41</f>
        <v>180744</v>
      </c>
    </row>
    <row r="42" spans="1:4" ht="12.75">
      <c r="A42" s="17" t="s">
        <v>71</v>
      </c>
      <c r="B42" s="59">
        <f>B20</f>
        <v>615489</v>
      </c>
      <c r="C42" s="13">
        <f>C20</f>
        <v>991853</v>
      </c>
      <c r="D42" s="14">
        <f>C42-B42</f>
        <v>376364</v>
      </c>
    </row>
    <row r="43" spans="1:4" ht="13.5" thickBot="1">
      <c r="A43" s="60" t="s">
        <v>72</v>
      </c>
      <c r="B43" s="61">
        <f>B33</f>
        <v>20047210</v>
      </c>
      <c r="C43" s="62">
        <f>C33</f>
        <v>20749982</v>
      </c>
      <c r="D43" s="16">
        <f>C43-B43</f>
        <v>702772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D15" sqref="D15"/>
    </sheetView>
  </sheetViews>
  <sheetFormatPr defaultColWidth="9.140625" defaultRowHeight="12.75"/>
  <cols>
    <col min="1" max="1" width="37.421875" style="0" customWidth="1"/>
    <col min="2" max="2" width="18.421875" style="0" customWidth="1"/>
    <col min="3" max="3" width="15.421875" style="75" bestFit="1" customWidth="1"/>
    <col min="4" max="4" width="16.00390625" style="63" bestFit="1" customWidth="1"/>
    <col min="5" max="5" width="15.28125" style="75" customWidth="1"/>
    <col min="6" max="6" width="14.28125" style="75" customWidth="1"/>
    <col min="7" max="7" width="14.421875" style="75" customWidth="1"/>
    <col min="8" max="8" width="14.28125" style="75" customWidth="1"/>
    <col min="9" max="9" width="9.140625" style="75" customWidth="1"/>
    <col min="10" max="10" width="12.7109375" style="0" bestFit="1" customWidth="1"/>
  </cols>
  <sheetData>
    <row r="1" spans="1:7" ht="12.75">
      <c r="A1" s="1" t="s">
        <v>79</v>
      </c>
      <c r="C1" s="65"/>
      <c r="E1" s="65"/>
      <c r="F1" s="65"/>
      <c r="G1" s="81" t="s">
        <v>1</v>
      </c>
    </row>
    <row r="2" spans="1:3" ht="12.75">
      <c r="A2" s="1"/>
      <c r="C2" s="65"/>
    </row>
    <row r="3" spans="1:9" ht="15">
      <c r="A3" s="3" t="s">
        <v>2</v>
      </c>
      <c r="B3" s="3"/>
      <c r="C3" s="66"/>
      <c r="D3" s="64"/>
      <c r="E3" s="66"/>
      <c r="F3" s="66"/>
      <c r="G3" s="66"/>
      <c r="H3" s="82"/>
      <c r="I3" s="67"/>
    </row>
    <row r="4" spans="1:8" ht="13.5" thickBot="1">
      <c r="A4" s="1"/>
      <c r="C4" s="67"/>
      <c r="D4" s="65"/>
      <c r="E4" s="67"/>
      <c r="F4" s="67"/>
      <c r="G4" s="67"/>
      <c r="H4" s="83" t="s">
        <v>81</v>
      </c>
    </row>
    <row r="5" spans="1:8" ht="12.75">
      <c r="A5" s="5"/>
      <c r="B5" s="6" t="s">
        <v>3</v>
      </c>
      <c r="C5" s="68" t="s">
        <v>4</v>
      </c>
      <c r="D5" s="76" t="s">
        <v>5</v>
      </c>
      <c r="E5" s="84" t="s">
        <v>6</v>
      </c>
      <c r="F5" s="85" t="s">
        <v>7</v>
      </c>
      <c r="G5" s="85" t="s">
        <v>8</v>
      </c>
      <c r="H5" s="86" t="s">
        <v>9</v>
      </c>
    </row>
    <row r="6" spans="1:8" ht="12.75">
      <c r="A6" s="7"/>
      <c r="B6" s="8" t="s">
        <v>10</v>
      </c>
      <c r="C6" s="69" t="s">
        <v>11</v>
      </c>
      <c r="D6" s="77" t="s">
        <v>10</v>
      </c>
      <c r="E6" s="87" t="s">
        <v>12</v>
      </c>
      <c r="F6" s="88" t="s">
        <v>13</v>
      </c>
      <c r="G6" s="88" t="s">
        <v>13</v>
      </c>
      <c r="H6" s="89" t="s">
        <v>13</v>
      </c>
    </row>
    <row r="7" spans="1:10" ht="12.75">
      <c r="A7" s="9" t="s">
        <v>76</v>
      </c>
      <c r="B7" s="10">
        <f>SUM(B8:B25)</f>
        <v>12797682</v>
      </c>
      <c r="C7" s="70">
        <f>SUM(C8:C25)</f>
        <v>5860081</v>
      </c>
      <c r="D7" s="78">
        <f>SUM(D8:D25)</f>
        <v>6937601</v>
      </c>
      <c r="E7" s="90">
        <f>SUM(E8:E26)</f>
        <v>3075952</v>
      </c>
      <c r="F7" s="91">
        <f>SUM(F8:F26)</f>
        <v>569919</v>
      </c>
      <c r="G7" s="91">
        <f>SUM(G8:G26)</f>
        <v>1351518</v>
      </c>
      <c r="H7" s="92">
        <f>SUM(H8:H26)</f>
        <v>807108</v>
      </c>
      <c r="I7" s="93"/>
      <c r="J7" s="108"/>
    </row>
    <row r="8" spans="1:9" ht="12.75">
      <c r="A8" s="11" t="s">
        <v>14</v>
      </c>
      <c r="B8" s="12">
        <v>6021196</v>
      </c>
      <c r="C8" s="71">
        <v>3589747</v>
      </c>
      <c r="D8" s="79">
        <f>B8-C8</f>
        <v>2431449</v>
      </c>
      <c r="E8" s="94"/>
      <c r="F8" s="71"/>
      <c r="G8" s="71"/>
      <c r="H8" s="95"/>
      <c r="I8" s="93"/>
    </row>
    <row r="9" spans="1:9" ht="12.75">
      <c r="A9" s="11" t="s">
        <v>15</v>
      </c>
      <c r="B9" s="12">
        <v>88114</v>
      </c>
      <c r="C9" s="71">
        <v>59672</v>
      </c>
      <c r="D9" s="79">
        <f aca="true" t="shared" si="0" ref="D9:D23">B9-C9</f>
        <v>28442</v>
      </c>
      <c r="E9" s="94"/>
      <c r="F9" s="71"/>
      <c r="G9" s="71"/>
      <c r="H9" s="95"/>
      <c r="I9" s="93"/>
    </row>
    <row r="10" spans="1:9" ht="12.75">
      <c r="A10" s="11" t="s">
        <v>16</v>
      </c>
      <c r="B10" s="12">
        <v>701303</v>
      </c>
      <c r="C10" s="71">
        <v>491571</v>
      </c>
      <c r="D10" s="79">
        <f t="shared" si="0"/>
        <v>209732</v>
      </c>
      <c r="E10" s="94">
        <v>189094</v>
      </c>
      <c r="F10" s="71"/>
      <c r="G10" s="71"/>
      <c r="H10" s="95"/>
      <c r="I10" s="93"/>
    </row>
    <row r="11" spans="1:9" ht="12.75">
      <c r="A11" s="11" t="s">
        <v>17</v>
      </c>
      <c r="B11" s="12">
        <v>47023</v>
      </c>
      <c r="C11" s="71">
        <v>47023</v>
      </c>
      <c r="D11" s="79">
        <f t="shared" si="0"/>
        <v>0</v>
      </c>
      <c r="E11" s="94"/>
      <c r="F11" s="71"/>
      <c r="G11" s="71"/>
      <c r="H11" s="95"/>
      <c r="I11" s="93"/>
    </row>
    <row r="12" spans="1:9" ht="12.75">
      <c r="A12" s="11" t="s">
        <v>18</v>
      </c>
      <c r="B12" s="12">
        <v>1080255</v>
      </c>
      <c r="C12" s="71">
        <v>769368</v>
      </c>
      <c r="D12" s="79">
        <f t="shared" si="0"/>
        <v>310887</v>
      </c>
      <c r="E12" s="94"/>
      <c r="F12" s="71"/>
      <c r="G12" s="71"/>
      <c r="H12" s="95"/>
      <c r="I12" s="93"/>
    </row>
    <row r="13" spans="1:9" ht="12.75">
      <c r="A13" s="11" t="s">
        <v>19</v>
      </c>
      <c r="B13" s="12">
        <v>691941</v>
      </c>
      <c r="C13" s="71">
        <v>250357</v>
      </c>
      <c r="D13" s="79">
        <f t="shared" si="0"/>
        <v>441584</v>
      </c>
      <c r="E13" s="94">
        <v>248331</v>
      </c>
      <c r="F13" s="96">
        <v>18387</v>
      </c>
      <c r="G13" s="71"/>
      <c r="H13" s="95">
        <v>59033</v>
      </c>
      <c r="I13" s="93"/>
    </row>
    <row r="14" spans="1:9" ht="12.75">
      <c r="A14" s="11" t="s">
        <v>20</v>
      </c>
      <c r="B14" s="12">
        <v>150737</v>
      </c>
      <c r="C14" s="71">
        <v>13189</v>
      </c>
      <c r="D14" s="79">
        <f t="shared" si="0"/>
        <v>137548</v>
      </c>
      <c r="E14" s="94"/>
      <c r="F14" s="96"/>
      <c r="G14" s="71"/>
      <c r="H14" s="95"/>
      <c r="I14" s="93"/>
    </row>
    <row r="15" spans="1:9" ht="12.75">
      <c r="A15" s="11" t="s">
        <v>73</v>
      </c>
      <c r="B15" s="12">
        <v>5919</v>
      </c>
      <c r="C15" s="71">
        <v>666</v>
      </c>
      <c r="D15" s="79">
        <f t="shared" si="0"/>
        <v>5253</v>
      </c>
      <c r="E15" s="94"/>
      <c r="F15" s="96"/>
      <c r="G15" s="71"/>
      <c r="H15" s="95"/>
      <c r="I15" s="93"/>
    </row>
    <row r="16" spans="1:9" ht="12.75">
      <c r="A16" s="11" t="s">
        <v>21</v>
      </c>
      <c r="B16" s="12">
        <v>0</v>
      </c>
      <c r="C16" s="71">
        <v>0</v>
      </c>
      <c r="D16" s="79">
        <f>B16-C16</f>
        <v>0</v>
      </c>
      <c r="E16" s="94">
        <v>0</v>
      </c>
      <c r="F16" s="96"/>
      <c r="G16" s="71"/>
      <c r="H16" s="95"/>
      <c r="I16" s="93"/>
    </row>
    <row r="17" spans="1:9" ht="12.75">
      <c r="A17" s="11" t="s">
        <v>74</v>
      </c>
      <c r="B17" s="12">
        <v>702681</v>
      </c>
      <c r="C17" s="71">
        <v>272303</v>
      </c>
      <c r="D17" s="79">
        <f>B17-C17</f>
        <v>430378</v>
      </c>
      <c r="E17" s="94">
        <v>596344</v>
      </c>
      <c r="F17" s="96"/>
      <c r="G17" s="71"/>
      <c r="H17" s="95"/>
      <c r="I17" s="93"/>
    </row>
    <row r="18" spans="1:9" ht="12.75">
      <c r="A18" s="11" t="s">
        <v>22</v>
      </c>
      <c r="B18" s="12">
        <v>19697</v>
      </c>
      <c r="C18" s="71">
        <v>4984</v>
      </c>
      <c r="D18" s="79">
        <f t="shared" si="0"/>
        <v>14713</v>
      </c>
      <c r="E18" s="94">
        <v>11956</v>
      </c>
      <c r="F18" s="71"/>
      <c r="G18" s="71"/>
      <c r="H18" s="95"/>
      <c r="I18" s="93"/>
    </row>
    <row r="19" spans="1:9" ht="12.75">
      <c r="A19" s="11" t="s">
        <v>23</v>
      </c>
      <c r="B19" s="12">
        <v>47148</v>
      </c>
      <c r="C19" s="71">
        <v>2829</v>
      </c>
      <c r="D19" s="79">
        <f t="shared" si="0"/>
        <v>44319</v>
      </c>
      <c r="E19" s="94">
        <v>6652</v>
      </c>
      <c r="F19" s="71"/>
      <c r="G19" s="71"/>
      <c r="H19" s="95"/>
      <c r="I19" s="93"/>
    </row>
    <row r="20" spans="1:9" ht="12.75">
      <c r="A20" s="11" t="s">
        <v>24</v>
      </c>
      <c r="B20" s="12">
        <v>228708</v>
      </c>
      <c r="C20" s="71">
        <v>19589</v>
      </c>
      <c r="D20" s="79">
        <f t="shared" si="0"/>
        <v>209119</v>
      </c>
      <c r="E20" s="94">
        <v>14948</v>
      </c>
      <c r="F20" s="71"/>
      <c r="G20" s="71"/>
      <c r="H20" s="95"/>
      <c r="I20" s="93"/>
    </row>
    <row r="21" spans="1:9" ht="12.75">
      <c r="A21" s="11" t="s">
        <v>25</v>
      </c>
      <c r="B21" s="12">
        <v>8474</v>
      </c>
      <c r="C21" s="71">
        <v>2101</v>
      </c>
      <c r="D21" s="79">
        <f>B21-C21</f>
        <v>6373</v>
      </c>
      <c r="E21" s="94"/>
      <c r="F21" s="71"/>
      <c r="G21" s="71"/>
      <c r="H21" s="95"/>
      <c r="I21" s="93"/>
    </row>
    <row r="22" spans="1:9" ht="12.75">
      <c r="A22" s="11" t="s">
        <v>26</v>
      </c>
      <c r="B22" s="12">
        <v>158514</v>
      </c>
      <c r="C22" s="71">
        <v>36775</v>
      </c>
      <c r="D22" s="79">
        <f t="shared" si="0"/>
        <v>121739</v>
      </c>
      <c r="E22" s="94"/>
      <c r="F22" s="71"/>
      <c r="G22" s="71"/>
      <c r="H22" s="95"/>
      <c r="I22" s="93"/>
    </row>
    <row r="23" spans="1:9" ht="12.75">
      <c r="A23" s="11" t="s">
        <v>75</v>
      </c>
      <c r="B23" s="12">
        <v>144942</v>
      </c>
      <c r="C23" s="71">
        <v>4300</v>
      </c>
      <c r="D23" s="79">
        <f t="shared" si="0"/>
        <v>140642</v>
      </c>
      <c r="E23" s="94"/>
      <c r="F23" s="71"/>
      <c r="G23" s="71"/>
      <c r="H23" s="95"/>
      <c r="I23" s="93"/>
    </row>
    <row r="24" spans="1:9" ht="12.75">
      <c r="A24" s="11" t="s">
        <v>27</v>
      </c>
      <c r="B24" s="12">
        <v>809567</v>
      </c>
      <c r="C24" s="71">
        <v>147210</v>
      </c>
      <c r="D24" s="79">
        <f>B24-C24</f>
        <v>662357</v>
      </c>
      <c r="E24" s="94"/>
      <c r="F24" s="71"/>
      <c r="G24" s="71"/>
      <c r="H24" s="95"/>
      <c r="I24" s="93"/>
    </row>
    <row r="25" spans="1:9" ht="12.75">
      <c r="A25" s="11" t="s">
        <v>28</v>
      </c>
      <c r="B25" s="12">
        <v>1891463</v>
      </c>
      <c r="C25" s="71">
        <v>148397</v>
      </c>
      <c r="D25" s="79">
        <f>B25-C25</f>
        <v>1743066</v>
      </c>
      <c r="E25" s="94"/>
      <c r="F25" s="71"/>
      <c r="G25" s="71"/>
      <c r="H25" s="95">
        <v>748075</v>
      </c>
      <c r="I25" s="93"/>
    </row>
    <row r="26" spans="1:9" ht="13.5" thickBot="1">
      <c r="A26" s="15" t="s">
        <v>29</v>
      </c>
      <c r="B26" s="12"/>
      <c r="C26" s="71"/>
      <c r="D26" s="79"/>
      <c r="E26" s="94">
        <v>2008627</v>
      </c>
      <c r="F26" s="97">
        <v>551532</v>
      </c>
      <c r="G26" s="97">
        <v>1351518</v>
      </c>
      <c r="H26" s="98">
        <v>0</v>
      </c>
      <c r="I26" s="93"/>
    </row>
    <row r="27" spans="1:9" ht="12.75">
      <c r="A27" s="17"/>
      <c r="B27" s="12"/>
      <c r="C27" s="71"/>
      <c r="D27" s="79"/>
      <c r="E27" s="99"/>
      <c r="F27" s="100"/>
      <c r="G27" s="100"/>
      <c r="H27" s="100"/>
      <c r="I27" s="93"/>
    </row>
    <row r="28" spans="1:9" ht="12.75">
      <c r="A28" s="18" t="s">
        <v>30</v>
      </c>
      <c r="B28" s="19">
        <f>SUM(B29:B31)</f>
        <v>1111442</v>
      </c>
      <c r="C28" s="72">
        <f>SUM(C29:C31)</f>
        <v>309072</v>
      </c>
      <c r="D28" s="80">
        <f>SUM(D29:D31)</f>
        <v>802370</v>
      </c>
      <c r="E28" s="101">
        <f>SUM(E29)</f>
        <v>300229</v>
      </c>
      <c r="F28" s="102"/>
      <c r="G28" s="102"/>
      <c r="H28" s="102"/>
      <c r="I28" s="93"/>
    </row>
    <row r="29" spans="1:9" ht="12.75">
      <c r="A29" s="17" t="s">
        <v>31</v>
      </c>
      <c r="B29" s="12">
        <v>904734</v>
      </c>
      <c r="C29" s="71">
        <v>278519</v>
      </c>
      <c r="D29" s="79">
        <f>B29-C29</f>
        <v>626215</v>
      </c>
      <c r="E29" s="99">
        <v>300229</v>
      </c>
      <c r="F29" s="100"/>
      <c r="G29" s="100"/>
      <c r="H29" s="100"/>
      <c r="I29" s="93"/>
    </row>
    <row r="30" spans="1:9" ht="12.75">
      <c r="A30" s="17" t="s">
        <v>32</v>
      </c>
      <c r="B30" s="12">
        <v>203547</v>
      </c>
      <c r="C30" s="71">
        <v>30532</v>
      </c>
      <c r="D30" s="79">
        <f>B30-C30</f>
        <v>173015</v>
      </c>
      <c r="E30" s="99"/>
      <c r="F30" s="100"/>
      <c r="G30" s="100"/>
      <c r="H30" s="100"/>
      <c r="I30" s="93"/>
    </row>
    <row r="31" spans="1:9" ht="12.75">
      <c r="A31" s="17" t="s">
        <v>33</v>
      </c>
      <c r="B31" s="12">
        <v>3161</v>
      </c>
      <c r="C31" s="71">
        <v>21</v>
      </c>
      <c r="D31" s="79">
        <f>B31-C31</f>
        <v>3140</v>
      </c>
      <c r="E31" s="99"/>
      <c r="F31" s="100"/>
      <c r="G31" s="100"/>
      <c r="H31" s="100"/>
      <c r="I31" s="93"/>
    </row>
    <row r="32" spans="1:9" ht="12.75">
      <c r="A32" s="17"/>
      <c r="B32" s="12"/>
      <c r="C32" s="71"/>
      <c r="D32" s="79"/>
      <c r="E32" s="99"/>
      <c r="F32" s="100"/>
      <c r="G32" s="100"/>
      <c r="H32" s="100"/>
      <c r="I32" s="93"/>
    </row>
    <row r="33" spans="1:9" ht="12.75">
      <c r="A33" s="18" t="s">
        <v>34</v>
      </c>
      <c r="B33" s="20">
        <f>B34+B35+B36+B37+B38</f>
        <v>1460066</v>
      </c>
      <c r="C33" s="72"/>
      <c r="D33" s="80">
        <f>SUM(D34:D38)</f>
        <v>1460066</v>
      </c>
      <c r="E33" s="101"/>
      <c r="F33" s="102"/>
      <c r="G33" s="102"/>
      <c r="H33" s="102"/>
      <c r="I33" s="93"/>
    </row>
    <row r="34" spans="1:9" ht="12.75">
      <c r="A34" s="17" t="s">
        <v>77</v>
      </c>
      <c r="B34" s="12">
        <v>60990</v>
      </c>
      <c r="C34" s="72"/>
      <c r="D34" s="79">
        <f>B34-C34</f>
        <v>60990</v>
      </c>
      <c r="E34" s="101"/>
      <c r="F34" s="102"/>
      <c r="G34" s="102"/>
      <c r="H34" s="102"/>
      <c r="I34" s="93"/>
    </row>
    <row r="35" spans="1:9" ht="12.75">
      <c r="A35" s="17" t="s">
        <v>89</v>
      </c>
      <c r="B35" s="12">
        <v>78613</v>
      </c>
      <c r="C35" s="71"/>
      <c r="D35" s="79">
        <f>B35-C35</f>
        <v>78613</v>
      </c>
      <c r="E35" s="99"/>
      <c r="F35" s="100"/>
      <c r="G35" s="100"/>
      <c r="H35" s="100"/>
      <c r="I35" s="93"/>
    </row>
    <row r="36" spans="1:9" ht="12.75">
      <c r="A36" s="17" t="s">
        <v>35</v>
      </c>
      <c r="B36" s="12">
        <v>325680</v>
      </c>
      <c r="C36" s="71"/>
      <c r="D36" s="79">
        <f>B36-C36</f>
        <v>325680</v>
      </c>
      <c r="E36" s="99"/>
      <c r="F36" s="100"/>
      <c r="G36" s="100"/>
      <c r="H36" s="100"/>
      <c r="I36" s="93"/>
    </row>
    <row r="37" spans="1:9" ht="12.75">
      <c r="A37" s="17" t="s">
        <v>88</v>
      </c>
      <c r="B37" s="12">
        <v>15975</v>
      </c>
      <c r="C37" s="71"/>
      <c r="D37" s="79">
        <f>B37-C37</f>
        <v>15975</v>
      </c>
      <c r="E37" s="99"/>
      <c r="F37" s="100"/>
      <c r="G37" s="100"/>
      <c r="H37" s="100"/>
      <c r="I37" s="93"/>
    </row>
    <row r="38" spans="1:9" ht="12.75">
      <c r="A38" s="17" t="s">
        <v>36</v>
      </c>
      <c r="B38" s="12">
        <v>978808</v>
      </c>
      <c r="C38" s="71"/>
      <c r="D38" s="79">
        <f>B38-C38</f>
        <v>978808</v>
      </c>
      <c r="E38" s="99"/>
      <c r="F38" s="100"/>
      <c r="G38" s="100"/>
      <c r="H38" s="100"/>
      <c r="I38" s="93"/>
    </row>
    <row r="39" spans="1:9" ht="12.75">
      <c r="A39" s="17"/>
      <c r="B39" s="12"/>
      <c r="C39" s="71"/>
      <c r="D39" s="79"/>
      <c r="E39" s="99"/>
      <c r="F39" s="100"/>
      <c r="G39" s="100"/>
      <c r="H39" s="100"/>
      <c r="I39" s="93"/>
    </row>
    <row r="40" spans="1:9" ht="12.75">
      <c r="A40" s="18" t="s">
        <v>37</v>
      </c>
      <c r="B40" s="19">
        <f>B7+B28+B33</f>
        <v>15369190</v>
      </c>
      <c r="C40" s="72">
        <f>C7+C28</f>
        <v>6169153</v>
      </c>
      <c r="D40" s="80">
        <f>D7+D28+D33</f>
        <v>9200037</v>
      </c>
      <c r="E40" s="101"/>
      <c r="F40" s="102"/>
      <c r="G40" s="102"/>
      <c r="H40" s="102"/>
      <c r="I40" s="93"/>
    </row>
    <row r="41" spans="1:9" ht="13.5" thickBot="1">
      <c r="A41" s="18" t="s">
        <v>38</v>
      </c>
      <c r="B41" s="21">
        <f>E7+F7+G7+H7+E28</f>
        <v>6104726</v>
      </c>
      <c r="C41" s="73"/>
      <c r="D41" s="109">
        <f>B41-C41</f>
        <v>6104726</v>
      </c>
      <c r="E41" s="103"/>
      <c r="F41" s="102"/>
      <c r="G41" s="102"/>
      <c r="H41" s="102"/>
      <c r="I41" s="93"/>
    </row>
    <row r="42" spans="1:8" ht="13.5" thickBot="1">
      <c r="A42" s="22" t="s">
        <v>39</v>
      </c>
      <c r="B42" s="23">
        <f>SUM(B40:B41)</f>
        <v>21473916</v>
      </c>
      <c r="C42" s="74">
        <f>SUM(C40:C41)</f>
        <v>6169153</v>
      </c>
      <c r="D42" s="110">
        <f>SUM(D40:D41)</f>
        <v>15304763</v>
      </c>
      <c r="E42" s="104"/>
      <c r="F42" s="105"/>
      <c r="G42" s="106"/>
      <c r="H42" s="107"/>
    </row>
    <row r="49" ht="12.75">
      <c r="D49" s="65"/>
    </row>
  </sheetData>
  <printOptions/>
  <pageMargins left="0.75" right="0.75" top="0.27" bottom="0.25" header="0" footer="0"/>
  <pageSetup horizontalDpi="600" verticalDpi="600" orientation="landscape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marjetam</cp:lastModifiedBy>
  <cp:lastPrinted>2008-05-08T06:25:13Z</cp:lastPrinted>
  <dcterms:created xsi:type="dcterms:W3CDTF">1997-01-31T12:20:41Z</dcterms:created>
  <dcterms:modified xsi:type="dcterms:W3CDTF">2008-05-08T06:48:16Z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