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Napaka1">'[1]Napake'!$B$9</definedName>
    <definedName name="Napaka2">'[1]Napake'!$B$10</definedName>
    <definedName name="Napaka3">'[1]Napake'!$B$11</definedName>
    <definedName name="Napaka4">'[1]Napake'!$B$12</definedName>
    <definedName name="Napaka5b">'[1]Napake'!$B$14</definedName>
    <definedName name="Napaka5c">'[1]Napake'!$B$15</definedName>
    <definedName name="Napaka5d">'[1]Napake'!$B$16</definedName>
    <definedName name="Napaka5e">'[1]Napake'!$B$17</definedName>
    <definedName name="Napaka5f">'[1]Napake'!$B$18</definedName>
    <definedName name="Napaka5g">'[1]Napake'!$B$19</definedName>
    <definedName name="Napaka5h">'[1]Napake'!$B$20</definedName>
    <definedName name="Napaka6">'[1]Napake'!$B$22</definedName>
    <definedName name="Napaka7">'[1]Napake'!$B$23</definedName>
    <definedName name="VRSTE_1">'[1]Priloga 1'!$BU$1:$BU$8</definedName>
  </definedNames>
  <calcPr fullCalcOnLoad="1"/>
</workbook>
</file>

<file path=xl/sharedStrings.xml><?xml version="1.0" encoding="utf-8"?>
<sst xmlns="http://schemas.openxmlformats.org/spreadsheetml/2006/main" count="74" uniqueCount="74">
  <si>
    <t>Šifra uporabnika</t>
  </si>
  <si>
    <t>Ime dat.</t>
  </si>
  <si>
    <t>NAPAKA</t>
  </si>
  <si>
    <t>Napaka</t>
  </si>
  <si>
    <t>dolžina</t>
  </si>
  <si>
    <t>prvi znak</t>
  </si>
  <si>
    <t>pravilna št.</t>
  </si>
  <si>
    <t>vsota za kontrolo</t>
  </si>
  <si>
    <t>os. delenja</t>
  </si>
  <si>
    <t>razlika do 11</t>
  </si>
  <si>
    <t>kont. štev.</t>
  </si>
  <si>
    <t>7631.xls</t>
  </si>
  <si>
    <t>Ime uporabnika</t>
  </si>
  <si>
    <t>OBČINA TRŽIČ</t>
  </si>
  <si>
    <t>Davčna številka</t>
  </si>
  <si>
    <t>Sedež uporabnika</t>
  </si>
  <si>
    <t>TRG SVOBODE 18, 4290 TRŽIČ</t>
  </si>
  <si>
    <t>Matična številka</t>
  </si>
  <si>
    <t>PREMOŽENJSKA BILANCA OBČINE</t>
  </si>
  <si>
    <t>na dan</t>
  </si>
  <si>
    <t>Napaka: TL aktiva ni =pasivi</t>
  </si>
  <si>
    <t>Napaka: PL aktiva ni =pasivi</t>
  </si>
  <si>
    <t>Zap. številka</t>
  </si>
  <si>
    <t>Opis postavke premoženjske bilance</t>
  </si>
  <si>
    <t>Oznaka za AOP</t>
  </si>
  <si>
    <t xml:space="preserve"> Znesek (v eurih, brez centov)</t>
  </si>
  <si>
    <t>Tekoče leto</t>
  </si>
  <si>
    <t>Predhodno leto</t>
  </si>
  <si>
    <t>1</t>
  </si>
  <si>
    <t>2</t>
  </si>
  <si>
    <t>3</t>
  </si>
  <si>
    <t>4</t>
  </si>
  <si>
    <t>Aktiva</t>
  </si>
  <si>
    <t>Sedanja vrednost neopredmetenih dolgoročnih sredstev</t>
  </si>
  <si>
    <t>(201-202)</t>
  </si>
  <si>
    <t>Nabavna vrednost neopredmetenih dolgoročnih sredstev</t>
  </si>
  <si>
    <t>Popravki vrednosti neopredmetenih dolgoročnih sredstev</t>
  </si>
  <si>
    <t>Sedanja vrednost nepremičnin</t>
  </si>
  <si>
    <t>(204-205)</t>
  </si>
  <si>
    <t>Nabavna vrednost nepremičnin</t>
  </si>
  <si>
    <t>Popravek vrednosti nepremičnin</t>
  </si>
  <si>
    <t>Sedanja vrednost opreme in drugih opredmetenih osnovnih sredstev</t>
  </si>
  <si>
    <t>(207-208)</t>
  </si>
  <si>
    <t>Nabavna vrednost opreme in drugih opredmetenih osnovnih sredstev</t>
  </si>
  <si>
    <t>Popravek vrednosti opreme in drugih opredmetenih osnovnih sredstev</t>
  </si>
  <si>
    <t>Terjatve za sredstva dana v upravljanje javnim podjetjem</t>
  </si>
  <si>
    <t>(210+211)</t>
  </si>
  <si>
    <t>Terjatve za sredstva dana v upravljanje javnim podjetjem v lasti države</t>
  </si>
  <si>
    <t>Terjatve za sredstva dana v upravljanje javnim podjetjem v lasti občine</t>
  </si>
  <si>
    <t>Zaloge</t>
  </si>
  <si>
    <t>Dolgoročne kapitalske naložbe</t>
  </si>
  <si>
    <t>Dolgoročno dana posojila in depoziti</t>
  </si>
  <si>
    <t>Dolgoročne terjatve iz poslovanja</t>
  </si>
  <si>
    <t>Denarna sredstva</t>
  </si>
  <si>
    <t>Kratkoročne terjatve</t>
  </si>
  <si>
    <t>Druge terjatve</t>
  </si>
  <si>
    <t>Skupaj aktiva</t>
  </si>
  <si>
    <t>(200+203+206+209+212+213+214+215+216+217+218)</t>
  </si>
  <si>
    <t>Pasiva</t>
  </si>
  <si>
    <t>Splošni sklad</t>
  </si>
  <si>
    <t>Rezervni sklad</t>
  </si>
  <si>
    <t>Dolgoročno prejeta posojila</t>
  </si>
  <si>
    <t>Dolgoročne obveznosti iz poslovanja</t>
  </si>
  <si>
    <t>Kratkoročne obveznosti</t>
  </si>
  <si>
    <t>Druge obveznosti</t>
  </si>
  <si>
    <t>Skupaj pasiva</t>
  </si>
  <si>
    <t>(220+221+222+223+224+225)</t>
  </si>
  <si>
    <t>Kraj in datum:</t>
  </si>
  <si>
    <t>Oseba odgovorna za sestavljanje bilance:</t>
  </si>
  <si>
    <t>Odgovorna oseba:</t>
  </si>
  <si>
    <t>Tržič, 22.4.2008</t>
  </si>
  <si>
    <t>Marjeta Maček</t>
  </si>
  <si>
    <t>mag. Borut Sajovic</t>
  </si>
  <si>
    <t>Obrazec je pripravljen na podlagi 93. člena ZJF (Uradni list RS, št. 79/99, 124/00, 79/01, 30/02, 56/02-ZJU, 110/02 – ZDT-B, 127/06-ZJZP in 14/07-ZSPDPO), priloga 5 pravilnika o pripravi konsolidirane premoženjske bilance države in občin.</t>
  </si>
</sst>
</file>

<file path=xl/styles.xml><?xml version="1.0" encoding="utf-8"?>
<styleSheet xmlns="http://schemas.openxmlformats.org/spreadsheetml/2006/main">
  <numFmts count="25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"/>
  </numFmts>
  <fonts count="13">
    <font>
      <sz val="10"/>
      <name val="Arial"/>
      <family val="0"/>
    </font>
    <font>
      <sz val="8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7"/>
      <color indexed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 applyProtection="1">
      <alignment/>
      <protection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49" fontId="0" fillId="2" borderId="5" xfId="0" applyNumberFormat="1" applyFont="1" applyFill="1" applyBorder="1" applyAlignment="1" applyProtection="1">
      <alignment horizontal="right"/>
      <protection locked="0"/>
    </xf>
    <xf numFmtId="49" fontId="0" fillId="2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6" xfId="0" applyFont="1" applyBorder="1" applyAlignment="1" applyProtection="1">
      <alignment horizontal="left"/>
      <protection locked="0"/>
    </xf>
    <xf numFmtId="0" fontId="5" fillId="2" borderId="5" xfId="0" applyFont="1" applyFill="1" applyBorder="1" applyAlignment="1">
      <alignment/>
    </xf>
    <xf numFmtId="0" fontId="5" fillId="2" borderId="0" xfId="0" applyFont="1" applyFill="1" applyAlignment="1">
      <alignment/>
    </xf>
    <xf numFmtId="0" fontId="1" fillId="2" borderId="7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14" fontId="9" fillId="2" borderId="8" xfId="0" applyNumberFormat="1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1" fillId="2" borderId="9" xfId="0" applyFont="1" applyFill="1" applyBorder="1" applyAlignment="1">
      <alignment/>
    </xf>
    <xf numFmtId="0" fontId="5" fillId="2" borderId="9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2" fillId="2" borderId="10" xfId="0" applyFont="1" applyFill="1" applyBorder="1" applyAlignment="1" applyProtection="1">
      <alignment horizontal="center" vertical="center" wrapText="1"/>
      <protection/>
    </xf>
    <xf numFmtId="0" fontId="12" fillId="2" borderId="11" xfId="0" applyFont="1" applyFill="1" applyBorder="1" applyAlignment="1" applyProtection="1">
      <alignment horizontal="center" vertical="center" wrapText="1"/>
      <protection/>
    </xf>
    <xf numFmtId="0" fontId="12" fillId="2" borderId="12" xfId="0" applyFont="1" applyFill="1" applyBorder="1" applyAlignment="1" applyProtection="1">
      <alignment horizontal="center" vertical="center" wrapText="1"/>
      <protection/>
    </xf>
    <xf numFmtId="0" fontId="0" fillId="2" borderId="10" xfId="0" applyFont="1" applyFill="1" applyBorder="1" applyAlignment="1" applyProtection="1">
      <alignment horizontal="center" vertical="center" wrapText="1"/>
      <protection/>
    </xf>
    <xf numFmtId="0" fontId="0" fillId="2" borderId="11" xfId="0" applyFont="1" applyFill="1" applyBorder="1" applyAlignment="1" applyProtection="1">
      <alignment horizontal="center" vertical="center" wrapText="1"/>
      <protection/>
    </xf>
    <xf numFmtId="0" fontId="0" fillId="2" borderId="12" xfId="0" applyFont="1" applyFill="1" applyBorder="1" applyAlignment="1" applyProtection="1">
      <alignment horizontal="center" vertical="center" wrapText="1"/>
      <protection/>
    </xf>
    <xf numFmtId="0" fontId="0" fillId="2" borderId="13" xfId="0" applyFont="1" applyFill="1" applyBorder="1" applyAlignment="1" applyProtection="1">
      <alignment horizontal="center" vertical="center" wrapText="1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2" fillId="2" borderId="16" xfId="0" applyFont="1" applyFill="1" applyBorder="1" applyAlignment="1" applyProtection="1">
      <alignment horizontal="center" vertical="center" wrapText="1"/>
      <protection/>
    </xf>
    <xf numFmtId="0" fontId="12" fillId="2" borderId="9" xfId="0" applyFont="1" applyFill="1" applyBorder="1" applyAlignment="1" applyProtection="1">
      <alignment horizontal="center" vertical="center" wrapText="1"/>
      <protection/>
    </xf>
    <xf numFmtId="0" fontId="12" fillId="2" borderId="17" xfId="0" applyFont="1" applyFill="1" applyBorder="1" applyAlignment="1" applyProtection="1">
      <alignment horizontal="center" vertical="center" wrapText="1"/>
      <protection/>
    </xf>
    <xf numFmtId="0" fontId="0" fillId="2" borderId="16" xfId="0" applyFont="1" applyFill="1" applyBorder="1" applyAlignment="1" applyProtection="1">
      <alignment horizontal="center" vertical="center" wrapText="1"/>
      <protection/>
    </xf>
    <xf numFmtId="0" fontId="0" fillId="2" borderId="9" xfId="0" applyFont="1" applyFill="1" applyBorder="1" applyAlignment="1" applyProtection="1">
      <alignment horizontal="center" vertical="center" wrapText="1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8" xfId="0" applyFont="1" applyFill="1" applyBorder="1" applyAlignment="1" applyProtection="1">
      <alignment horizontal="center" vertical="center" wrapText="1"/>
      <protection/>
    </xf>
    <xf numFmtId="0" fontId="0" fillId="2" borderId="19" xfId="0" applyFont="1" applyFill="1" applyBorder="1" applyAlignment="1" applyProtection="1">
      <alignment horizontal="center" vertical="center" wrapText="1"/>
      <protection/>
    </xf>
    <xf numFmtId="0" fontId="0" fillId="2" borderId="20" xfId="0" applyFont="1" applyFill="1" applyBorder="1" applyAlignment="1" applyProtection="1">
      <alignment horizontal="center" vertical="center" wrapText="1"/>
      <protection/>
    </xf>
    <xf numFmtId="0" fontId="0" fillId="2" borderId="21" xfId="0" applyFont="1" applyFill="1" applyBorder="1" applyAlignment="1" applyProtection="1" quotePrefix="1">
      <alignment horizontal="center" vertical="center"/>
      <protection/>
    </xf>
    <xf numFmtId="0" fontId="0" fillId="2" borderId="22" xfId="0" applyFont="1" applyFill="1" applyBorder="1" applyAlignment="1" applyProtection="1" quotePrefix="1">
      <alignment horizontal="center" vertical="center"/>
      <protection/>
    </xf>
    <xf numFmtId="0" fontId="0" fillId="2" borderId="23" xfId="0" applyFont="1" applyFill="1" applyBorder="1" applyAlignment="1" applyProtection="1" quotePrefix="1">
      <alignment horizontal="center" vertical="center"/>
      <protection/>
    </xf>
    <xf numFmtId="0" fontId="9" fillId="2" borderId="0" xfId="0" applyFont="1" applyFill="1" applyAlignment="1" applyProtection="1">
      <alignment/>
      <protection/>
    </xf>
    <xf numFmtId="0" fontId="9" fillId="3" borderId="21" xfId="0" applyFont="1" applyFill="1" applyBorder="1" applyAlignment="1" applyProtection="1">
      <alignment horizontal="center" vertical="center"/>
      <protection/>
    </xf>
    <xf numFmtId="0" fontId="9" fillId="3" borderId="22" xfId="0" applyFont="1" applyFill="1" applyBorder="1" applyAlignment="1" applyProtection="1">
      <alignment horizontal="center" vertical="center"/>
      <protection/>
    </xf>
    <xf numFmtId="0" fontId="9" fillId="3" borderId="23" xfId="0" applyFont="1" applyFill="1" applyBorder="1" applyAlignment="1" applyProtection="1">
      <alignment horizontal="center" vertical="center"/>
      <protection/>
    </xf>
    <xf numFmtId="0" fontId="11" fillId="3" borderId="21" xfId="0" applyFont="1" applyFill="1" applyBorder="1" applyAlignment="1" applyProtection="1">
      <alignment/>
      <protection/>
    </xf>
    <xf numFmtId="0" fontId="11" fillId="3" borderId="22" xfId="0" applyFont="1" applyFill="1" applyBorder="1" applyAlignment="1" applyProtection="1">
      <alignment/>
      <protection/>
    </xf>
    <xf numFmtId="0" fontId="11" fillId="3" borderId="23" xfId="0" applyFont="1" applyFill="1" applyBorder="1" applyAlignment="1" applyProtection="1">
      <alignment/>
      <protection/>
    </xf>
    <xf numFmtId="0" fontId="9" fillId="3" borderId="21" xfId="0" applyFont="1" applyFill="1" applyBorder="1" applyAlignment="1" applyProtection="1">
      <alignment/>
      <protection/>
    </xf>
    <xf numFmtId="0" fontId="9" fillId="3" borderId="22" xfId="0" applyFont="1" applyFill="1" applyBorder="1" applyAlignment="1" applyProtection="1">
      <alignment/>
      <protection/>
    </xf>
    <xf numFmtId="0" fontId="9" fillId="3" borderId="23" xfId="0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0" fontId="0" fillId="2" borderId="0" xfId="0" applyFont="1" applyFill="1" applyAlignment="1" applyProtection="1">
      <alignment wrapText="1"/>
      <protection/>
    </xf>
    <xf numFmtId="180" fontId="3" fillId="2" borderId="10" xfId="0" applyNumberFormat="1" applyFont="1" applyFill="1" applyBorder="1" applyAlignment="1" applyProtection="1" quotePrefix="1">
      <alignment horizontal="center" vertical="center" wrapText="1"/>
      <protection/>
    </xf>
    <xf numFmtId="180" fontId="3" fillId="2" borderId="11" xfId="0" applyNumberFormat="1" applyFont="1" applyFill="1" applyBorder="1" applyAlignment="1" applyProtection="1" quotePrefix="1">
      <alignment horizontal="center" vertical="center" wrapText="1"/>
      <protection/>
    </xf>
    <xf numFmtId="180" fontId="3" fillId="2" borderId="12" xfId="0" applyNumberFormat="1" applyFont="1" applyFill="1" applyBorder="1" applyAlignment="1" applyProtection="1" quotePrefix="1">
      <alignment horizontal="center" vertical="center" wrapText="1"/>
      <protection/>
    </xf>
    <xf numFmtId="0" fontId="10" fillId="2" borderId="10" xfId="0" applyFont="1" applyFill="1" applyBorder="1" applyAlignment="1" applyProtection="1">
      <alignment vertical="center" wrapText="1"/>
      <protection/>
    </xf>
    <xf numFmtId="0" fontId="10" fillId="2" borderId="11" xfId="0" applyFont="1" applyFill="1" applyBorder="1" applyAlignment="1" applyProtection="1">
      <alignment vertical="center" wrapText="1"/>
      <protection/>
    </xf>
    <xf numFmtId="0" fontId="10" fillId="2" borderId="12" xfId="0" applyFont="1" applyFill="1" applyBorder="1" applyAlignment="1" applyProtection="1">
      <alignment vertical="center" wrapText="1"/>
      <protection/>
    </xf>
    <xf numFmtId="0" fontId="3" fillId="2" borderId="10" xfId="0" applyNumberFormat="1" applyFont="1" applyFill="1" applyBorder="1" applyAlignment="1" applyProtection="1" quotePrefix="1">
      <alignment horizontal="center" vertical="center" wrapText="1"/>
      <protection/>
    </xf>
    <xf numFmtId="0" fontId="3" fillId="2" borderId="11" xfId="0" applyNumberFormat="1" applyFont="1" applyFill="1" applyBorder="1" applyAlignment="1" applyProtection="1" quotePrefix="1">
      <alignment horizontal="center" vertical="center" wrapText="1"/>
      <protection/>
    </xf>
    <xf numFmtId="0" fontId="3" fillId="2" borderId="12" xfId="0" applyNumberFormat="1" applyFont="1" applyFill="1" applyBorder="1" applyAlignment="1" applyProtection="1" quotePrefix="1">
      <alignment horizontal="center" vertical="center" wrapText="1"/>
      <protection/>
    </xf>
    <xf numFmtId="3" fontId="0" fillId="2" borderId="10" xfId="0" applyNumberFormat="1" applyFont="1" applyFill="1" applyBorder="1" applyAlignment="1" applyProtection="1">
      <alignment horizontal="right" vertical="center"/>
      <protection/>
    </xf>
    <xf numFmtId="3" fontId="0" fillId="2" borderId="11" xfId="0" applyNumberFormat="1" applyFont="1" applyFill="1" applyBorder="1" applyAlignment="1" applyProtection="1">
      <alignment horizontal="right" vertical="center"/>
      <protection/>
    </xf>
    <xf numFmtId="3" fontId="0" fillId="2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wrapText="1"/>
    </xf>
    <xf numFmtId="180" fontId="3" fillId="2" borderId="16" xfId="0" applyNumberFormat="1" applyFont="1" applyFill="1" applyBorder="1" applyAlignment="1" applyProtection="1" quotePrefix="1">
      <alignment horizontal="center" vertical="center" wrapText="1"/>
      <protection/>
    </xf>
    <xf numFmtId="180" fontId="3" fillId="2" borderId="9" xfId="0" applyNumberFormat="1" applyFont="1" applyFill="1" applyBorder="1" applyAlignment="1" applyProtection="1" quotePrefix="1">
      <alignment horizontal="center" vertical="center" wrapText="1"/>
      <protection/>
    </xf>
    <xf numFmtId="180" fontId="3" fillId="2" borderId="17" xfId="0" applyNumberFormat="1" applyFont="1" applyFill="1" applyBorder="1" applyAlignment="1" applyProtection="1" quotePrefix="1">
      <alignment horizontal="center" vertical="center" wrapText="1"/>
      <protection/>
    </xf>
    <xf numFmtId="0" fontId="3" fillId="2" borderId="16" xfId="0" applyFont="1" applyFill="1" applyBorder="1" applyAlignment="1" applyProtection="1" quotePrefix="1">
      <alignment vertical="center" wrapText="1"/>
      <protection/>
    </xf>
    <xf numFmtId="0" fontId="3" fillId="2" borderId="9" xfId="0" applyFont="1" applyFill="1" applyBorder="1" applyAlignment="1" applyProtection="1" quotePrefix="1">
      <alignment vertical="center" wrapText="1"/>
      <protection/>
    </xf>
    <xf numFmtId="0" fontId="3" fillId="2" borderId="17" xfId="0" applyFont="1" applyFill="1" applyBorder="1" applyAlignment="1" applyProtection="1" quotePrefix="1">
      <alignment vertical="center" wrapText="1"/>
      <protection/>
    </xf>
    <xf numFmtId="0" fontId="3" fillId="2" borderId="16" xfId="0" applyNumberFormat="1" applyFont="1" applyFill="1" applyBorder="1" applyAlignment="1" applyProtection="1" quotePrefix="1">
      <alignment horizontal="center" vertical="center" wrapText="1"/>
      <protection/>
    </xf>
    <xf numFmtId="0" fontId="3" fillId="2" borderId="9" xfId="0" applyNumberFormat="1" applyFont="1" applyFill="1" applyBorder="1" applyAlignment="1" applyProtection="1" quotePrefix="1">
      <alignment horizontal="center" vertical="center" wrapText="1"/>
      <protection/>
    </xf>
    <xf numFmtId="0" fontId="3" fillId="2" borderId="17" xfId="0" applyNumberFormat="1" applyFont="1" applyFill="1" applyBorder="1" applyAlignment="1" applyProtection="1" quotePrefix="1">
      <alignment horizontal="center" vertical="center" wrapText="1"/>
      <protection/>
    </xf>
    <xf numFmtId="3" fontId="0" fillId="2" borderId="16" xfId="0" applyNumberFormat="1" applyFont="1" applyFill="1" applyBorder="1" applyAlignment="1" applyProtection="1">
      <alignment horizontal="right" vertical="center"/>
      <protection/>
    </xf>
    <xf numFmtId="3" fontId="0" fillId="2" borderId="9" xfId="0" applyNumberFormat="1" applyFont="1" applyFill="1" applyBorder="1" applyAlignment="1" applyProtection="1">
      <alignment horizontal="right" vertical="center"/>
      <protection/>
    </xf>
    <xf numFmtId="3" fontId="0" fillId="2" borderId="17" xfId="0" applyNumberFormat="1" applyFont="1" applyFill="1" applyBorder="1" applyAlignment="1" applyProtection="1">
      <alignment horizontal="right" vertical="center"/>
      <protection/>
    </xf>
    <xf numFmtId="180" fontId="3" fillId="2" borderId="13" xfId="0" applyNumberFormat="1" applyFont="1" applyFill="1" applyBorder="1" applyAlignment="1" applyProtection="1" quotePrefix="1">
      <alignment horizontal="center" vertical="center" wrapText="1"/>
      <protection/>
    </xf>
    <xf numFmtId="180" fontId="3" fillId="2" borderId="14" xfId="0" applyNumberFormat="1" applyFont="1" applyFill="1" applyBorder="1" applyAlignment="1" applyProtection="1" quotePrefix="1">
      <alignment horizontal="center" vertical="center" wrapText="1"/>
      <protection/>
    </xf>
    <xf numFmtId="180" fontId="3" fillId="2" borderId="15" xfId="0" applyNumberFormat="1" applyFont="1" applyFill="1" applyBorder="1" applyAlignment="1" applyProtection="1" quotePrefix="1">
      <alignment horizontal="center" vertical="center" wrapText="1"/>
      <protection/>
    </xf>
    <xf numFmtId="0" fontId="3" fillId="2" borderId="13" xfId="0" applyFont="1" applyFill="1" applyBorder="1" applyAlignment="1" applyProtection="1">
      <alignment vertical="center" wrapText="1"/>
      <protection/>
    </xf>
    <xf numFmtId="0" fontId="3" fillId="2" borderId="14" xfId="0" applyFont="1" applyFill="1" applyBorder="1" applyAlignment="1" applyProtection="1">
      <alignment vertical="center" wrapText="1"/>
      <protection/>
    </xf>
    <xf numFmtId="0" fontId="3" fillId="2" borderId="15" xfId="0" applyFont="1" applyFill="1" applyBorder="1" applyAlignment="1" applyProtection="1">
      <alignment vertical="center" wrapText="1"/>
      <protection/>
    </xf>
    <xf numFmtId="0" fontId="3" fillId="2" borderId="13" xfId="0" applyNumberFormat="1" applyFont="1" applyFill="1" applyBorder="1" applyAlignment="1" applyProtection="1" quotePrefix="1">
      <alignment horizontal="center" vertical="center"/>
      <protection/>
    </xf>
    <xf numFmtId="0" fontId="3" fillId="2" borderId="14" xfId="0" applyNumberFormat="1" applyFont="1" applyFill="1" applyBorder="1" applyAlignment="1" applyProtection="1" quotePrefix="1">
      <alignment horizontal="center" vertical="center"/>
      <protection/>
    </xf>
    <xf numFmtId="0" fontId="3" fillId="2" borderId="15" xfId="0" applyNumberFormat="1" applyFont="1" applyFill="1" applyBorder="1" applyAlignment="1" applyProtection="1" quotePrefix="1">
      <alignment horizontal="center" vertical="center"/>
      <protection/>
    </xf>
    <xf numFmtId="3" fontId="0" fillId="2" borderId="21" xfId="0" applyNumberFormat="1" applyFont="1" applyFill="1" applyBorder="1" applyAlignment="1" applyProtection="1">
      <alignment horizontal="right" vertical="center"/>
      <protection/>
    </xf>
    <xf numFmtId="3" fontId="0" fillId="2" borderId="22" xfId="0" applyNumberFormat="1" applyFont="1" applyFill="1" applyBorder="1" applyAlignment="1" applyProtection="1">
      <alignment horizontal="right" vertical="center"/>
      <protection/>
    </xf>
    <xf numFmtId="3" fontId="0" fillId="2" borderId="23" xfId="0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 locked="0"/>
    </xf>
    <xf numFmtId="3" fontId="0" fillId="0" borderId="14" xfId="0" applyNumberFormat="1" applyFont="1" applyFill="1" applyBorder="1" applyAlignment="1" applyProtection="1">
      <alignment horizontal="right" vertical="center"/>
      <protection locked="0"/>
    </xf>
    <xf numFmtId="3" fontId="0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wrapText="1"/>
    </xf>
    <xf numFmtId="180" fontId="3" fillId="2" borderId="18" xfId="0" applyNumberFormat="1" applyFont="1" applyFill="1" applyBorder="1" applyAlignment="1" applyProtection="1" quotePrefix="1">
      <alignment horizontal="center" vertical="center" wrapText="1"/>
      <protection/>
    </xf>
    <xf numFmtId="180" fontId="3" fillId="2" borderId="19" xfId="0" applyNumberFormat="1" applyFont="1" applyFill="1" applyBorder="1" applyAlignment="1" applyProtection="1" quotePrefix="1">
      <alignment horizontal="center" vertical="center" wrapText="1"/>
      <protection/>
    </xf>
    <xf numFmtId="180" fontId="3" fillId="2" borderId="20" xfId="0" applyNumberFormat="1" applyFont="1" applyFill="1" applyBorder="1" applyAlignment="1" applyProtection="1" quotePrefix="1">
      <alignment horizontal="center" vertical="center" wrapText="1"/>
      <protection/>
    </xf>
    <xf numFmtId="0" fontId="3" fillId="2" borderId="18" xfId="0" applyFont="1" applyFill="1" applyBorder="1" applyAlignment="1" applyProtection="1">
      <alignment vertical="center" wrapText="1"/>
      <protection/>
    </xf>
    <xf numFmtId="0" fontId="3" fillId="2" borderId="19" xfId="0" applyFont="1" applyFill="1" applyBorder="1" applyAlignment="1" applyProtection="1">
      <alignment vertical="center" wrapText="1"/>
      <protection/>
    </xf>
    <xf numFmtId="0" fontId="3" fillId="2" borderId="20" xfId="0" applyFont="1" applyFill="1" applyBorder="1" applyAlignment="1" applyProtection="1">
      <alignment vertical="center" wrapText="1"/>
      <protection/>
    </xf>
    <xf numFmtId="0" fontId="3" fillId="2" borderId="18" xfId="0" applyNumberFormat="1" applyFont="1" applyFill="1" applyBorder="1" applyAlignment="1" applyProtection="1" quotePrefix="1">
      <alignment horizontal="center" vertical="center" wrapText="1"/>
      <protection/>
    </xf>
    <xf numFmtId="0" fontId="3" fillId="2" borderId="19" xfId="0" applyNumberFormat="1" applyFont="1" applyFill="1" applyBorder="1" applyAlignment="1" applyProtection="1" quotePrefix="1">
      <alignment horizontal="center" vertical="center" wrapText="1"/>
      <protection/>
    </xf>
    <xf numFmtId="0" fontId="3" fillId="2" borderId="20" xfId="0" applyNumberFormat="1" applyFont="1" applyFill="1" applyBorder="1" applyAlignment="1" applyProtection="1" quotePrefix="1">
      <alignment horizontal="center" vertical="center" wrapText="1"/>
      <protection/>
    </xf>
    <xf numFmtId="3" fontId="0" fillId="2" borderId="18" xfId="0" applyNumberFormat="1" applyFont="1" applyFill="1" applyBorder="1" applyAlignment="1" applyProtection="1">
      <alignment horizontal="right" vertical="center"/>
      <protection/>
    </xf>
    <xf numFmtId="3" fontId="0" fillId="2" borderId="19" xfId="0" applyNumberFormat="1" applyFont="1" applyFill="1" applyBorder="1" applyAlignment="1" applyProtection="1">
      <alignment horizontal="right" vertical="center"/>
      <protection/>
    </xf>
    <xf numFmtId="3" fontId="0" fillId="2" borderId="20" xfId="0" applyNumberFormat="1" applyFont="1" applyFill="1" applyBorder="1" applyAlignment="1" applyProtection="1">
      <alignment horizontal="right" vertical="center"/>
      <protection/>
    </xf>
    <xf numFmtId="3" fontId="0" fillId="0" borderId="18" xfId="0" applyNumberFormat="1" applyFont="1" applyFill="1" applyBorder="1" applyAlignment="1" applyProtection="1">
      <alignment horizontal="right" vertical="center"/>
      <protection locked="0"/>
    </xf>
    <xf numFmtId="3" fontId="0" fillId="0" borderId="19" xfId="0" applyNumberFormat="1" applyFont="1" applyFill="1" applyBorder="1" applyAlignment="1" applyProtection="1">
      <alignment horizontal="right" vertical="center"/>
      <protection locked="0"/>
    </xf>
    <xf numFmtId="3" fontId="0" fillId="0" borderId="20" xfId="0" applyNumberFormat="1" applyFont="1" applyFill="1" applyBorder="1" applyAlignment="1" applyProtection="1">
      <alignment horizontal="right" vertical="center"/>
      <protection locked="0"/>
    </xf>
    <xf numFmtId="0" fontId="3" fillId="2" borderId="13" xfId="0" applyNumberFormat="1" applyFont="1" applyFill="1" applyBorder="1" applyAlignment="1" applyProtection="1" quotePrefix="1">
      <alignment horizontal="center" vertical="center" wrapText="1"/>
      <protection/>
    </xf>
    <xf numFmtId="0" fontId="3" fillId="2" borderId="14" xfId="0" applyNumberFormat="1" applyFont="1" applyFill="1" applyBorder="1" applyAlignment="1" applyProtection="1" quotePrefix="1">
      <alignment horizontal="center" vertical="center" wrapText="1"/>
      <protection/>
    </xf>
    <xf numFmtId="0" fontId="3" fillId="2" borderId="15" xfId="0" applyNumberFormat="1" applyFont="1" applyFill="1" applyBorder="1" applyAlignment="1" applyProtection="1" quotePrefix="1">
      <alignment horizontal="center" vertical="center" wrapText="1"/>
      <protection/>
    </xf>
    <xf numFmtId="3" fontId="0" fillId="2" borderId="13" xfId="0" applyNumberFormat="1" applyFont="1" applyFill="1" applyBorder="1" applyAlignment="1" applyProtection="1">
      <alignment horizontal="right" vertical="center"/>
      <protection/>
    </xf>
    <xf numFmtId="3" fontId="0" fillId="2" borderId="14" xfId="0" applyNumberFormat="1" applyFont="1" applyFill="1" applyBorder="1" applyAlignment="1" applyProtection="1">
      <alignment horizontal="right" vertical="center"/>
      <protection/>
    </xf>
    <xf numFmtId="3" fontId="0" fillId="2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180" fontId="3" fillId="2" borderId="21" xfId="0" applyNumberFormat="1" applyFont="1" applyFill="1" applyBorder="1" applyAlignment="1" applyProtection="1" quotePrefix="1">
      <alignment horizontal="center" vertical="center" wrapText="1"/>
      <protection/>
    </xf>
    <xf numFmtId="180" fontId="3" fillId="2" borderId="22" xfId="0" applyNumberFormat="1" applyFont="1" applyFill="1" applyBorder="1" applyAlignment="1" applyProtection="1" quotePrefix="1">
      <alignment horizontal="center" vertical="center" wrapText="1"/>
      <protection/>
    </xf>
    <xf numFmtId="180" fontId="3" fillId="2" borderId="23" xfId="0" applyNumberFormat="1" applyFont="1" applyFill="1" applyBorder="1" applyAlignment="1" applyProtection="1" quotePrefix="1">
      <alignment horizontal="center" vertical="center" wrapText="1"/>
      <protection/>
    </xf>
    <xf numFmtId="0" fontId="10" fillId="2" borderId="21" xfId="0" applyFont="1" applyFill="1" applyBorder="1" applyAlignment="1" applyProtection="1">
      <alignment vertical="center" wrapText="1"/>
      <protection/>
    </xf>
    <xf numFmtId="0" fontId="10" fillId="2" borderId="22" xfId="0" applyFont="1" applyFill="1" applyBorder="1" applyAlignment="1" applyProtection="1">
      <alignment vertical="center" wrapText="1"/>
      <protection/>
    </xf>
    <xf numFmtId="0" fontId="10" fillId="2" borderId="23" xfId="0" applyFont="1" applyFill="1" applyBorder="1" applyAlignment="1" applyProtection="1">
      <alignment vertical="center" wrapText="1"/>
      <protection/>
    </xf>
    <xf numFmtId="0" fontId="3" fillId="2" borderId="21" xfId="0" applyNumberFormat="1" applyFont="1" applyFill="1" applyBorder="1" applyAlignment="1" applyProtection="1" quotePrefix="1">
      <alignment horizontal="center" vertical="center" wrapText="1"/>
      <protection/>
    </xf>
    <xf numFmtId="0" fontId="3" fillId="2" borderId="22" xfId="0" applyNumberFormat="1" applyFont="1" applyFill="1" applyBorder="1" applyAlignment="1" applyProtection="1" quotePrefix="1">
      <alignment horizontal="center" vertical="center" wrapText="1"/>
      <protection/>
    </xf>
    <xf numFmtId="0" fontId="3" fillId="2" borderId="23" xfId="0" applyNumberFormat="1" applyFont="1" applyFill="1" applyBorder="1" applyAlignment="1" applyProtection="1" quotePrefix="1">
      <alignment horizontal="center" vertical="center" wrapText="1"/>
      <protection/>
    </xf>
    <xf numFmtId="180" fontId="3" fillId="2" borderId="10" xfId="0" applyNumberFormat="1" applyFont="1" applyFill="1" applyBorder="1" applyAlignment="1" applyProtection="1" quotePrefix="1">
      <alignment horizontal="center" vertical="center"/>
      <protection/>
    </xf>
    <xf numFmtId="180" fontId="3" fillId="2" borderId="11" xfId="0" applyNumberFormat="1" applyFont="1" applyFill="1" applyBorder="1" applyAlignment="1" applyProtection="1" quotePrefix="1">
      <alignment horizontal="center" vertical="center"/>
      <protection/>
    </xf>
    <xf numFmtId="180" fontId="3" fillId="2" borderId="12" xfId="0" applyNumberFormat="1" applyFont="1" applyFill="1" applyBorder="1" applyAlignment="1" applyProtection="1" quotePrefix="1">
      <alignment horizontal="center" vertical="center"/>
      <protection/>
    </xf>
    <xf numFmtId="180" fontId="3" fillId="2" borderId="16" xfId="0" applyNumberFormat="1" applyFont="1" applyFill="1" applyBorder="1" applyAlignment="1" applyProtection="1" quotePrefix="1">
      <alignment horizontal="center" vertical="center"/>
      <protection/>
    </xf>
    <xf numFmtId="180" fontId="3" fillId="2" borderId="9" xfId="0" applyNumberFormat="1" applyFont="1" applyFill="1" applyBorder="1" applyAlignment="1" applyProtection="1" quotePrefix="1">
      <alignment horizontal="center" vertical="center"/>
      <protection/>
    </xf>
    <xf numFmtId="180" fontId="3" fillId="2" borderId="17" xfId="0" applyNumberFormat="1" applyFont="1" applyFill="1" applyBorder="1" applyAlignment="1" applyProtection="1" quotePrefix="1">
      <alignment horizontal="center" vertical="center"/>
      <protection/>
    </xf>
    <xf numFmtId="180" fontId="9" fillId="3" borderId="21" xfId="0" applyNumberFormat="1" applyFont="1" applyFill="1" applyBorder="1" applyAlignment="1" applyProtection="1">
      <alignment horizontal="center" vertical="center"/>
      <protection/>
    </xf>
    <xf numFmtId="180" fontId="9" fillId="3" borderId="22" xfId="0" applyNumberFormat="1" applyFont="1" applyFill="1" applyBorder="1" applyAlignment="1" applyProtection="1">
      <alignment horizontal="center" vertical="center"/>
      <protection/>
    </xf>
    <xf numFmtId="180" fontId="9" fillId="3" borderId="23" xfId="0" applyNumberFormat="1" applyFont="1" applyFill="1" applyBorder="1" applyAlignment="1" applyProtection="1">
      <alignment horizontal="center" vertical="center"/>
      <protection/>
    </xf>
    <xf numFmtId="0" fontId="9" fillId="3" borderId="21" xfId="0" applyNumberFormat="1" applyFont="1" applyFill="1" applyBorder="1" applyAlignment="1" applyProtection="1">
      <alignment/>
      <protection/>
    </xf>
    <xf numFmtId="0" fontId="9" fillId="3" borderId="22" xfId="0" applyNumberFormat="1" applyFont="1" applyFill="1" applyBorder="1" applyAlignment="1" applyProtection="1">
      <alignment/>
      <protection/>
    </xf>
    <xf numFmtId="0" fontId="9" fillId="3" borderId="23" xfId="0" applyNumberFormat="1" applyFont="1" applyFill="1" applyBorder="1" applyAlignment="1" applyProtection="1">
      <alignment/>
      <protection/>
    </xf>
    <xf numFmtId="3" fontId="9" fillId="3" borderId="21" xfId="0" applyNumberFormat="1" applyFont="1" applyFill="1" applyBorder="1" applyAlignment="1" applyProtection="1">
      <alignment horizontal="right" vertical="center"/>
      <protection/>
    </xf>
    <xf numFmtId="3" fontId="9" fillId="3" borderId="22" xfId="0" applyNumberFormat="1" applyFont="1" applyFill="1" applyBorder="1" applyAlignment="1" applyProtection="1">
      <alignment horizontal="right" vertical="center"/>
      <protection/>
    </xf>
    <xf numFmtId="3" fontId="9" fillId="3" borderId="23" xfId="0" applyNumberFormat="1" applyFont="1" applyFill="1" applyBorder="1" applyAlignment="1" applyProtection="1">
      <alignment horizontal="right" vertical="center"/>
      <protection/>
    </xf>
    <xf numFmtId="180" fontId="0" fillId="2" borderId="22" xfId="0" applyNumberFormat="1" applyFont="1" applyFill="1" applyBorder="1" applyAlignment="1" applyProtection="1">
      <alignment horizontal="center" vertical="center" wrapText="1"/>
      <protection/>
    </xf>
    <xf numFmtId="180" fontId="0" fillId="2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3" fillId="2" borderId="21" xfId="0" applyNumberFormat="1" applyFont="1" applyFill="1" applyBorder="1" applyAlignment="1" applyProtection="1" quotePrefix="1">
      <alignment horizontal="center" vertical="center"/>
      <protection/>
    </xf>
    <xf numFmtId="0" fontId="3" fillId="2" borderId="22" xfId="0" applyNumberFormat="1" applyFont="1" applyFill="1" applyBorder="1" applyAlignment="1" applyProtection="1">
      <alignment horizontal="center" vertical="center"/>
      <protection/>
    </xf>
    <xf numFmtId="0" fontId="3" fillId="2" borderId="23" xfId="0" applyNumberFormat="1" applyFont="1" applyFill="1" applyBorder="1" applyAlignment="1" applyProtection="1">
      <alignment horizontal="center" vertical="center"/>
      <protection/>
    </xf>
    <xf numFmtId="0" fontId="3" fillId="2" borderId="22" xfId="0" applyNumberFormat="1" applyFont="1" applyFill="1" applyBorder="1" applyAlignment="1" applyProtection="1">
      <alignment horizontal="center" vertical="center" wrapText="1"/>
      <protection/>
    </xf>
    <xf numFmtId="0" fontId="3" fillId="2" borderId="23" xfId="0" applyNumberFormat="1" applyFont="1" applyFill="1" applyBorder="1" applyAlignment="1" applyProtection="1">
      <alignment horizontal="center" vertical="center" wrapText="1"/>
      <protection/>
    </xf>
    <xf numFmtId="0" fontId="10" fillId="2" borderId="24" xfId="0" applyFont="1" applyFill="1" applyBorder="1" applyAlignment="1" applyProtection="1">
      <alignment vertical="center" wrapText="1"/>
      <protection/>
    </xf>
    <xf numFmtId="0" fontId="10" fillId="2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wrapText="1"/>
    </xf>
    <xf numFmtId="0" fontId="0" fillId="0" borderId="25" xfId="0" applyFont="1" applyBorder="1" applyAlignment="1">
      <alignment wrapText="1"/>
    </xf>
    <xf numFmtId="0" fontId="0" fillId="2" borderId="22" xfId="0" applyFont="1" applyFill="1" applyBorder="1" applyAlignment="1" applyProtection="1">
      <alignment/>
      <protection/>
    </xf>
    <xf numFmtId="0" fontId="0" fillId="2" borderId="23" xfId="0" applyFont="1" applyFill="1" applyBorder="1" applyAlignment="1" applyProtection="1">
      <alignment/>
      <protection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 applyProtection="1">
      <alignment vertical="center" wrapText="1"/>
      <protection/>
    </xf>
    <xf numFmtId="0" fontId="0" fillId="0" borderId="9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2" borderId="0" xfId="0" applyFont="1" applyFill="1" applyAlignment="1" applyProtection="1">
      <alignment horizontal="center" vertical="center" wrapText="1"/>
      <protection/>
    </xf>
    <xf numFmtId="0" fontId="0" fillId="2" borderId="0" xfId="0" applyFont="1" applyFill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wrapText="1"/>
      <protection/>
    </xf>
    <xf numFmtId="0" fontId="1" fillId="2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Alignment="1">
      <alignment/>
    </xf>
    <xf numFmtId="0" fontId="3" fillId="2" borderId="0" xfId="0" applyFont="1" applyFill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jetam\My%20Documents\prora&#269;un%202007\ZR2007\premo&#382;enjska%20bilanca%202007\datoteke%20za%20premo&#382;enjsko\76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vodilo"/>
      <sheetName val="Napake"/>
      <sheetName val="Seznam PU"/>
      <sheetName val="Statistika"/>
      <sheetName val="Priloga 1"/>
      <sheetName val="BB"/>
      <sheetName val="BB-ZBIR"/>
      <sheetName val="BB analitika_ZBIR"/>
      <sheetName val="Obrazložitev_pobota_dolga_P1P3"/>
      <sheetName val="Obrazložitev_pobota_P5"/>
      <sheetName val="PB5"/>
      <sheetName val="P1-ZBIR"/>
      <sheetName val="P3-ZBIR"/>
      <sheetName val="Pobot-ZBIR"/>
      <sheetName val="Napake-ZBIR"/>
      <sheetName val="Spremembe-ZBIR"/>
    </sheetNames>
    <sheetDataSet>
      <sheetData sheetId="1">
        <row r="9">
          <cell r="B9" t="str">
            <v>5-mestna šifra PU</v>
          </cell>
        </row>
        <row r="10">
          <cell r="B10" t="str">
            <v>Napačna davčna št.</v>
          </cell>
        </row>
        <row r="11">
          <cell r="B11" t="str">
            <v>TL aktiva ni=pasiva</v>
          </cell>
        </row>
        <row r="12">
          <cell r="B12" t="str">
            <v>PL aktiva ni =pasiva</v>
          </cell>
        </row>
        <row r="14">
          <cell r="B14" t="str">
            <v>Znesek aktive BB minus znesek pobota na 1. ravni, minus znesek pobota na 2. ravni, ni enak znesku aktive PB!</v>
          </cell>
        </row>
        <row r="15">
          <cell r="B15" t="str">
            <v>Manjka kraj in datum</v>
          </cell>
        </row>
        <row r="16">
          <cell r="B16" t="str">
            <v>Manjka navedba osebe, ki je odgovorna za sestavljanje bilance</v>
          </cell>
        </row>
        <row r="17">
          <cell r="B17" t="str">
            <v>Manjka odgovorna oseba</v>
          </cell>
        </row>
        <row r="18">
          <cell r="B18" t="str">
            <v>Manjka naziv proračunskega uporabnika</v>
          </cell>
        </row>
        <row r="19">
          <cell r="B19" t="str">
            <v>Manjka naslov proračunskega uporabnika</v>
          </cell>
        </row>
        <row r="20">
          <cell r="B20" t="str">
            <v>Šifra PU ni v imenu datoteke</v>
          </cell>
        </row>
        <row r="22">
          <cell r="B22" t="str">
            <v>N6-Manjka obrazložitev spremembe večje od 200.000 € in (ali nepopolne obrazložitev ali je obrazloženo manj kot 75% zneska)</v>
          </cell>
        </row>
        <row r="23">
          <cell r="B23" t="str">
            <v>N7-Vnesen znesek obrazložitve manjše od 200.000 € in je obrazložitev nepopolna ali je obrazloženo manj kot 75 % zneska</v>
          </cell>
        </row>
      </sheetData>
      <sheetData sheetId="4">
        <row r="1">
          <cell r="BU1" t="str">
            <v>S1</v>
          </cell>
        </row>
        <row r="2">
          <cell r="BU2" t="str">
            <v>S2</v>
          </cell>
        </row>
        <row r="3">
          <cell r="BU3" t="str">
            <v>S3</v>
          </cell>
        </row>
        <row r="4">
          <cell r="BU4" t="str">
            <v>S4</v>
          </cell>
        </row>
        <row r="5">
          <cell r="BU5" t="str">
            <v>S5</v>
          </cell>
        </row>
        <row r="6">
          <cell r="BU6" t="str">
            <v>S6</v>
          </cell>
        </row>
        <row r="7">
          <cell r="BU7" t="str">
            <v>S7</v>
          </cell>
        </row>
        <row r="8">
          <cell r="BU8" t="str">
            <v>S8</v>
          </cell>
        </row>
      </sheetData>
      <sheetData sheetId="5">
        <row r="8">
          <cell r="H8">
            <v>159375</v>
          </cell>
        </row>
        <row r="9">
          <cell r="H9">
            <v>97177</v>
          </cell>
        </row>
        <row r="10">
          <cell r="H10">
            <v>48256265</v>
          </cell>
        </row>
        <row r="11">
          <cell r="H11">
            <v>11209667</v>
          </cell>
        </row>
        <row r="12">
          <cell r="H12">
            <v>5111636</v>
          </cell>
        </row>
        <row r="13">
          <cell r="H13">
            <v>4028238</v>
          </cell>
        </row>
        <row r="14">
          <cell r="H14">
            <v>1322155</v>
          </cell>
        </row>
        <row r="19">
          <cell r="H19">
            <v>71976</v>
          </cell>
        </row>
        <row r="23">
          <cell r="H23">
            <v>17081041</v>
          </cell>
        </row>
        <row r="31">
          <cell r="H31">
            <v>0</v>
          </cell>
        </row>
        <row r="32">
          <cell r="H32">
            <v>2254809</v>
          </cell>
        </row>
        <row r="34">
          <cell r="H34">
            <v>1882</v>
          </cell>
        </row>
        <row r="35">
          <cell r="H35">
            <v>336985</v>
          </cell>
        </row>
        <row r="47">
          <cell r="H47">
            <v>424661</v>
          </cell>
        </row>
        <row r="48">
          <cell r="H48">
            <v>109</v>
          </cell>
        </row>
        <row r="59">
          <cell r="H59">
            <v>547171</v>
          </cell>
        </row>
        <row r="64">
          <cell r="H64">
            <v>69</v>
          </cell>
        </row>
        <row r="70">
          <cell r="H70">
            <v>183208</v>
          </cell>
        </row>
        <row r="72">
          <cell r="H72">
            <v>2964</v>
          </cell>
        </row>
        <row r="73">
          <cell r="H73">
            <v>35433</v>
          </cell>
        </row>
        <row r="74">
          <cell r="D74">
            <v>86870484</v>
          </cell>
          <cell r="G74">
            <v>435555</v>
          </cell>
        </row>
        <row r="76">
          <cell r="H76">
            <v>0</v>
          </cell>
        </row>
        <row r="77">
          <cell r="H77">
            <v>575655</v>
          </cell>
        </row>
        <row r="78">
          <cell r="H78">
            <v>3578812</v>
          </cell>
        </row>
        <row r="79">
          <cell r="H79">
            <v>146844</v>
          </cell>
        </row>
        <row r="90">
          <cell r="H90">
            <v>0</v>
          </cell>
        </row>
        <row r="93">
          <cell r="H93">
            <v>0</v>
          </cell>
        </row>
        <row r="103">
          <cell r="H103">
            <v>1973</v>
          </cell>
        </row>
        <row r="112">
          <cell r="H112">
            <v>1502048</v>
          </cell>
        </row>
        <row r="118">
          <cell r="H118">
            <v>0</v>
          </cell>
        </row>
        <row r="131">
          <cell r="G131">
            <v>230766</v>
          </cell>
        </row>
      </sheetData>
      <sheetData sheetId="8">
        <row r="18">
          <cell r="E18">
            <v>-3938594</v>
          </cell>
        </row>
      </sheetData>
      <sheetData sheetId="9">
        <row r="18">
          <cell r="E18">
            <v>-22041678</v>
          </cell>
        </row>
        <row r="20">
          <cell r="F20">
            <v>54854114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J76"/>
  <sheetViews>
    <sheetView tabSelected="1" workbookViewId="0" topLeftCell="A1">
      <selection activeCell="BV15" sqref="BV15"/>
    </sheetView>
  </sheetViews>
  <sheetFormatPr defaultColWidth="9.140625" defaultRowHeight="12.75"/>
  <cols>
    <col min="1" max="1" width="1.8515625" style="5" customWidth="1"/>
    <col min="2" max="34" width="1.421875" style="5" customWidth="1"/>
    <col min="35" max="49" width="1.7109375" style="5" customWidth="1"/>
    <col min="50" max="50" width="3.57421875" style="5" customWidth="1"/>
    <col min="51" max="51" width="1.421875" style="5" customWidth="1"/>
    <col min="52" max="60" width="1.7109375" style="5" customWidth="1"/>
    <col min="61" max="61" width="3.7109375" style="5" customWidth="1"/>
    <col min="62" max="62" width="0.85546875" style="5" customWidth="1"/>
    <col min="63" max="67" width="0" style="5" hidden="1" customWidth="1"/>
    <col min="68" max="68" width="15.00390625" style="5" hidden="1" customWidth="1"/>
    <col min="69" max="69" width="10.00390625" style="5" hidden="1" customWidth="1"/>
    <col min="70" max="70" width="11.57421875" style="5" hidden="1" customWidth="1"/>
    <col min="71" max="71" width="9.57421875" style="5" hidden="1" customWidth="1"/>
    <col min="72" max="16384" width="9.140625" style="5" customWidth="1"/>
  </cols>
  <sheetData>
    <row r="1" spans="1:62" ht="15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1"/>
      <c r="AU1" s="1"/>
      <c r="AV1" s="1"/>
      <c r="AW1" s="1"/>
      <c r="AX1" s="1"/>
      <c r="AY1" s="3">
        <f>IF(LEFT(BD3,4)=LEFT(AY3,4),"","Napaka5h:"&amp;Napaka5h)</f>
      </c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</row>
    <row r="2" spans="1:71" ht="15.75" customHeight="1">
      <c r="A2" s="1"/>
      <c r="B2" s="7" t="str">
        <f>"Priloga 5"&amp;IF(COUNT(#REF!)&gt;0," in obrazložitev","")</f>
        <v>Priloga 5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9" t="s">
        <v>0</v>
      </c>
      <c r="AZ2" s="9"/>
      <c r="BA2" s="9"/>
      <c r="BB2" s="9"/>
      <c r="BC2" s="9"/>
      <c r="BD2" s="9"/>
      <c r="BE2" s="9"/>
      <c r="BF2" s="9"/>
      <c r="BG2" s="10" t="s">
        <v>1</v>
      </c>
      <c r="BH2" s="10"/>
      <c r="BI2" s="10"/>
      <c r="BJ2" s="10"/>
      <c r="BK2" s="5" t="s">
        <v>2</v>
      </c>
      <c r="BL2" s="5" t="s">
        <v>3</v>
      </c>
      <c r="BM2" s="5" t="s">
        <v>4</v>
      </c>
      <c r="BN2" s="5" t="s">
        <v>5</v>
      </c>
      <c r="BO2" s="5" t="s">
        <v>6</v>
      </c>
      <c r="BP2" s="5" t="s">
        <v>7</v>
      </c>
      <c r="BQ2" s="5" t="s">
        <v>8</v>
      </c>
      <c r="BR2" s="5" t="s">
        <v>9</v>
      </c>
      <c r="BS2" s="5" t="s">
        <v>10</v>
      </c>
    </row>
    <row r="3" spans="1:71" ht="16.5" customHeight="1">
      <c r="A3" s="1"/>
      <c r="B3" s="11" t="e">
        <f>IF(OR(#REF!&lt;&gt;"",#REF!&lt;&gt;"",#REF!&lt;&gt;"",#REF!&lt;&gt;"",#REF!&lt;&gt;"",#REF!&lt;&gt;"",#REF!&lt;&gt;"",#REF!&lt;&gt;"",#REF!&lt;&gt;"",#REF!&lt;&gt;"",#REF!&lt;&gt;"",#REF!&lt;&gt;"",#REF!&lt;&gt;"",#REF!&lt;&gt;"",#REF!&lt;&gt;"",#REF!&lt;&gt;"",#REF!&lt;&gt;"",#REF!&lt;&gt;"",#REF!&lt;&gt;"",#REF!&lt;&gt;"",#REF!&lt;&gt;"",#REF!&lt;&gt;"",#REF!&lt;&gt;"",#REF!&lt;&gt;"",),"Napaka6:"&amp;Napaka6,"")</f>
        <v>#REF!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2"/>
      <c r="AY3" s="13">
        <v>76317</v>
      </c>
      <c r="AZ3" s="14"/>
      <c r="BA3" s="14"/>
      <c r="BB3" s="14"/>
      <c r="BC3" s="15"/>
      <c r="BD3" s="16" t="s">
        <v>11</v>
      </c>
      <c r="BE3" s="17"/>
      <c r="BF3" s="17"/>
      <c r="BG3" s="17"/>
      <c r="BH3" s="17"/>
      <c r="BI3" s="17"/>
      <c r="BJ3" s="17"/>
      <c r="BK3" s="5">
        <f>IF(ISERROR(BL3),"N",BL3)</f>
      </c>
      <c r="BL3" s="5">
        <f>IF(OR(BM3="N",BN3="N",BO3="N"),"N","")</f>
      </c>
      <c r="BM3" s="5">
        <f>IF(LEN(AY3)&lt;&gt;5,"N","")</f>
      </c>
      <c r="BO3" s="18">
        <f>IF(LEN(AY3)&gt;0,IF(VALUE(MID(AY3,5,1))&lt;&gt;BS3,"N",""),"")</f>
      </c>
      <c r="BP3" s="5">
        <f>VALUE(MID(AY3,1,1))*5+VALUE(MID(AY3,2,1))*4+VALUE(MID(AY3,3,1))*3+VALUE(MID(AY3,4,1))*2</f>
        <v>70</v>
      </c>
      <c r="BQ3" s="5">
        <f>MOD(BP3,11)</f>
        <v>4</v>
      </c>
      <c r="BR3" s="5">
        <f>11-BQ3</f>
        <v>7</v>
      </c>
      <c r="BS3" s="5">
        <f>IF(OR(BR3=10,BR3=11),0,BR3)</f>
        <v>7</v>
      </c>
    </row>
    <row r="4" spans="1:62" ht="24" customHeight="1">
      <c r="A4" s="1"/>
      <c r="B4" s="19" t="e">
        <f>IF(OR(#REF!&lt;&gt;"",#REF!&lt;&gt;"",#REF!&lt;&gt;"",#REF!&lt;&gt;"",#REF!&lt;&gt;"",#REF!&lt;&gt;"",#REF!&lt;&gt;"",#REF!&lt;&gt;"",#REF!&lt;&gt;"",#REF!&lt;&gt;"",#REF!&lt;&gt;"",#REF!&lt;&gt;"",#REF!&lt;&gt;"",#REF!&lt;&gt;"",#REF!&lt;&gt;"",#REF!&lt;&gt;"",#REF!&lt;&gt;"",#REF!&lt;&gt;"",#REF!&lt;&gt;"",#REF!&lt;&gt;"",#REF!&lt;&gt;"",#REF!&lt;&gt;"",#REF!&lt;&gt;"",#REF!&lt;&gt;"",),"Napaka7:"&amp;Napaka7,"")</f>
        <v>#REF!</v>
      </c>
      <c r="C4" s="20"/>
      <c r="D4" s="2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1">
        <f>IF(N5="","Napaka5f:"&amp;Napaka5f,"")</f>
      </c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1"/>
      <c r="AW4" s="1"/>
      <c r="AX4" s="1"/>
      <c r="AY4" s="2">
        <f>IF(BK3="N","Napaka1:"&amp;Napaka1,"")</f>
      </c>
      <c r="AZ4" s="2"/>
      <c r="BA4" s="2"/>
      <c r="BB4" s="2"/>
      <c r="BC4" s="2"/>
      <c r="BD4" s="2"/>
      <c r="BE4" s="2"/>
      <c r="BF4" s="2"/>
      <c r="BG4" s="2"/>
      <c r="BH4" s="2"/>
      <c r="BI4" s="2"/>
      <c r="BJ4" s="22"/>
    </row>
    <row r="5" spans="1:62" ht="15.75" customHeight="1">
      <c r="A5" s="1"/>
      <c r="B5" s="23" t="s">
        <v>12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4" t="s">
        <v>13</v>
      </c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1"/>
      <c r="AW5" s="1"/>
      <c r="AX5" s="1"/>
      <c r="AY5" s="23" t="s">
        <v>14</v>
      </c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2"/>
    </row>
    <row r="6" spans="1:71" ht="15.75" customHeight="1">
      <c r="A6" s="1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1"/>
      <c r="AW6" s="1"/>
      <c r="AX6" s="1"/>
      <c r="AY6" s="13">
        <v>23676264</v>
      </c>
      <c r="AZ6" s="14"/>
      <c r="BA6" s="14"/>
      <c r="BB6" s="14"/>
      <c r="BC6" s="14"/>
      <c r="BD6" s="14"/>
      <c r="BE6" s="14"/>
      <c r="BF6" s="15"/>
      <c r="BG6" s="25"/>
      <c r="BH6" s="26"/>
      <c r="BI6" s="26"/>
      <c r="BJ6" s="26"/>
      <c r="BK6" s="5">
        <f>IF(ISERROR(BL6),"N",BL6)</f>
      </c>
      <c r="BL6" s="5">
        <f>IF(OR(BM6="N",BN6="N",BO6="N"),"N","")</f>
      </c>
      <c r="BM6" s="5">
        <f>IF(AND(LEN(AY6)&gt;0,LEN(AY6)&lt;&gt;8),"N","")</f>
      </c>
      <c r="BN6" s="5">
        <f>IF(MID(AY6,1,1)="0","N","")</f>
      </c>
      <c r="BO6" s="18">
        <f>IF(LEN(AY6)&gt;0,IF(VALUE(MID(AY6,8,1))&lt;&gt;BS6,"N",""),"")</f>
      </c>
      <c r="BP6" s="5">
        <f>VALUE(MID(AY6,1,1))*8+VALUE(MID(AY6,2,1))*7+VALUE(MID(AY6,3,1))*6+VALUE(MID(AY6,4,1))*5+VALUE(MID(AY6,5,1))*4+VALUE(MID(AY6,6,1))*3+VALUE(MID(AY6,7,1))*2</f>
        <v>150</v>
      </c>
      <c r="BQ6" s="5">
        <f>MOD(BP6,11)</f>
        <v>7</v>
      </c>
      <c r="BR6" s="5">
        <f>11-BQ6</f>
        <v>4</v>
      </c>
      <c r="BS6" s="5">
        <f>IF(BR6=10,0,BR6)</f>
        <v>4</v>
      </c>
    </row>
    <row r="7" spans="1:62" ht="25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7">
        <f>IF(N8="","Napaka5g:"&amp;Napaka5g,"")</f>
      </c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1"/>
      <c r="AW7" s="1"/>
      <c r="AX7" s="1"/>
      <c r="AY7" s="2">
        <f>IF(BK6="N","Napaka2:"&amp;Napaka2,"")</f>
      </c>
      <c r="AZ7" s="2"/>
      <c r="BA7" s="2"/>
      <c r="BB7" s="2"/>
      <c r="BC7" s="2"/>
      <c r="BD7" s="2"/>
      <c r="BE7" s="2"/>
      <c r="BF7" s="2"/>
      <c r="BG7" s="2"/>
      <c r="BH7" s="2"/>
      <c r="BI7" s="2"/>
      <c r="BJ7" s="22"/>
    </row>
    <row r="8" spans="1:62" ht="15.75" customHeight="1">
      <c r="A8" s="1"/>
      <c r="B8" s="23" t="s">
        <v>15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 t="s">
        <v>16</v>
      </c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1"/>
      <c r="AW8" s="1"/>
      <c r="AX8" s="1"/>
      <c r="AY8" s="23" t="s">
        <v>17</v>
      </c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2"/>
    </row>
    <row r="9" spans="1:62" ht="15.75" customHeight="1">
      <c r="A9" s="1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1"/>
      <c r="AW9" s="1"/>
      <c r="AX9" s="1"/>
      <c r="AY9" s="13">
        <v>5883547</v>
      </c>
      <c r="AZ9" s="14"/>
      <c r="BA9" s="14"/>
      <c r="BB9" s="14"/>
      <c r="BC9" s="14"/>
      <c r="BD9" s="14"/>
      <c r="BE9" s="15"/>
      <c r="BF9" s="1"/>
      <c r="BG9" s="1"/>
      <c r="BH9" s="1"/>
      <c r="BI9" s="1"/>
      <c r="BJ9" s="22"/>
    </row>
    <row r="10" spans="1:62" ht="17.25" customHeight="1">
      <c r="A10" s="1"/>
      <c r="B10" s="19">
        <f>IF(AN41&lt;&gt;('[1]BB'!D74+'[1]Obrazložitev_pobota_dolga_P1P3'!E18+'[1]Obrazložitev_pobota_P5'!E18),"Napaka5b:"&amp;Napaka5b,"")</f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9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22"/>
    </row>
    <row r="11" spans="1:62" ht="91.5" customHeight="1">
      <c r="A11" s="1"/>
      <c r="B11" s="28" t="s">
        <v>18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2"/>
    </row>
    <row r="12" spans="1:64" ht="25.5" customHeight="1">
      <c r="A12" s="1"/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"/>
      <c r="X12" s="1"/>
      <c r="Y12" s="1"/>
      <c r="Z12" s="1"/>
      <c r="AA12" s="31"/>
      <c r="AB12" s="31" t="s">
        <v>19</v>
      </c>
      <c r="AC12" s="31"/>
      <c r="AD12" s="31"/>
      <c r="AE12" s="31"/>
      <c r="AF12" s="31"/>
      <c r="AG12" s="31"/>
      <c r="AH12" s="32">
        <v>39447</v>
      </c>
      <c r="AI12" s="32">
        <v>38717</v>
      </c>
      <c r="AJ12" s="32"/>
      <c r="AK12" s="32"/>
      <c r="AL12" s="32"/>
      <c r="AM12" s="32"/>
      <c r="AN12" s="32"/>
      <c r="AO12" s="32"/>
      <c r="AP12" s="32"/>
      <c r="AQ12" s="33"/>
      <c r="AR12" s="33"/>
      <c r="AS12" s="33"/>
      <c r="AT12" s="33"/>
      <c r="AU12" s="33"/>
      <c r="AV12" s="33"/>
      <c r="AW12" s="33"/>
      <c r="AX12" s="33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5">
        <f>IF(OR(ISERROR(AY41),ISERROR(AY50)),"N","")</f>
      </c>
      <c r="BL12" s="5" t="s">
        <v>20</v>
      </c>
    </row>
    <row r="13" spans="1:64" ht="22.5" customHeight="1" thickBot="1">
      <c r="A13" s="1"/>
      <c r="B13" s="34" t="e">
        <f>#REF!</f>
        <v>#REF!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36"/>
      <c r="AI13" s="1"/>
      <c r="AJ13" s="1"/>
      <c r="AK13" s="1"/>
      <c r="AL13" s="1"/>
      <c r="AM13" s="1"/>
      <c r="AN13" s="37">
        <f>IF(AN41&lt;&gt;AN50,"Napaka3:"&amp;Napaka3,"")</f>
      </c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2">
        <f>IF(AY41&lt;&gt;AY50,"Napaka4:"&amp;Napaka4,"")</f>
      </c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2"/>
      <c r="BL13" s="5" t="s">
        <v>21</v>
      </c>
    </row>
    <row r="14" spans="1:62" ht="15.75" customHeight="1">
      <c r="A14" s="6"/>
      <c r="B14" s="38" t="s">
        <v>22</v>
      </c>
      <c r="C14" s="39"/>
      <c r="D14" s="39"/>
      <c r="E14" s="39"/>
      <c r="F14" s="40"/>
      <c r="G14" s="41" t="s">
        <v>23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3"/>
      <c r="AI14" s="41" t="s">
        <v>24</v>
      </c>
      <c r="AJ14" s="42"/>
      <c r="AK14" s="42"/>
      <c r="AL14" s="42"/>
      <c r="AM14" s="43"/>
      <c r="AN14" s="44" t="s">
        <v>25</v>
      </c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6"/>
      <c r="BJ14" s="6"/>
    </row>
    <row r="15" spans="1:62" ht="15.75" customHeight="1" thickBot="1">
      <c r="A15" s="6"/>
      <c r="B15" s="47"/>
      <c r="C15" s="48"/>
      <c r="D15" s="48"/>
      <c r="E15" s="48"/>
      <c r="F15" s="49"/>
      <c r="G15" s="50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2"/>
      <c r="AI15" s="50"/>
      <c r="AJ15" s="51"/>
      <c r="AK15" s="51"/>
      <c r="AL15" s="51"/>
      <c r="AM15" s="52"/>
      <c r="AN15" s="53" t="s">
        <v>26</v>
      </c>
      <c r="AO15" s="54"/>
      <c r="AP15" s="54"/>
      <c r="AQ15" s="54"/>
      <c r="AR15" s="54"/>
      <c r="AS15" s="54"/>
      <c r="AT15" s="54"/>
      <c r="AU15" s="54"/>
      <c r="AV15" s="54"/>
      <c r="AW15" s="54"/>
      <c r="AX15" s="55"/>
      <c r="AY15" s="53" t="s">
        <v>27</v>
      </c>
      <c r="AZ15" s="54"/>
      <c r="BA15" s="54"/>
      <c r="BB15" s="54"/>
      <c r="BC15" s="54"/>
      <c r="BD15" s="54"/>
      <c r="BE15" s="54"/>
      <c r="BF15" s="54"/>
      <c r="BG15" s="54"/>
      <c r="BH15" s="54"/>
      <c r="BI15" s="55"/>
      <c r="BJ15" s="6"/>
    </row>
    <row r="16" spans="1:62" ht="15.75" customHeight="1" thickBot="1">
      <c r="A16" s="6"/>
      <c r="B16" s="56" t="s">
        <v>28</v>
      </c>
      <c r="C16" s="57"/>
      <c r="D16" s="57"/>
      <c r="E16" s="57"/>
      <c r="F16" s="58"/>
      <c r="G16" s="56" t="s">
        <v>29</v>
      </c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56" t="s">
        <v>30</v>
      </c>
      <c r="AJ16" s="57"/>
      <c r="AK16" s="57"/>
      <c r="AL16" s="57"/>
      <c r="AM16" s="58"/>
      <c r="AN16" s="56" t="s">
        <v>31</v>
      </c>
      <c r="AO16" s="57"/>
      <c r="AP16" s="57"/>
      <c r="AQ16" s="57"/>
      <c r="AR16" s="57"/>
      <c r="AS16" s="57"/>
      <c r="AT16" s="57"/>
      <c r="AU16" s="57"/>
      <c r="AV16" s="57"/>
      <c r="AW16" s="57"/>
      <c r="AX16" s="58"/>
      <c r="AY16" s="56">
        <v>5</v>
      </c>
      <c r="AZ16" s="57"/>
      <c r="BA16" s="57"/>
      <c r="BB16" s="57"/>
      <c r="BC16" s="57"/>
      <c r="BD16" s="57"/>
      <c r="BE16" s="57"/>
      <c r="BF16" s="57"/>
      <c r="BG16" s="57"/>
      <c r="BH16" s="57"/>
      <c r="BI16" s="58"/>
      <c r="BJ16" s="6"/>
    </row>
    <row r="17" spans="1:62" s="69" customFormat="1" ht="18" customHeight="1" thickBot="1">
      <c r="A17" s="59"/>
      <c r="B17" s="60"/>
      <c r="C17" s="61"/>
      <c r="D17" s="61"/>
      <c r="E17" s="61"/>
      <c r="F17" s="62"/>
      <c r="G17" s="63" t="s">
        <v>32</v>
      </c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5"/>
      <c r="AI17" s="66"/>
      <c r="AJ17" s="67"/>
      <c r="AK17" s="67"/>
      <c r="AL17" s="67"/>
      <c r="AM17" s="68"/>
      <c r="AN17" s="66"/>
      <c r="AO17" s="67"/>
      <c r="AP17" s="67"/>
      <c r="AQ17" s="67"/>
      <c r="AR17" s="67"/>
      <c r="AS17" s="67"/>
      <c r="AT17" s="67"/>
      <c r="AU17" s="67"/>
      <c r="AV17" s="67"/>
      <c r="AW17" s="67"/>
      <c r="AX17" s="68"/>
      <c r="AY17" s="66"/>
      <c r="AZ17" s="67"/>
      <c r="BA17" s="67"/>
      <c r="BB17" s="67"/>
      <c r="BC17" s="67"/>
      <c r="BD17" s="67"/>
      <c r="BE17" s="67"/>
      <c r="BF17" s="67"/>
      <c r="BG17" s="67"/>
      <c r="BH17" s="67"/>
      <c r="BI17" s="68"/>
      <c r="BJ17" s="59"/>
    </row>
    <row r="18" spans="1:62" s="83" customFormat="1" ht="24.75" customHeight="1">
      <c r="A18" s="70"/>
      <c r="B18" s="71">
        <v>1</v>
      </c>
      <c r="C18" s="72"/>
      <c r="D18" s="72"/>
      <c r="E18" s="72"/>
      <c r="F18" s="73"/>
      <c r="G18" s="74" t="s">
        <v>33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6"/>
      <c r="AI18" s="77">
        <v>200</v>
      </c>
      <c r="AJ18" s="78"/>
      <c r="AK18" s="78"/>
      <c r="AL18" s="78"/>
      <c r="AM18" s="79"/>
      <c r="AN18" s="80">
        <f>AN20-AN21</f>
        <v>62198</v>
      </c>
      <c r="AO18" s="81"/>
      <c r="AP18" s="81"/>
      <c r="AQ18" s="81"/>
      <c r="AR18" s="81"/>
      <c r="AS18" s="81"/>
      <c r="AT18" s="81"/>
      <c r="AU18" s="81"/>
      <c r="AV18" s="81"/>
      <c r="AW18" s="81"/>
      <c r="AX18" s="82"/>
      <c r="AY18" s="80">
        <f>AY20-AY21</f>
        <v>53422</v>
      </c>
      <c r="AZ18" s="81"/>
      <c r="BA18" s="81"/>
      <c r="BB18" s="81"/>
      <c r="BC18" s="81"/>
      <c r="BD18" s="81"/>
      <c r="BE18" s="81"/>
      <c r="BF18" s="81"/>
      <c r="BG18" s="81"/>
      <c r="BH18" s="81"/>
      <c r="BI18" s="82"/>
      <c r="BJ18" s="70"/>
    </row>
    <row r="19" spans="1:62" ht="15.75" customHeight="1" thickBot="1">
      <c r="A19" s="6"/>
      <c r="B19" s="84"/>
      <c r="C19" s="85"/>
      <c r="D19" s="85"/>
      <c r="E19" s="85"/>
      <c r="F19" s="86"/>
      <c r="G19" s="87" t="s">
        <v>34</v>
      </c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9"/>
      <c r="AI19" s="90"/>
      <c r="AJ19" s="91"/>
      <c r="AK19" s="91"/>
      <c r="AL19" s="91"/>
      <c r="AM19" s="92"/>
      <c r="AN19" s="93"/>
      <c r="AO19" s="94"/>
      <c r="AP19" s="94"/>
      <c r="AQ19" s="94"/>
      <c r="AR19" s="94"/>
      <c r="AS19" s="94"/>
      <c r="AT19" s="94"/>
      <c r="AU19" s="94"/>
      <c r="AV19" s="94"/>
      <c r="AW19" s="94"/>
      <c r="AX19" s="95"/>
      <c r="AY19" s="93"/>
      <c r="AZ19" s="94"/>
      <c r="BA19" s="94"/>
      <c r="BB19" s="94"/>
      <c r="BC19" s="94"/>
      <c r="BD19" s="94"/>
      <c r="BE19" s="94"/>
      <c r="BF19" s="94"/>
      <c r="BG19" s="94"/>
      <c r="BH19" s="94"/>
      <c r="BI19" s="95"/>
      <c r="BJ19" s="6"/>
    </row>
    <row r="20" spans="1:62" ht="15.75" customHeight="1" thickBot="1">
      <c r="A20" s="6"/>
      <c r="B20" s="96">
        <f>B18+1</f>
        <v>2</v>
      </c>
      <c r="C20" s="97"/>
      <c r="D20" s="97"/>
      <c r="E20" s="97"/>
      <c r="F20" s="98"/>
      <c r="G20" s="99" t="s">
        <v>35</v>
      </c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1"/>
      <c r="AI20" s="102">
        <f>AI18+1</f>
        <v>201</v>
      </c>
      <c r="AJ20" s="103"/>
      <c r="AK20" s="103"/>
      <c r="AL20" s="103"/>
      <c r="AM20" s="104"/>
      <c r="AN20" s="105">
        <f>'[1]BB'!H8</f>
        <v>159375</v>
      </c>
      <c r="AO20" s="106"/>
      <c r="AP20" s="106"/>
      <c r="AQ20" s="106"/>
      <c r="AR20" s="106"/>
      <c r="AS20" s="106"/>
      <c r="AT20" s="106"/>
      <c r="AU20" s="106"/>
      <c r="AV20" s="106"/>
      <c r="AW20" s="106"/>
      <c r="AX20" s="107"/>
      <c r="AY20" s="108">
        <v>133471</v>
      </c>
      <c r="AZ20" s="109"/>
      <c r="BA20" s="109"/>
      <c r="BB20" s="109"/>
      <c r="BC20" s="109"/>
      <c r="BD20" s="109"/>
      <c r="BE20" s="109"/>
      <c r="BF20" s="109"/>
      <c r="BG20" s="109"/>
      <c r="BH20" s="109"/>
      <c r="BI20" s="110"/>
      <c r="BJ20" s="6"/>
    </row>
    <row r="21" spans="1:62" s="83" customFormat="1" ht="24.75" customHeight="1" thickBot="1">
      <c r="A21" s="70"/>
      <c r="B21" s="112">
        <f>B20+1</f>
        <v>3</v>
      </c>
      <c r="C21" s="113"/>
      <c r="D21" s="113"/>
      <c r="E21" s="113"/>
      <c r="F21" s="114"/>
      <c r="G21" s="115" t="s">
        <v>36</v>
      </c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7"/>
      <c r="AI21" s="118">
        <f>AI20+1</f>
        <v>202</v>
      </c>
      <c r="AJ21" s="119"/>
      <c r="AK21" s="119"/>
      <c r="AL21" s="119"/>
      <c r="AM21" s="120"/>
      <c r="AN21" s="121">
        <f>'[1]BB'!H9</f>
        <v>97177</v>
      </c>
      <c r="AO21" s="122"/>
      <c r="AP21" s="122"/>
      <c r="AQ21" s="122"/>
      <c r="AR21" s="122"/>
      <c r="AS21" s="122"/>
      <c r="AT21" s="122"/>
      <c r="AU21" s="122"/>
      <c r="AV21" s="122"/>
      <c r="AW21" s="122"/>
      <c r="AX21" s="123"/>
      <c r="AY21" s="124">
        <v>80049</v>
      </c>
      <c r="AZ21" s="125"/>
      <c r="BA21" s="125"/>
      <c r="BB21" s="125"/>
      <c r="BC21" s="125"/>
      <c r="BD21" s="125"/>
      <c r="BE21" s="125"/>
      <c r="BF21" s="125"/>
      <c r="BG21" s="125"/>
      <c r="BH21" s="125"/>
      <c r="BI21" s="126"/>
      <c r="BJ21" s="70"/>
    </row>
    <row r="22" spans="1:62" s="83" customFormat="1" ht="15.75" customHeight="1">
      <c r="A22" s="70"/>
      <c r="B22" s="71">
        <f>B21+1</f>
        <v>4</v>
      </c>
      <c r="C22" s="72"/>
      <c r="D22" s="72"/>
      <c r="E22" s="72"/>
      <c r="F22" s="73"/>
      <c r="G22" s="74" t="s">
        <v>37</v>
      </c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6"/>
      <c r="AI22" s="77">
        <f>AI21+1</f>
        <v>203</v>
      </c>
      <c r="AJ22" s="78"/>
      <c r="AK22" s="78"/>
      <c r="AL22" s="78"/>
      <c r="AM22" s="79"/>
      <c r="AN22" s="80">
        <f>AN24-AN25</f>
        <v>37046598</v>
      </c>
      <c r="AO22" s="81"/>
      <c r="AP22" s="81"/>
      <c r="AQ22" s="81"/>
      <c r="AR22" s="81"/>
      <c r="AS22" s="81"/>
      <c r="AT22" s="81"/>
      <c r="AU22" s="81"/>
      <c r="AV22" s="81"/>
      <c r="AW22" s="81"/>
      <c r="AX22" s="82"/>
      <c r="AY22" s="80">
        <f>AY24-AY25</f>
        <v>35786722</v>
      </c>
      <c r="AZ22" s="81"/>
      <c r="BA22" s="81"/>
      <c r="BB22" s="81"/>
      <c r="BC22" s="81"/>
      <c r="BD22" s="81"/>
      <c r="BE22" s="81"/>
      <c r="BF22" s="81"/>
      <c r="BG22" s="81"/>
      <c r="BH22" s="81"/>
      <c r="BI22" s="82"/>
      <c r="BJ22" s="70"/>
    </row>
    <row r="23" spans="1:62" ht="15.75" customHeight="1" thickBot="1">
      <c r="A23" s="6"/>
      <c r="B23" s="84"/>
      <c r="C23" s="85"/>
      <c r="D23" s="85"/>
      <c r="E23" s="85"/>
      <c r="F23" s="86"/>
      <c r="G23" s="87" t="s">
        <v>38</v>
      </c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9"/>
      <c r="AI23" s="90"/>
      <c r="AJ23" s="91"/>
      <c r="AK23" s="91"/>
      <c r="AL23" s="91"/>
      <c r="AM23" s="92"/>
      <c r="AN23" s="93"/>
      <c r="AO23" s="94"/>
      <c r="AP23" s="94"/>
      <c r="AQ23" s="94"/>
      <c r="AR23" s="94"/>
      <c r="AS23" s="94"/>
      <c r="AT23" s="94"/>
      <c r="AU23" s="94"/>
      <c r="AV23" s="94"/>
      <c r="AW23" s="94"/>
      <c r="AX23" s="95"/>
      <c r="AY23" s="93"/>
      <c r="AZ23" s="94"/>
      <c r="BA23" s="94"/>
      <c r="BB23" s="94"/>
      <c r="BC23" s="94"/>
      <c r="BD23" s="94"/>
      <c r="BE23" s="94"/>
      <c r="BF23" s="94"/>
      <c r="BG23" s="94"/>
      <c r="BH23" s="94"/>
      <c r="BI23" s="95"/>
      <c r="BJ23" s="6"/>
    </row>
    <row r="24" spans="1:62" ht="15.75" customHeight="1">
      <c r="A24" s="6"/>
      <c r="B24" s="96">
        <f>B22+1</f>
        <v>5</v>
      </c>
      <c r="C24" s="97"/>
      <c r="D24" s="97"/>
      <c r="E24" s="97"/>
      <c r="F24" s="98"/>
      <c r="G24" s="99" t="s">
        <v>39</v>
      </c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1"/>
      <c r="AI24" s="127">
        <f>AI22+1</f>
        <v>204</v>
      </c>
      <c r="AJ24" s="128"/>
      <c r="AK24" s="128"/>
      <c r="AL24" s="128"/>
      <c r="AM24" s="129"/>
      <c r="AN24" s="130">
        <f>'[1]BB'!H10</f>
        <v>48256265</v>
      </c>
      <c r="AO24" s="131"/>
      <c r="AP24" s="131"/>
      <c r="AQ24" s="131"/>
      <c r="AR24" s="131"/>
      <c r="AS24" s="131"/>
      <c r="AT24" s="131"/>
      <c r="AU24" s="131"/>
      <c r="AV24" s="131"/>
      <c r="AW24" s="131"/>
      <c r="AX24" s="132"/>
      <c r="AY24" s="108">
        <v>46337106</v>
      </c>
      <c r="AZ24" s="109"/>
      <c r="BA24" s="109"/>
      <c r="BB24" s="109"/>
      <c r="BC24" s="109"/>
      <c r="BD24" s="109"/>
      <c r="BE24" s="109"/>
      <c r="BF24" s="109"/>
      <c r="BG24" s="109"/>
      <c r="BH24" s="109"/>
      <c r="BI24" s="110"/>
      <c r="BJ24" s="6"/>
    </row>
    <row r="25" spans="1:62" s="83" customFormat="1" ht="15.75" customHeight="1" thickBot="1">
      <c r="A25" s="70"/>
      <c r="B25" s="112">
        <f>B24+1</f>
        <v>6</v>
      </c>
      <c r="C25" s="113"/>
      <c r="D25" s="113"/>
      <c r="E25" s="113"/>
      <c r="F25" s="114"/>
      <c r="G25" s="115" t="s">
        <v>40</v>
      </c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7"/>
      <c r="AI25" s="118">
        <f>AI24+1</f>
        <v>205</v>
      </c>
      <c r="AJ25" s="119"/>
      <c r="AK25" s="119"/>
      <c r="AL25" s="119"/>
      <c r="AM25" s="120"/>
      <c r="AN25" s="121">
        <f>'[1]BB'!H11</f>
        <v>11209667</v>
      </c>
      <c r="AO25" s="122"/>
      <c r="AP25" s="122"/>
      <c r="AQ25" s="122"/>
      <c r="AR25" s="122"/>
      <c r="AS25" s="122"/>
      <c r="AT25" s="122"/>
      <c r="AU25" s="122"/>
      <c r="AV25" s="122"/>
      <c r="AW25" s="122"/>
      <c r="AX25" s="123"/>
      <c r="AY25" s="124">
        <v>10550384</v>
      </c>
      <c r="AZ25" s="125"/>
      <c r="BA25" s="125"/>
      <c r="BB25" s="125"/>
      <c r="BC25" s="125"/>
      <c r="BD25" s="125"/>
      <c r="BE25" s="125"/>
      <c r="BF25" s="125"/>
      <c r="BG25" s="125"/>
      <c r="BH25" s="125"/>
      <c r="BI25" s="126"/>
      <c r="BJ25" s="70"/>
    </row>
    <row r="26" spans="1:62" s="83" customFormat="1" ht="25.5" customHeight="1">
      <c r="A26" s="70"/>
      <c r="B26" s="71">
        <f>B25+1</f>
        <v>7</v>
      </c>
      <c r="C26" s="72"/>
      <c r="D26" s="72"/>
      <c r="E26" s="72"/>
      <c r="F26" s="73"/>
      <c r="G26" s="74" t="s">
        <v>41</v>
      </c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6"/>
      <c r="AI26" s="77">
        <f>AI25+1</f>
        <v>206</v>
      </c>
      <c r="AJ26" s="78"/>
      <c r="AK26" s="78"/>
      <c r="AL26" s="78"/>
      <c r="AM26" s="79"/>
      <c r="AN26" s="80">
        <f>AN28-AN29</f>
        <v>1083398</v>
      </c>
      <c r="AO26" s="81"/>
      <c r="AP26" s="81"/>
      <c r="AQ26" s="81"/>
      <c r="AR26" s="81"/>
      <c r="AS26" s="81"/>
      <c r="AT26" s="81"/>
      <c r="AU26" s="81"/>
      <c r="AV26" s="81"/>
      <c r="AW26" s="81"/>
      <c r="AX26" s="82"/>
      <c r="AY26" s="80">
        <f>AY28-AY29</f>
        <v>1082937</v>
      </c>
      <c r="AZ26" s="81"/>
      <c r="BA26" s="81"/>
      <c r="BB26" s="81"/>
      <c r="BC26" s="81"/>
      <c r="BD26" s="81"/>
      <c r="BE26" s="81"/>
      <c r="BF26" s="81"/>
      <c r="BG26" s="81"/>
      <c r="BH26" s="81"/>
      <c r="BI26" s="82"/>
      <c r="BJ26" s="70"/>
    </row>
    <row r="27" spans="1:62" ht="15.75" customHeight="1" thickBot="1">
      <c r="A27" s="6"/>
      <c r="B27" s="84"/>
      <c r="C27" s="85"/>
      <c r="D27" s="85"/>
      <c r="E27" s="85"/>
      <c r="F27" s="86"/>
      <c r="G27" s="87" t="s">
        <v>42</v>
      </c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9"/>
      <c r="AI27" s="90"/>
      <c r="AJ27" s="91"/>
      <c r="AK27" s="91"/>
      <c r="AL27" s="91"/>
      <c r="AM27" s="92"/>
      <c r="AN27" s="93"/>
      <c r="AO27" s="94"/>
      <c r="AP27" s="94"/>
      <c r="AQ27" s="94"/>
      <c r="AR27" s="94"/>
      <c r="AS27" s="94"/>
      <c r="AT27" s="94"/>
      <c r="AU27" s="94"/>
      <c r="AV27" s="94"/>
      <c r="AW27" s="94"/>
      <c r="AX27" s="95"/>
      <c r="AY27" s="93"/>
      <c r="AZ27" s="94"/>
      <c r="BA27" s="94"/>
      <c r="BB27" s="94"/>
      <c r="BC27" s="94"/>
      <c r="BD27" s="94"/>
      <c r="BE27" s="94"/>
      <c r="BF27" s="94"/>
      <c r="BG27" s="94"/>
      <c r="BH27" s="94"/>
      <c r="BI27" s="95"/>
      <c r="BJ27" s="6"/>
    </row>
    <row r="28" spans="1:62" ht="26.25" customHeight="1">
      <c r="A28" s="6"/>
      <c r="B28" s="96">
        <f>B26+1</f>
        <v>8</v>
      </c>
      <c r="C28" s="97"/>
      <c r="D28" s="97"/>
      <c r="E28" s="97"/>
      <c r="F28" s="98"/>
      <c r="G28" s="99" t="s">
        <v>43</v>
      </c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1"/>
      <c r="AI28" s="127">
        <f>AI26+1</f>
        <v>207</v>
      </c>
      <c r="AJ28" s="128"/>
      <c r="AK28" s="128"/>
      <c r="AL28" s="128"/>
      <c r="AM28" s="129"/>
      <c r="AN28" s="130">
        <f>'[1]BB'!H12</f>
        <v>5111636</v>
      </c>
      <c r="AO28" s="131"/>
      <c r="AP28" s="131"/>
      <c r="AQ28" s="131"/>
      <c r="AR28" s="131"/>
      <c r="AS28" s="131"/>
      <c r="AT28" s="131"/>
      <c r="AU28" s="131"/>
      <c r="AV28" s="131"/>
      <c r="AW28" s="131"/>
      <c r="AX28" s="132"/>
      <c r="AY28" s="108">
        <v>5006602</v>
      </c>
      <c r="AZ28" s="109"/>
      <c r="BA28" s="109"/>
      <c r="BB28" s="109"/>
      <c r="BC28" s="109"/>
      <c r="BD28" s="109"/>
      <c r="BE28" s="109"/>
      <c r="BF28" s="109"/>
      <c r="BG28" s="109"/>
      <c r="BH28" s="109"/>
      <c r="BI28" s="110"/>
      <c r="BJ28" s="6"/>
    </row>
    <row r="29" spans="1:62" s="83" customFormat="1" ht="27" customHeight="1" thickBot="1">
      <c r="A29" s="70"/>
      <c r="B29" s="112">
        <f>B28+1</f>
        <v>9</v>
      </c>
      <c r="C29" s="113"/>
      <c r="D29" s="113"/>
      <c r="E29" s="113"/>
      <c r="F29" s="114"/>
      <c r="G29" s="115" t="s">
        <v>44</v>
      </c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7"/>
      <c r="AI29" s="118">
        <f aca="true" t="shared" si="0" ref="AI29:AI41">AI28+1</f>
        <v>208</v>
      </c>
      <c r="AJ29" s="119"/>
      <c r="AK29" s="119"/>
      <c r="AL29" s="119"/>
      <c r="AM29" s="120"/>
      <c r="AN29" s="121">
        <f>'[1]BB'!H13</f>
        <v>4028238</v>
      </c>
      <c r="AO29" s="122"/>
      <c r="AP29" s="122"/>
      <c r="AQ29" s="122"/>
      <c r="AR29" s="122"/>
      <c r="AS29" s="122"/>
      <c r="AT29" s="122"/>
      <c r="AU29" s="122"/>
      <c r="AV29" s="122"/>
      <c r="AW29" s="122"/>
      <c r="AX29" s="123"/>
      <c r="AY29" s="124">
        <v>3923665</v>
      </c>
      <c r="AZ29" s="125"/>
      <c r="BA29" s="125"/>
      <c r="BB29" s="125"/>
      <c r="BC29" s="125"/>
      <c r="BD29" s="125"/>
      <c r="BE29" s="125"/>
      <c r="BF29" s="125"/>
      <c r="BG29" s="125"/>
      <c r="BH29" s="125"/>
      <c r="BI29" s="126"/>
      <c r="BJ29" s="70"/>
    </row>
    <row r="30" spans="1:136" s="83" customFormat="1" ht="25.5" customHeight="1">
      <c r="A30" s="70"/>
      <c r="B30" s="71">
        <f>B29+1</f>
        <v>10</v>
      </c>
      <c r="C30" s="72"/>
      <c r="D30" s="72"/>
      <c r="E30" s="72"/>
      <c r="F30" s="73"/>
      <c r="G30" s="74" t="s">
        <v>45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6"/>
      <c r="AI30" s="77">
        <f>AI29+1</f>
        <v>209</v>
      </c>
      <c r="AJ30" s="78"/>
      <c r="AK30" s="78"/>
      <c r="AL30" s="78"/>
      <c r="AM30" s="79"/>
      <c r="AN30" s="80">
        <f>AN33+AN32</f>
        <v>2254809</v>
      </c>
      <c r="AO30" s="81"/>
      <c r="AP30" s="81"/>
      <c r="AQ30" s="81"/>
      <c r="AR30" s="81"/>
      <c r="AS30" s="81"/>
      <c r="AT30" s="81"/>
      <c r="AU30" s="81"/>
      <c r="AV30" s="81"/>
      <c r="AW30" s="81"/>
      <c r="AX30" s="82"/>
      <c r="AY30" s="80">
        <f>AY33+AY32</f>
        <v>2332703</v>
      </c>
      <c r="AZ30" s="81"/>
      <c r="BA30" s="81"/>
      <c r="BB30" s="81"/>
      <c r="BC30" s="81"/>
      <c r="BD30" s="81"/>
      <c r="BE30" s="81"/>
      <c r="BF30" s="81"/>
      <c r="BG30" s="81"/>
      <c r="BH30" s="81"/>
      <c r="BI30" s="82"/>
      <c r="BJ30" s="70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</row>
    <row r="31" spans="1:136" ht="15.75" customHeight="1" thickBot="1">
      <c r="A31" s="6"/>
      <c r="B31" s="84"/>
      <c r="C31" s="85"/>
      <c r="D31" s="85"/>
      <c r="E31" s="85"/>
      <c r="F31" s="86"/>
      <c r="G31" s="87" t="s">
        <v>46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9"/>
      <c r="AI31" s="90"/>
      <c r="AJ31" s="91"/>
      <c r="AK31" s="91"/>
      <c r="AL31" s="91"/>
      <c r="AM31" s="92"/>
      <c r="AN31" s="93"/>
      <c r="AO31" s="94"/>
      <c r="AP31" s="94"/>
      <c r="AQ31" s="94"/>
      <c r="AR31" s="94"/>
      <c r="AS31" s="94"/>
      <c r="AT31" s="94"/>
      <c r="AU31" s="94"/>
      <c r="AV31" s="94"/>
      <c r="AW31" s="94"/>
      <c r="AX31" s="95"/>
      <c r="AY31" s="93"/>
      <c r="AZ31" s="94"/>
      <c r="BA31" s="94"/>
      <c r="BB31" s="94"/>
      <c r="BC31" s="94"/>
      <c r="BD31" s="94"/>
      <c r="BE31" s="94"/>
      <c r="BF31" s="94"/>
      <c r="BG31" s="94"/>
      <c r="BH31" s="94"/>
      <c r="BI31" s="95"/>
      <c r="BJ31" s="6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</row>
    <row r="32" spans="1:71" ht="27.75" customHeight="1" thickBot="1">
      <c r="A32" s="6"/>
      <c r="B32" s="96">
        <f>B30+1</f>
        <v>11</v>
      </c>
      <c r="C32" s="97"/>
      <c r="D32" s="97"/>
      <c r="E32" s="97"/>
      <c r="F32" s="98"/>
      <c r="G32" s="99" t="s">
        <v>47</v>
      </c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1"/>
      <c r="AI32" s="127">
        <f>AI30+1</f>
        <v>210</v>
      </c>
      <c r="AJ32" s="128"/>
      <c r="AK32" s="128"/>
      <c r="AL32" s="128"/>
      <c r="AM32" s="129"/>
      <c r="AN32" s="105">
        <f>'[1]BB'!H31</f>
        <v>0</v>
      </c>
      <c r="AO32" s="106"/>
      <c r="AP32" s="106"/>
      <c r="AQ32" s="106"/>
      <c r="AR32" s="106"/>
      <c r="AS32" s="106"/>
      <c r="AT32" s="106"/>
      <c r="AU32" s="106"/>
      <c r="AV32" s="106"/>
      <c r="AW32" s="106"/>
      <c r="AX32" s="107"/>
      <c r="AY32" s="124"/>
      <c r="AZ32" s="125"/>
      <c r="BA32" s="125"/>
      <c r="BB32" s="125"/>
      <c r="BC32" s="125"/>
      <c r="BD32" s="125"/>
      <c r="BE32" s="125"/>
      <c r="BF32" s="125"/>
      <c r="BG32" s="125"/>
      <c r="BH32" s="125"/>
      <c r="BI32" s="126"/>
      <c r="BJ32" s="6"/>
      <c r="BK32" s="83"/>
      <c r="BL32" s="83"/>
      <c r="BM32" s="83"/>
      <c r="BN32" s="83"/>
      <c r="BO32" s="83"/>
      <c r="BP32" s="83"/>
      <c r="BQ32" s="83"/>
      <c r="BR32" s="83"/>
      <c r="BS32" s="83"/>
    </row>
    <row r="33" spans="1:71" s="83" customFormat="1" ht="24.75" customHeight="1" thickBot="1">
      <c r="A33" s="70"/>
      <c r="B33" s="112">
        <f>B32+1</f>
        <v>12</v>
      </c>
      <c r="C33" s="113"/>
      <c r="D33" s="113"/>
      <c r="E33" s="113"/>
      <c r="F33" s="114"/>
      <c r="G33" s="115" t="s">
        <v>48</v>
      </c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7"/>
      <c r="AI33" s="118">
        <f>AI32+1</f>
        <v>211</v>
      </c>
      <c r="AJ33" s="119"/>
      <c r="AK33" s="119"/>
      <c r="AL33" s="119"/>
      <c r="AM33" s="120"/>
      <c r="AN33" s="105">
        <f>'[1]BB'!H32</f>
        <v>2254809</v>
      </c>
      <c r="AO33" s="106"/>
      <c r="AP33" s="106"/>
      <c r="AQ33" s="106"/>
      <c r="AR33" s="106"/>
      <c r="AS33" s="106"/>
      <c r="AT33" s="106"/>
      <c r="AU33" s="106"/>
      <c r="AV33" s="106"/>
      <c r="AW33" s="106"/>
      <c r="AX33" s="107"/>
      <c r="AY33" s="124">
        <v>2332703</v>
      </c>
      <c r="AZ33" s="125"/>
      <c r="BA33" s="125"/>
      <c r="BB33" s="125"/>
      <c r="BC33" s="125"/>
      <c r="BD33" s="125"/>
      <c r="BE33" s="125"/>
      <c r="BF33" s="125"/>
      <c r="BG33" s="125"/>
      <c r="BH33" s="125"/>
      <c r="BI33" s="126"/>
      <c r="BJ33" s="70"/>
      <c r="BK33" s="5"/>
      <c r="BL33" s="5"/>
      <c r="BM33" s="5"/>
      <c r="BN33" s="5"/>
      <c r="BO33" s="5"/>
      <c r="BP33" s="5"/>
      <c r="BQ33" s="5"/>
      <c r="BR33" s="5"/>
      <c r="BS33" s="5"/>
    </row>
    <row r="34" spans="1:62" s="83" customFormat="1" ht="15.75" customHeight="1" thickBot="1">
      <c r="A34" s="70"/>
      <c r="B34" s="134">
        <f>B33+1</f>
        <v>13</v>
      </c>
      <c r="C34" s="135"/>
      <c r="D34" s="135"/>
      <c r="E34" s="135"/>
      <c r="F34" s="136"/>
      <c r="G34" s="137" t="s">
        <v>49</v>
      </c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9"/>
      <c r="AI34" s="140">
        <f>AI33+1</f>
        <v>212</v>
      </c>
      <c r="AJ34" s="141"/>
      <c r="AK34" s="141"/>
      <c r="AL34" s="141"/>
      <c r="AM34" s="142"/>
      <c r="AN34" s="105">
        <f>'[1]BB'!H73</f>
        <v>35433</v>
      </c>
      <c r="AO34" s="106"/>
      <c r="AP34" s="106"/>
      <c r="AQ34" s="106"/>
      <c r="AR34" s="106"/>
      <c r="AS34" s="106"/>
      <c r="AT34" s="106"/>
      <c r="AU34" s="106"/>
      <c r="AV34" s="106"/>
      <c r="AW34" s="106"/>
      <c r="AX34" s="107"/>
      <c r="AY34" s="124">
        <v>32073</v>
      </c>
      <c r="AZ34" s="125"/>
      <c r="BA34" s="125"/>
      <c r="BB34" s="125"/>
      <c r="BC34" s="125"/>
      <c r="BD34" s="125"/>
      <c r="BE34" s="125"/>
      <c r="BF34" s="125"/>
      <c r="BG34" s="125"/>
      <c r="BH34" s="125"/>
      <c r="BI34" s="126"/>
      <c r="BJ34" s="70"/>
    </row>
    <row r="35" spans="1:71" ht="15.75" customHeight="1" thickBot="1">
      <c r="A35" s="6"/>
      <c r="B35" s="134">
        <f aca="true" t="shared" si="1" ref="B35:B40">B34+1</f>
        <v>14</v>
      </c>
      <c r="C35" s="135"/>
      <c r="D35" s="135"/>
      <c r="E35" s="135"/>
      <c r="F35" s="136"/>
      <c r="G35" s="137" t="s">
        <v>50</v>
      </c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9"/>
      <c r="AI35" s="140">
        <f t="shared" si="0"/>
        <v>213</v>
      </c>
      <c r="AJ35" s="141"/>
      <c r="AK35" s="141"/>
      <c r="AL35" s="141"/>
      <c r="AM35" s="142"/>
      <c r="AN35" s="105">
        <f>'[1]BB'!H14</f>
        <v>1322155</v>
      </c>
      <c r="AO35" s="106"/>
      <c r="AP35" s="106"/>
      <c r="AQ35" s="106"/>
      <c r="AR35" s="106"/>
      <c r="AS35" s="106"/>
      <c r="AT35" s="106"/>
      <c r="AU35" s="106"/>
      <c r="AV35" s="106"/>
      <c r="AW35" s="106"/>
      <c r="AX35" s="107"/>
      <c r="AY35" s="124">
        <v>1317885</v>
      </c>
      <c r="AZ35" s="125"/>
      <c r="BA35" s="125"/>
      <c r="BB35" s="125"/>
      <c r="BC35" s="125"/>
      <c r="BD35" s="125"/>
      <c r="BE35" s="125"/>
      <c r="BF35" s="125"/>
      <c r="BG35" s="125"/>
      <c r="BH35" s="125"/>
      <c r="BI35" s="126"/>
      <c r="BJ35" s="6"/>
      <c r="BK35" s="83"/>
      <c r="BL35" s="83"/>
      <c r="BM35" s="83"/>
      <c r="BN35" s="83"/>
      <c r="BO35" s="83"/>
      <c r="BP35" s="83"/>
      <c r="BQ35" s="83"/>
      <c r="BR35" s="83"/>
      <c r="BS35" s="83"/>
    </row>
    <row r="36" spans="1:62" s="83" customFormat="1" ht="15.75" customHeight="1" thickBot="1">
      <c r="A36" s="70"/>
      <c r="B36" s="134">
        <f t="shared" si="1"/>
        <v>15</v>
      </c>
      <c r="C36" s="135"/>
      <c r="D36" s="135"/>
      <c r="E36" s="135"/>
      <c r="F36" s="136"/>
      <c r="G36" s="137" t="s">
        <v>51</v>
      </c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9"/>
      <c r="AI36" s="140">
        <f t="shared" si="0"/>
        <v>214</v>
      </c>
      <c r="AJ36" s="141"/>
      <c r="AK36" s="141"/>
      <c r="AL36" s="141"/>
      <c r="AM36" s="142"/>
      <c r="AN36" s="105">
        <f>'[1]BB'!H19</f>
        <v>71976</v>
      </c>
      <c r="AO36" s="106"/>
      <c r="AP36" s="106"/>
      <c r="AQ36" s="106"/>
      <c r="AR36" s="106"/>
      <c r="AS36" s="106"/>
      <c r="AT36" s="106"/>
      <c r="AU36" s="106"/>
      <c r="AV36" s="106"/>
      <c r="AW36" s="106"/>
      <c r="AX36" s="107"/>
      <c r="AY36" s="124">
        <v>94705</v>
      </c>
      <c r="AZ36" s="125"/>
      <c r="BA36" s="125"/>
      <c r="BB36" s="125"/>
      <c r="BC36" s="125"/>
      <c r="BD36" s="125"/>
      <c r="BE36" s="125"/>
      <c r="BF36" s="125"/>
      <c r="BG36" s="125"/>
      <c r="BH36" s="125"/>
      <c r="BI36" s="126"/>
      <c r="BJ36" s="70"/>
    </row>
    <row r="37" spans="1:71" ht="15.75" customHeight="1" thickBot="1">
      <c r="A37" s="6"/>
      <c r="B37" s="134">
        <f t="shared" si="1"/>
        <v>16</v>
      </c>
      <c r="C37" s="135"/>
      <c r="D37" s="135"/>
      <c r="E37" s="135"/>
      <c r="F37" s="136"/>
      <c r="G37" s="137" t="s">
        <v>52</v>
      </c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9"/>
      <c r="AI37" s="140">
        <f t="shared" si="0"/>
        <v>215</v>
      </c>
      <c r="AJ37" s="141"/>
      <c r="AK37" s="141"/>
      <c r="AL37" s="141"/>
      <c r="AM37" s="142"/>
      <c r="AN37" s="105">
        <f>'[1]BB'!H23</f>
        <v>17081041</v>
      </c>
      <c r="AO37" s="106"/>
      <c r="AP37" s="106"/>
      <c r="AQ37" s="106"/>
      <c r="AR37" s="106"/>
      <c r="AS37" s="106"/>
      <c r="AT37" s="106"/>
      <c r="AU37" s="106"/>
      <c r="AV37" s="106"/>
      <c r="AW37" s="106"/>
      <c r="AX37" s="107"/>
      <c r="AY37" s="124">
        <v>16461616</v>
      </c>
      <c r="AZ37" s="125"/>
      <c r="BA37" s="125"/>
      <c r="BB37" s="125"/>
      <c r="BC37" s="125"/>
      <c r="BD37" s="125"/>
      <c r="BE37" s="125"/>
      <c r="BF37" s="125"/>
      <c r="BG37" s="125"/>
      <c r="BH37" s="125"/>
      <c r="BI37" s="126"/>
      <c r="BJ37" s="6"/>
      <c r="BK37" s="83"/>
      <c r="BL37" s="83"/>
      <c r="BM37" s="83"/>
      <c r="BN37" s="83"/>
      <c r="BO37" s="83"/>
      <c r="BP37" s="83"/>
      <c r="BQ37" s="83"/>
      <c r="BR37" s="83"/>
      <c r="BS37" s="83"/>
    </row>
    <row r="38" spans="1:71" s="83" customFormat="1" ht="15.75" customHeight="1" thickBot="1">
      <c r="A38" s="70"/>
      <c r="B38" s="134">
        <f t="shared" si="1"/>
        <v>17</v>
      </c>
      <c r="C38" s="135"/>
      <c r="D38" s="135"/>
      <c r="E38" s="135"/>
      <c r="F38" s="136"/>
      <c r="G38" s="137" t="s">
        <v>53</v>
      </c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9"/>
      <c r="AI38" s="140">
        <f t="shared" si="0"/>
        <v>216</v>
      </c>
      <c r="AJ38" s="141"/>
      <c r="AK38" s="141"/>
      <c r="AL38" s="141"/>
      <c r="AM38" s="142"/>
      <c r="AN38" s="105">
        <f>'[1]BB'!H34+'[1]BB'!H35</f>
        <v>338867</v>
      </c>
      <c r="AO38" s="106"/>
      <c r="AP38" s="106"/>
      <c r="AQ38" s="106"/>
      <c r="AR38" s="106"/>
      <c r="AS38" s="106"/>
      <c r="AT38" s="106"/>
      <c r="AU38" s="106"/>
      <c r="AV38" s="106"/>
      <c r="AW38" s="106"/>
      <c r="AX38" s="107"/>
      <c r="AY38" s="124">
        <v>386951</v>
      </c>
      <c r="AZ38" s="125"/>
      <c r="BA38" s="125"/>
      <c r="BB38" s="125"/>
      <c r="BC38" s="125"/>
      <c r="BD38" s="125"/>
      <c r="BE38" s="125"/>
      <c r="BF38" s="125"/>
      <c r="BG38" s="125"/>
      <c r="BH38" s="125"/>
      <c r="BI38" s="126"/>
      <c r="BJ38" s="70"/>
      <c r="BK38" s="5"/>
      <c r="BL38" s="5"/>
      <c r="BM38" s="5"/>
      <c r="BN38" s="5"/>
      <c r="BO38" s="5"/>
      <c r="BP38" s="5"/>
      <c r="BQ38" s="5"/>
      <c r="BR38" s="5"/>
      <c r="BS38" s="5"/>
    </row>
    <row r="39" spans="1:71" s="83" customFormat="1" ht="15.75" customHeight="1" thickBot="1">
      <c r="A39" s="70"/>
      <c r="B39" s="134">
        <f t="shared" si="1"/>
        <v>18</v>
      </c>
      <c r="C39" s="135"/>
      <c r="D39" s="135"/>
      <c r="E39" s="135"/>
      <c r="F39" s="136"/>
      <c r="G39" s="137" t="s">
        <v>54</v>
      </c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9"/>
      <c r="AI39" s="140">
        <f t="shared" si="0"/>
        <v>217</v>
      </c>
      <c r="AJ39" s="141"/>
      <c r="AK39" s="141"/>
      <c r="AL39" s="141"/>
      <c r="AM39" s="142"/>
      <c r="AN39" s="105">
        <f>'[1]BB'!H47+'[1]BB'!H48+'[1]BB'!H59+'[1]BB'!H64+'[1]BB'!H70+'[1]BB'!H72</f>
        <v>1158182</v>
      </c>
      <c r="AO39" s="106"/>
      <c r="AP39" s="106"/>
      <c r="AQ39" s="106"/>
      <c r="AR39" s="106"/>
      <c r="AS39" s="106"/>
      <c r="AT39" s="106"/>
      <c r="AU39" s="106"/>
      <c r="AV39" s="106"/>
      <c r="AW39" s="106"/>
      <c r="AX39" s="107"/>
      <c r="AY39" s="124">
        <v>973448</v>
      </c>
      <c r="AZ39" s="125"/>
      <c r="BA39" s="125"/>
      <c r="BB39" s="125"/>
      <c r="BC39" s="125"/>
      <c r="BD39" s="125"/>
      <c r="BE39" s="125"/>
      <c r="BF39" s="125"/>
      <c r="BG39" s="125"/>
      <c r="BH39" s="125"/>
      <c r="BI39" s="126"/>
      <c r="BJ39" s="70"/>
      <c r="BK39" s="69"/>
      <c r="BL39" s="69"/>
      <c r="BM39" s="69"/>
      <c r="BN39" s="69"/>
      <c r="BO39" s="69"/>
      <c r="BP39" s="69"/>
      <c r="BQ39" s="69"/>
      <c r="BR39" s="69"/>
      <c r="BS39" s="69"/>
    </row>
    <row r="40" spans="1:71" s="83" customFormat="1" ht="15.75" customHeight="1" thickBot="1">
      <c r="A40" s="70"/>
      <c r="B40" s="134">
        <f t="shared" si="1"/>
        <v>19</v>
      </c>
      <c r="C40" s="135"/>
      <c r="D40" s="135"/>
      <c r="E40" s="135"/>
      <c r="F40" s="136"/>
      <c r="G40" s="137" t="s">
        <v>55</v>
      </c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9"/>
      <c r="AI40" s="140">
        <f t="shared" si="0"/>
        <v>218</v>
      </c>
      <c r="AJ40" s="141"/>
      <c r="AK40" s="141"/>
      <c r="AL40" s="141"/>
      <c r="AM40" s="142"/>
      <c r="AN40" s="105">
        <f>'[1]BB'!G74</f>
        <v>435555</v>
      </c>
      <c r="AO40" s="106"/>
      <c r="AP40" s="106"/>
      <c r="AQ40" s="106"/>
      <c r="AR40" s="106"/>
      <c r="AS40" s="106"/>
      <c r="AT40" s="106"/>
      <c r="AU40" s="106"/>
      <c r="AV40" s="106"/>
      <c r="AW40" s="106"/>
      <c r="AX40" s="107"/>
      <c r="AY40" s="124">
        <v>582783</v>
      </c>
      <c r="AZ40" s="125"/>
      <c r="BA40" s="125"/>
      <c r="BB40" s="125"/>
      <c r="BC40" s="125"/>
      <c r="BD40" s="125"/>
      <c r="BE40" s="125"/>
      <c r="BF40" s="125"/>
      <c r="BG40" s="125"/>
      <c r="BH40" s="125"/>
      <c r="BI40" s="126"/>
      <c r="BJ40" s="70"/>
      <c r="BK40" s="5"/>
      <c r="BL40" s="5"/>
      <c r="BM40" s="5"/>
      <c r="BN40" s="5"/>
      <c r="BO40" s="5"/>
      <c r="BP40" s="5"/>
      <c r="BQ40" s="5"/>
      <c r="BR40" s="5"/>
      <c r="BS40" s="5"/>
    </row>
    <row r="41" spans="1:71" s="83" customFormat="1" ht="15.75" customHeight="1">
      <c r="A41" s="70"/>
      <c r="B41" s="143">
        <f>B40+1</f>
        <v>20</v>
      </c>
      <c r="C41" s="144"/>
      <c r="D41" s="144"/>
      <c r="E41" s="144"/>
      <c r="F41" s="145"/>
      <c r="G41" s="74" t="s">
        <v>56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6"/>
      <c r="AI41" s="77">
        <f t="shared" si="0"/>
        <v>219</v>
      </c>
      <c r="AJ41" s="78"/>
      <c r="AK41" s="78"/>
      <c r="AL41" s="78"/>
      <c r="AM41" s="79"/>
      <c r="AN41" s="80">
        <f>AN18+AN22+AN26+AN30+AN34+AN35+AN36+AN37+AN38+AN39+AN40</f>
        <v>60890212</v>
      </c>
      <c r="AO41" s="81"/>
      <c r="AP41" s="81"/>
      <c r="AQ41" s="81"/>
      <c r="AR41" s="81"/>
      <c r="AS41" s="81"/>
      <c r="AT41" s="81"/>
      <c r="AU41" s="81"/>
      <c r="AV41" s="81"/>
      <c r="AW41" s="81"/>
      <c r="AX41" s="82"/>
      <c r="AY41" s="80">
        <f>AY18+AY22+AY26+AY30+AY34+AY35+AY36+AY37+AY38+AY39+AY40</f>
        <v>59105245</v>
      </c>
      <c r="AZ41" s="81"/>
      <c r="BA41" s="81"/>
      <c r="BB41" s="81"/>
      <c r="BC41" s="81"/>
      <c r="BD41" s="81"/>
      <c r="BE41" s="81"/>
      <c r="BF41" s="81"/>
      <c r="BG41" s="81"/>
      <c r="BH41" s="81"/>
      <c r="BI41" s="82"/>
      <c r="BJ41" s="70"/>
      <c r="BK41" s="5"/>
      <c r="BL41" s="5"/>
      <c r="BM41" s="5"/>
      <c r="BN41" s="5"/>
      <c r="BO41" s="5"/>
      <c r="BP41" s="5"/>
      <c r="BQ41" s="5"/>
      <c r="BR41" s="5"/>
      <c r="BS41" s="5"/>
    </row>
    <row r="42" spans="1:71" ht="15.75" customHeight="1" thickBot="1">
      <c r="A42" s="6"/>
      <c r="B42" s="146"/>
      <c r="C42" s="147"/>
      <c r="D42" s="147"/>
      <c r="E42" s="147"/>
      <c r="F42" s="148"/>
      <c r="G42" s="87" t="s">
        <v>57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9"/>
      <c r="AI42" s="90"/>
      <c r="AJ42" s="91"/>
      <c r="AK42" s="91"/>
      <c r="AL42" s="91"/>
      <c r="AM42" s="92"/>
      <c r="AN42" s="93"/>
      <c r="AO42" s="94"/>
      <c r="AP42" s="94"/>
      <c r="AQ42" s="94"/>
      <c r="AR42" s="94"/>
      <c r="AS42" s="94"/>
      <c r="AT42" s="94"/>
      <c r="AU42" s="94"/>
      <c r="AV42" s="94"/>
      <c r="AW42" s="94"/>
      <c r="AX42" s="95"/>
      <c r="AY42" s="93"/>
      <c r="AZ42" s="94"/>
      <c r="BA42" s="94"/>
      <c r="BB42" s="94"/>
      <c r="BC42" s="94"/>
      <c r="BD42" s="94"/>
      <c r="BE42" s="94"/>
      <c r="BF42" s="94"/>
      <c r="BG42" s="94"/>
      <c r="BH42" s="94"/>
      <c r="BI42" s="95"/>
      <c r="BJ42" s="6"/>
      <c r="BK42" s="83"/>
      <c r="BL42" s="69"/>
      <c r="BM42" s="83"/>
      <c r="BN42" s="83"/>
      <c r="BO42" s="83"/>
      <c r="BP42" s="83"/>
      <c r="BQ42" s="83"/>
      <c r="BR42" s="83"/>
      <c r="BS42" s="83"/>
    </row>
    <row r="43" spans="1:71" s="69" customFormat="1" ht="18" customHeight="1" thickBot="1">
      <c r="A43" s="59"/>
      <c r="B43" s="149"/>
      <c r="C43" s="150"/>
      <c r="D43" s="150"/>
      <c r="E43" s="150"/>
      <c r="F43" s="151"/>
      <c r="G43" s="63" t="s">
        <v>58</v>
      </c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5"/>
      <c r="AI43" s="152"/>
      <c r="AJ43" s="153"/>
      <c r="AK43" s="153"/>
      <c r="AL43" s="153"/>
      <c r="AM43" s="154"/>
      <c r="AN43" s="155"/>
      <c r="AO43" s="156"/>
      <c r="AP43" s="156"/>
      <c r="AQ43" s="156"/>
      <c r="AR43" s="156"/>
      <c r="AS43" s="156"/>
      <c r="AT43" s="156"/>
      <c r="AU43" s="156"/>
      <c r="AV43" s="156"/>
      <c r="AW43" s="156"/>
      <c r="AX43" s="157"/>
      <c r="AY43" s="155"/>
      <c r="AZ43" s="156"/>
      <c r="BA43" s="156"/>
      <c r="BB43" s="156"/>
      <c r="BC43" s="156"/>
      <c r="BD43" s="156"/>
      <c r="BE43" s="156"/>
      <c r="BF43" s="156"/>
      <c r="BG43" s="156"/>
      <c r="BH43" s="156"/>
      <c r="BI43" s="157"/>
      <c r="BJ43" s="59"/>
      <c r="BK43" s="83"/>
      <c r="BL43" s="83"/>
      <c r="BM43" s="83"/>
      <c r="BN43" s="83"/>
      <c r="BO43" s="83"/>
      <c r="BP43" s="83"/>
      <c r="BQ43" s="83"/>
      <c r="BR43" s="83"/>
      <c r="BS43" s="83"/>
    </row>
    <row r="44" spans="1:71" ht="15.75" customHeight="1" thickBot="1">
      <c r="A44" s="6"/>
      <c r="B44" s="134">
        <f>B41+1</f>
        <v>21</v>
      </c>
      <c r="C44" s="158"/>
      <c r="D44" s="158"/>
      <c r="E44" s="158"/>
      <c r="F44" s="159"/>
      <c r="G44" s="137" t="s">
        <v>59</v>
      </c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1"/>
      <c r="AI44" s="162">
        <f>AI41+1</f>
        <v>220</v>
      </c>
      <c r="AJ44" s="163"/>
      <c r="AK44" s="163"/>
      <c r="AL44" s="163"/>
      <c r="AM44" s="164"/>
      <c r="AN44" s="105">
        <f>'[1]Obrazložitev_pobota_P5'!F20</f>
        <v>54854114</v>
      </c>
      <c r="AO44" s="106"/>
      <c r="AP44" s="106"/>
      <c r="AQ44" s="106"/>
      <c r="AR44" s="106"/>
      <c r="AS44" s="106"/>
      <c r="AT44" s="106"/>
      <c r="AU44" s="106"/>
      <c r="AV44" s="106"/>
      <c r="AW44" s="106"/>
      <c r="AX44" s="107"/>
      <c r="AY44" s="124">
        <v>53420915</v>
      </c>
      <c r="AZ44" s="125"/>
      <c r="BA44" s="125"/>
      <c r="BB44" s="125"/>
      <c r="BC44" s="125"/>
      <c r="BD44" s="125"/>
      <c r="BE44" s="125"/>
      <c r="BF44" s="125"/>
      <c r="BG44" s="125"/>
      <c r="BH44" s="125"/>
      <c r="BI44" s="126"/>
      <c r="BJ44" s="6"/>
      <c r="BK44" s="83"/>
      <c r="BL44" s="83"/>
      <c r="BM44" s="83"/>
      <c r="BN44" s="83"/>
      <c r="BO44" s="83"/>
      <c r="BP44" s="83"/>
      <c r="BQ44" s="83"/>
      <c r="BR44" s="83"/>
      <c r="BS44" s="83"/>
    </row>
    <row r="45" spans="1:62" s="83" customFormat="1" ht="15.75" customHeight="1" thickBot="1">
      <c r="A45" s="70"/>
      <c r="B45" s="134">
        <f aca="true" t="shared" si="2" ref="B45:B50">B44+1</f>
        <v>22</v>
      </c>
      <c r="C45" s="158"/>
      <c r="D45" s="158"/>
      <c r="E45" s="158"/>
      <c r="F45" s="159"/>
      <c r="G45" s="137" t="s">
        <v>60</v>
      </c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1"/>
      <c r="AI45" s="140">
        <f aca="true" t="shared" si="3" ref="AI45:AI50">AI44+1</f>
        <v>221</v>
      </c>
      <c r="AJ45" s="165"/>
      <c r="AK45" s="165"/>
      <c r="AL45" s="165"/>
      <c r="AM45" s="166"/>
      <c r="AN45" s="105">
        <f>'[1]BB'!H103</f>
        <v>1973</v>
      </c>
      <c r="AO45" s="106"/>
      <c r="AP45" s="106"/>
      <c r="AQ45" s="106"/>
      <c r="AR45" s="106"/>
      <c r="AS45" s="106"/>
      <c r="AT45" s="106"/>
      <c r="AU45" s="106"/>
      <c r="AV45" s="106"/>
      <c r="AW45" s="106"/>
      <c r="AX45" s="107"/>
      <c r="AY45" s="124">
        <v>61575</v>
      </c>
      <c r="AZ45" s="125"/>
      <c r="BA45" s="125"/>
      <c r="BB45" s="125"/>
      <c r="BC45" s="125"/>
      <c r="BD45" s="125"/>
      <c r="BE45" s="125"/>
      <c r="BF45" s="125"/>
      <c r="BG45" s="125"/>
      <c r="BH45" s="125"/>
      <c r="BI45" s="126"/>
      <c r="BJ45" s="70"/>
    </row>
    <row r="46" spans="1:62" s="83" customFormat="1" ht="15.75" customHeight="1" thickBot="1">
      <c r="A46" s="70"/>
      <c r="B46" s="134">
        <f>B45+1</f>
        <v>23</v>
      </c>
      <c r="C46" s="158"/>
      <c r="D46" s="158"/>
      <c r="E46" s="158"/>
      <c r="F46" s="159"/>
      <c r="G46" s="137" t="s">
        <v>61</v>
      </c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1"/>
      <c r="AI46" s="140">
        <f>AI45+1</f>
        <v>222</v>
      </c>
      <c r="AJ46" s="165"/>
      <c r="AK46" s="165"/>
      <c r="AL46" s="165"/>
      <c r="AM46" s="166"/>
      <c r="AN46" s="105">
        <f>'[1]BB'!H112</f>
        <v>1502048</v>
      </c>
      <c r="AO46" s="106"/>
      <c r="AP46" s="106"/>
      <c r="AQ46" s="106"/>
      <c r="AR46" s="106"/>
      <c r="AS46" s="106"/>
      <c r="AT46" s="106"/>
      <c r="AU46" s="106"/>
      <c r="AV46" s="106"/>
      <c r="AW46" s="106"/>
      <c r="AX46" s="107"/>
      <c r="AY46" s="124">
        <v>1502049</v>
      </c>
      <c r="AZ46" s="125"/>
      <c r="BA46" s="125"/>
      <c r="BB46" s="125"/>
      <c r="BC46" s="125"/>
      <c r="BD46" s="125"/>
      <c r="BE46" s="125"/>
      <c r="BF46" s="125"/>
      <c r="BG46" s="125"/>
      <c r="BH46" s="125"/>
      <c r="BI46" s="126"/>
      <c r="BJ46" s="70"/>
    </row>
    <row r="47" spans="1:62" s="83" customFormat="1" ht="15.75" customHeight="1" thickBot="1">
      <c r="A47" s="70"/>
      <c r="B47" s="134">
        <f t="shared" si="2"/>
        <v>24</v>
      </c>
      <c r="C47" s="158"/>
      <c r="D47" s="158"/>
      <c r="E47" s="158"/>
      <c r="F47" s="159"/>
      <c r="G47" s="167" t="s">
        <v>62</v>
      </c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70"/>
      <c r="AI47" s="140">
        <f t="shared" si="3"/>
        <v>223</v>
      </c>
      <c r="AJ47" s="165"/>
      <c r="AK47" s="165"/>
      <c r="AL47" s="165"/>
      <c r="AM47" s="166"/>
      <c r="AN47" s="105">
        <f>'[1]BB'!H118</f>
        <v>0</v>
      </c>
      <c r="AO47" s="106"/>
      <c r="AP47" s="106"/>
      <c r="AQ47" s="106"/>
      <c r="AR47" s="106"/>
      <c r="AS47" s="106"/>
      <c r="AT47" s="106"/>
      <c r="AU47" s="106"/>
      <c r="AV47" s="106"/>
      <c r="AW47" s="106"/>
      <c r="AX47" s="107"/>
      <c r="AY47" s="124"/>
      <c r="AZ47" s="125"/>
      <c r="BA47" s="125"/>
      <c r="BB47" s="125"/>
      <c r="BC47" s="125"/>
      <c r="BD47" s="125"/>
      <c r="BE47" s="125"/>
      <c r="BF47" s="125"/>
      <c r="BG47" s="125"/>
      <c r="BH47" s="125"/>
      <c r="BI47" s="126"/>
      <c r="BJ47" s="70"/>
    </row>
    <row r="48" spans="1:62" s="83" customFormat="1" ht="15.75" customHeight="1" thickBot="1">
      <c r="A48" s="70"/>
      <c r="B48" s="134">
        <f t="shared" si="2"/>
        <v>25</v>
      </c>
      <c r="C48" s="158"/>
      <c r="D48" s="158"/>
      <c r="E48" s="158"/>
      <c r="F48" s="159"/>
      <c r="G48" s="137" t="s">
        <v>63</v>
      </c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1"/>
      <c r="AI48" s="140">
        <f t="shared" si="3"/>
        <v>224</v>
      </c>
      <c r="AJ48" s="165"/>
      <c r="AK48" s="165"/>
      <c r="AL48" s="165"/>
      <c r="AM48" s="166"/>
      <c r="AN48" s="105">
        <f>'[1]BB'!H76+'[1]BB'!H77+'[1]BB'!H78+'[1]BB'!H79+'[1]BB'!H90+'[1]BB'!H93</f>
        <v>4301311</v>
      </c>
      <c r="AO48" s="171"/>
      <c r="AP48" s="171"/>
      <c r="AQ48" s="171"/>
      <c r="AR48" s="171"/>
      <c r="AS48" s="171"/>
      <c r="AT48" s="171"/>
      <c r="AU48" s="171"/>
      <c r="AV48" s="171"/>
      <c r="AW48" s="171"/>
      <c r="AX48" s="172"/>
      <c r="AY48" s="124">
        <v>3832073</v>
      </c>
      <c r="AZ48" s="125"/>
      <c r="BA48" s="125"/>
      <c r="BB48" s="125"/>
      <c r="BC48" s="125"/>
      <c r="BD48" s="125"/>
      <c r="BE48" s="125"/>
      <c r="BF48" s="125"/>
      <c r="BG48" s="125"/>
      <c r="BH48" s="125"/>
      <c r="BI48" s="126"/>
      <c r="BJ48" s="70"/>
    </row>
    <row r="49" spans="1:71" s="83" customFormat="1" ht="15.75" customHeight="1" thickBot="1">
      <c r="A49" s="70"/>
      <c r="B49" s="134">
        <f t="shared" si="2"/>
        <v>26</v>
      </c>
      <c r="C49" s="158"/>
      <c r="D49" s="158"/>
      <c r="E49" s="158"/>
      <c r="F49" s="159"/>
      <c r="G49" s="167" t="s">
        <v>64</v>
      </c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70"/>
      <c r="AI49" s="140">
        <f t="shared" si="3"/>
        <v>225</v>
      </c>
      <c r="AJ49" s="165"/>
      <c r="AK49" s="165"/>
      <c r="AL49" s="165"/>
      <c r="AM49" s="166"/>
      <c r="AN49" s="121">
        <f>'[1]BB'!G131</f>
        <v>230766</v>
      </c>
      <c r="AO49" s="122"/>
      <c r="AP49" s="122"/>
      <c r="AQ49" s="122"/>
      <c r="AR49" s="122"/>
      <c r="AS49" s="122"/>
      <c r="AT49" s="122"/>
      <c r="AU49" s="122"/>
      <c r="AV49" s="122"/>
      <c r="AW49" s="122"/>
      <c r="AX49" s="123"/>
      <c r="AY49" s="124">
        <v>288633</v>
      </c>
      <c r="AZ49" s="125"/>
      <c r="BA49" s="125"/>
      <c r="BB49" s="125"/>
      <c r="BC49" s="125"/>
      <c r="BD49" s="125"/>
      <c r="BE49" s="125"/>
      <c r="BF49" s="125"/>
      <c r="BG49" s="125"/>
      <c r="BH49" s="125"/>
      <c r="BI49" s="126"/>
      <c r="BJ49" s="70"/>
      <c r="BK49" s="5"/>
      <c r="BL49" s="5"/>
      <c r="BM49" s="5"/>
      <c r="BN49" s="5"/>
      <c r="BO49" s="5"/>
      <c r="BP49" s="5"/>
      <c r="BQ49" s="5"/>
      <c r="BR49" s="5"/>
      <c r="BS49" s="5"/>
    </row>
    <row r="50" spans="1:140" s="83" customFormat="1" ht="15.75" customHeight="1">
      <c r="A50" s="70"/>
      <c r="B50" s="143">
        <f t="shared" si="2"/>
        <v>27</v>
      </c>
      <c r="C50" s="144"/>
      <c r="D50" s="144"/>
      <c r="E50" s="144"/>
      <c r="F50" s="145"/>
      <c r="G50" s="74" t="s">
        <v>65</v>
      </c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4"/>
      <c r="AI50" s="77">
        <f t="shared" si="3"/>
        <v>226</v>
      </c>
      <c r="AJ50" s="78"/>
      <c r="AK50" s="78"/>
      <c r="AL50" s="78"/>
      <c r="AM50" s="79"/>
      <c r="AN50" s="80">
        <f>AN44+AN45+AN46+AN47+AN48+AN49</f>
        <v>60890212</v>
      </c>
      <c r="AO50" s="81"/>
      <c r="AP50" s="81"/>
      <c r="AQ50" s="81"/>
      <c r="AR50" s="81"/>
      <c r="AS50" s="81"/>
      <c r="AT50" s="81"/>
      <c r="AU50" s="81"/>
      <c r="AV50" s="81"/>
      <c r="AW50" s="81"/>
      <c r="AX50" s="82"/>
      <c r="AY50" s="80">
        <f>AY44+AY45+AY46+AY47+AY48+AY49</f>
        <v>59105245</v>
      </c>
      <c r="AZ50" s="81"/>
      <c r="BA50" s="81"/>
      <c r="BB50" s="81"/>
      <c r="BC50" s="81"/>
      <c r="BD50" s="81"/>
      <c r="BE50" s="81"/>
      <c r="BF50" s="81"/>
      <c r="BG50" s="81"/>
      <c r="BH50" s="81"/>
      <c r="BI50" s="82"/>
      <c r="BJ50" s="70"/>
      <c r="BK50" s="5"/>
      <c r="BL50" s="5"/>
      <c r="BM50" s="5"/>
      <c r="BN50" s="5"/>
      <c r="BO50" s="5"/>
      <c r="BP50" s="5"/>
      <c r="BQ50" s="5"/>
      <c r="BR50" s="5"/>
      <c r="BS50" s="5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  <c r="DQ50" s="111"/>
      <c r="DR50" s="111"/>
      <c r="DS50" s="111"/>
      <c r="DT50" s="111"/>
      <c r="DU50" s="111"/>
      <c r="DV50" s="111"/>
      <c r="DW50" s="111"/>
      <c r="DX50" s="111"/>
      <c r="DY50" s="111"/>
      <c r="DZ50" s="111"/>
      <c r="EA50" s="111"/>
      <c r="EB50" s="111"/>
      <c r="EC50" s="111"/>
      <c r="ED50" s="111"/>
      <c r="EE50" s="111"/>
      <c r="EF50" s="111"/>
      <c r="EG50" s="111"/>
      <c r="EH50" s="111"/>
      <c r="EI50" s="111"/>
      <c r="EJ50" s="111"/>
    </row>
    <row r="51" spans="1:140" ht="15.75" customHeight="1" thickBot="1">
      <c r="A51" s="6"/>
      <c r="B51" s="146"/>
      <c r="C51" s="147"/>
      <c r="D51" s="147"/>
      <c r="E51" s="147"/>
      <c r="F51" s="148"/>
      <c r="G51" s="87" t="s">
        <v>66</v>
      </c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7"/>
      <c r="AI51" s="90"/>
      <c r="AJ51" s="91"/>
      <c r="AK51" s="91"/>
      <c r="AL51" s="91"/>
      <c r="AM51" s="92"/>
      <c r="AN51" s="93"/>
      <c r="AO51" s="94"/>
      <c r="AP51" s="94"/>
      <c r="AQ51" s="94"/>
      <c r="AR51" s="94"/>
      <c r="AS51" s="94"/>
      <c r="AT51" s="94"/>
      <c r="AU51" s="94"/>
      <c r="AV51" s="94"/>
      <c r="AW51" s="94"/>
      <c r="AX51" s="95"/>
      <c r="AY51" s="93"/>
      <c r="AZ51" s="94"/>
      <c r="BA51" s="94"/>
      <c r="BB51" s="94"/>
      <c r="BC51" s="94"/>
      <c r="BD51" s="94"/>
      <c r="BE51" s="94"/>
      <c r="BF51" s="94"/>
      <c r="BG51" s="94"/>
      <c r="BH51" s="94"/>
      <c r="BI51" s="95"/>
      <c r="BJ51" s="6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33"/>
      <c r="DF51" s="133"/>
      <c r="DG51" s="133"/>
      <c r="DH51" s="133"/>
      <c r="DI51" s="133"/>
      <c r="DJ51" s="133"/>
      <c r="DK51" s="133"/>
      <c r="DL51" s="133"/>
      <c r="DM51" s="133"/>
      <c r="DN51" s="133"/>
      <c r="DO51" s="133"/>
      <c r="DP51" s="133"/>
      <c r="DQ51" s="133"/>
      <c r="DR51" s="133"/>
      <c r="DS51" s="133"/>
      <c r="DT51" s="133"/>
      <c r="DU51" s="133"/>
      <c r="DV51" s="133"/>
      <c r="DW51" s="133"/>
      <c r="DX51" s="133"/>
      <c r="DY51" s="133"/>
      <c r="DZ51" s="133"/>
      <c r="EA51" s="133"/>
      <c r="EB51" s="133"/>
      <c r="EC51" s="133"/>
      <c r="ED51" s="133"/>
      <c r="EE51" s="133"/>
      <c r="EF51" s="133"/>
      <c r="EG51" s="133"/>
      <c r="EH51" s="133"/>
      <c r="EI51" s="133"/>
      <c r="EJ51" s="133"/>
    </row>
    <row r="52" spans="1:140" ht="7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3"/>
      <c r="DM52" s="133"/>
      <c r="DN52" s="133"/>
      <c r="DO52" s="133"/>
      <c r="DP52" s="133"/>
      <c r="DQ52" s="133"/>
      <c r="DR52" s="133"/>
      <c r="DS52" s="133"/>
      <c r="DT52" s="133"/>
      <c r="DU52" s="133"/>
      <c r="DV52" s="133"/>
      <c r="DW52" s="133"/>
      <c r="DX52" s="133"/>
      <c r="DY52" s="133"/>
      <c r="DZ52" s="133"/>
      <c r="EA52" s="133"/>
      <c r="EB52" s="133"/>
      <c r="EC52" s="133"/>
      <c r="ED52" s="133"/>
      <c r="EE52" s="133"/>
      <c r="EF52" s="133"/>
      <c r="EG52" s="133"/>
      <c r="EH52" s="133"/>
      <c r="EI52" s="133"/>
      <c r="EJ52" s="133"/>
    </row>
    <row r="53" spans="1:62" ht="25.5" customHeight="1">
      <c r="A53" s="6"/>
      <c r="B53" s="6"/>
      <c r="C53" s="6"/>
      <c r="D53" s="6"/>
      <c r="E53" s="6"/>
      <c r="F53" s="6"/>
      <c r="G53" s="178" t="s">
        <v>67</v>
      </c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6"/>
      <c r="X53" s="6"/>
      <c r="Y53" s="6"/>
      <c r="Z53" s="6"/>
      <c r="AA53" s="6"/>
      <c r="AB53" s="178" t="s">
        <v>68</v>
      </c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9" t="s">
        <v>69</v>
      </c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6"/>
    </row>
    <row r="54" spans="1:62" ht="38.25" customHeight="1">
      <c r="A54" s="6"/>
      <c r="B54" s="6"/>
      <c r="C54" s="6"/>
      <c r="D54" s="6"/>
      <c r="E54" s="6"/>
      <c r="F54" s="6"/>
      <c r="G54" s="180" t="s">
        <v>70</v>
      </c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6"/>
      <c r="X54" s="6"/>
      <c r="Y54" s="6"/>
      <c r="Z54" s="6"/>
      <c r="AA54" s="6"/>
      <c r="AB54" s="180" t="s">
        <v>71</v>
      </c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80" t="s">
        <v>72</v>
      </c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6"/>
    </row>
    <row r="55" spans="1:62" ht="45.75" customHeight="1">
      <c r="A55" s="6"/>
      <c r="B55" s="6"/>
      <c r="C55" s="6"/>
      <c r="D55" s="6"/>
      <c r="E55" s="6"/>
      <c r="F55" s="6"/>
      <c r="G55" s="181">
        <f>IF(G54="","Napaka5c:"&amp;Napaka5c,"")</f>
      </c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6"/>
      <c r="X55" s="6"/>
      <c r="Y55" s="6"/>
      <c r="Z55" s="6"/>
      <c r="AA55" s="6"/>
      <c r="AB55" s="181">
        <f>IF(AB54="","Napaka5d:"&amp;Napaka5d,"")</f>
      </c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182">
        <f>IF(AY54="","Napaka5e:"&amp;Napaka5e,"")</f>
      </c>
      <c r="AY55" s="182"/>
      <c r="AZ55" s="182"/>
      <c r="BA55" s="182"/>
      <c r="BB55" s="182"/>
      <c r="BC55" s="182"/>
      <c r="BD55" s="182"/>
      <c r="BE55" s="182"/>
      <c r="BF55" s="182"/>
      <c r="BG55" s="182"/>
      <c r="BH55" s="182"/>
      <c r="BI55" s="182"/>
      <c r="BJ55" s="182"/>
    </row>
    <row r="56" spans="1:62" ht="25.5" customHeight="1">
      <c r="A56" s="6"/>
      <c r="B56" s="184" t="s">
        <v>73</v>
      </c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4"/>
      <c r="BC56" s="184"/>
      <c r="BD56" s="184"/>
      <c r="BE56" s="184"/>
      <c r="BF56" s="184"/>
      <c r="BG56" s="184"/>
      <c r="BH56" s="184"/>
      <c r="BI56" s="184"/>
      <c r="BJ56" s="6"/>
    </row>
    <row r="57" spans="1:62" ht="7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</row>
    <row r="63" ht="12.75">
      <c r="B63" s="183"/>
    </row>
    <row r="64" s="183" customFormat="1" ht="12.75"/>
    <row r="65" s="183" customFormat="1" ht="12.75"/>
    <row r="66" s="183" customFormat="1" ht="12.75"/>
    <row r="67" s="183" customFormat="1" ht="12.75"/>
    <row r="68" s="183" customFormat="1" ht="12.75"/>
    <row r="69" s="183" customFormat="1" ht="12.75"/>
    <row r="70" s="183" customFormat="1" ht="12.75"/>
    <row r="71" s="183" customFormat="1" ht="12.75"/>
    <row r="72" s="183" customFormat="1" ht="12.75"/>
    <row r="73" ht="12.75">
      <c r="B73" s="183"/>
    </row>
    <row r="74" ht="12.75">
      <c r="B74" s="183"/>
    </row>
    <row r="75" ht="12.75">
      <c r="B75" s="183"/>
    </row>
    <row r="76" ht="12.75">
      <c r="B76" s="183"/>
    </row>
  </sheetData>
  <mergeCells count="201">
    <mergeCell ref="G55:V55"/>
    <mergeCell ref="AB55:AM55"/>
    <mergeCell ref="AX55:BJ55"/>
    <mergeCell ref="B56:BI56"/>
    <mergeCell ref="G54:V54"/>
    <mergeCell ref="AB54:AM54"/>
    <mergeCell ref="AN54:AX54"/>
    <mergeCell ref="AY54:BI54"/>
    <mergeCell ref="G51:AH51"/>
    <mergeCell ref="G53:V53"/>
    <mergeCell ref="AB53:AM53"/>
    <mergeCell ref="AN53:AX53"/>
    <mergeCell ref="AY53:BI53"/>
    <mergeCell ref="AY50:BI51"/>
    <mergeCell ref="B50:F51"/>
    <mergeCell ref="G50:AH50"/>
    <mergeCell ref="AI50:AM51"/>
    <mergeCell ref="AN50:AX51"/>
    <mergeCell ref="AY48:BI48"/>
    <mergeCell ref="B49:F49"/>
    <mergeCell ref="G49:AH49"/>
    <mergeCell ref="AI49:AM49"/>
    <mergeCell ref="AN49:AX49"/>
    <mergeCell ref="AY49:BI49"/>
    <mergeCell ref="B48:F48"/>
    <mergeCell ref="G48:AH48"/>
    <mergeCell ref="AI48:AM48"/>
    <mergeCell ref="AN48:AX48"/>
    <mergeCell ref="AY46:BI46"/>
    <mergeCell ref="B47:F47"/>
    <mergeCell ref="G47:AH47"/>
    <mergeCell ref="AI47:AM47"/>
    <mergeCell ref="AN47:AX47"/>
    <mergeCell ref="AY47:BI47"/>
    <mergeCell ref="B46:F46"/>
    <mergeCell ref="G46:AH46"/>
    <mergeCell ref="AI46:AM46"/>
    <mergeCell ref="AN46:AX46"/>
    <mergeCell ref="AY44:BI44"/>
    <mergeCell ref="B45:F45"/>
    <mergeCell ref="G45:AH45"/>
    <mergeCell ref="AI45:AM45"/>
    <mergeCell ref="AN45:AX45"/>
    <mergeCell ref="AY45:BI45"/>
    <mergeCell ref="B44:F44"/>
    <mergeCell ref="G44:AH44"/>
    <mergeCell ref="AI44:AM44"/>
    <mergeCell ref="AN44:AX44"/>
    <mergeCell ref="G42:AH42"/>
    <mergeCell ref="B43:F43"/>
    <mergeCell ref="G43:AH43"/>
    <mergeCell ref="AI43:AM43"/>
    <mergeCell ref="AN43:AX43"/>
    <mergeCell ref="AY43:BI43"/>
    <mergeCell ref="AY41:BI42"/>
    <mergeCell ref="B41:F42"/>
    <mergeCell ref="G41:AH41"/>
    <mergeCell ref="AI41:AM42"/>
    <mergeCell ref="AN41:AX42"/>
    <mergeCell ref="AY39:BI39"/>
    <mergeCell ref="B40:F40"/>
    <mergeCell ref="G40:AH40"/>
    <mergeCell ref="AI40:AM40"/>
    <mergeCell ref="AN40:AX40"/>
    <mergeCell ref="AY40:BI40"/>
    <mergeCell ref="B39:F39"/>
    <mergeCell ref="G39:AH39"/>
    <mergeCell ref="AI39:AM39"/>
    <mergeCell ref="AN39:AX39"/>
    <mergeCell ref="AY37:BI37"/>
    <mergeCell ref="B38:F38"/>
    <mergeCell ref="G38:AH38"/>
    <mergeCell ref="AI38:AM38"/>
    <mergeCell ref="AN38:AX38"/>
    <mergeCell ref="AY38:BI38"/>
    <mergeCell ref="B37:F37"/>
    <mergeCell ref="G37:AH37"/>
    <mergeCell ref="AI37:AM37"/>
    <mergeCell ref="AN37:AX37"/>
    <mergeCell ref="AY35:BI35"/>
    <mergeCell ref="B36:F36"/>
    <mergeCell ref="G36:AH36"/>
    <mergeCell ref="AI36:AM36"/>
    <mergeCell ref="AN36:AX36"/>
    <mergeCell ref="AY36:BI36"/>
    <mergeCell ref="B35:F35"/>
    <mergeCell ref="G35:AH35"/>
    <mergeCell ref="AI35:AM35"/>
    <mergeCell ref="AN35:AX35"/>
    <mergeCell ref="AY33:BI33"/>
    <mergeCell ref="B34:F34"/>
    <mergeCell ref="G34:AH34"/>
    <mergeCell ref="AI34:AM34"/>
    <mergeCell ref="AN34:AX34"/>
    <mergeCell ref="AY34:BI34"/>
    <mergeCell ref="B33:F33"/>
    <mergeCell ref="G33:AH33"/>
    <mergeCell ref="AI33:AM33"/>
    <mergeCell ref="AN33:AX33"/>
    <mergeCell ref="G31:AH31"/>
    <mergeCell ref="B32:F32"/>
    <mergeCell ref="G32:AH32"/>
    <mergeCell ref="AI32:AM32"/>
    <mergeCell ref="AN32:AX32"/>
    <mergeCell ref="AY32:BI32"/>
    <mergeCell ref="AY29:BI29"/>
    <mergeCell ref="B30:F31"/>
    <mergeCell ref="G30:AH30"/>
    <mergeCell ref="AI30:AM31"/>
    <mergeCell ref="AN30:AX31"/>
    <mergeCell ref="AY30:BI31"/>
    <mergeCell ref="B29:F29"/>
    <mergeCell ref="G29:AH29"/>
    <mergeCell ref="AI29:AM29"/>
    <mergeCell ref="AN29:AX29"/>
    <mergeCell ref="G27:AH27"/>
    <mergeCell ref="B28:F28"/>
    <mergeCell ref="G28:AH28"/>
    <mergeCell ref="AI28:AM28"/>
    <mergeCell ref="AN28:AX28"/>
    <mergeCell ref="AY28:BI28"/>
    <mergeCell ref="AY26:BI27"/>
    <mergeCell ref="B26:F27"/>
    <mergeCell ref="G26:AH26"/>
    <mergeCell ref="AI26:AM27"/>
    <mergeCell ref="AN26:AX27"/>
    <mergeCell ref="AY24:BI24"/>
    <mergeCell ref="B25:F25"/>
    <mergeCell ref="G25:AH25"/>
    <mergeCell ref="AI25:AM25"/>
    <mergeCell ref="AN25:AX25"/>
    <mergeCell ref="AY25:BI25"/>
    <mergeCell ref="B24:F24"/>
    <mergeCell ref="G24:AH24"/>
    <mergeCell ref="AI24:AM24"/>
    <mergeCell ref="AN24:AX24"/>
    <mergeCell ref="AY21:BI21"/>
    <mergeCell ref="B22:F23"/>
    <mergeCell ref="G22:AH22"/>
    <mergeCell ref="AI22:AM23"/>
    <mergeCell ref="AN22:AX23"/>
    <mergeCell ref="AY22:BI23"/>
    <mergeCell ref="G23:AH23"/>
    <mergeCell ref="B21:F21"/>
    <mergeCell ref="G21:AH21"/>
    <mergeCell ref="AI21:AM21"/>
    <mergeCell ref="AN21:AX21"/>
    <mergeCell ref="G19:AH19"/>
    <mergeCell ref="B20:F20"/>
    <mergeCell ref="G20:AH20"/>
    <mergeCell ref="AI20:AM20"/>
    <mergeCell ref="AN20:AX20"/>
    <mergeCell ref="AY20:BI20"/>
    <mergeCell ref="AY18:BI19"/>
    <mergeCell ref="B18:F19"/>
    <mergeCell ref="G18:AH18"/>
    <mergeCell ref="AI18:AM19"/>
    <mergeCell ref="AN18:AX19"/>
    <mergeCell ref="B17:F17"/>
    <mergeCell ref="G17:AH17"/>
    <mergeCell ref="AI17:AM17"/>
    <mergeCell ref="AN17:AX17"/>
    <mergeCell ref="AY17:BI17"/>
    <mergeCell ref="AY16:BI16"/>
    <mergeCell ref="B16:F16"/>
    <mergeCell ref="G16:AH16"/>
    <mergeCell ref="AI16:AM16"/>
    <mergeCell ref="AN16:AX16"/>
    <mergeCell ref="AY13:BI13"/>
    <mergeCell ref="B14:F15"/>
    <mergeCell ref="G14:AH15"/>
    <mergeCell ref="AI14:AM15"/>
    <mergeCell ref="AN14:BI14"/>
    <mergeCell ref="AN15:AX15"/>
    <mergeCell ref="AY15:BI15"/>
    <mergeCell ref="B9:AU9"/>
    <mergeCell ref="AY9:BE9"/>
    <mergeCell ref="B11:BI11"/>
    <mergeCell ref="AA12:AG12"/>
    <mergeCell ref="AH12:AP12"/>
    <mergeCell ref="AY12:BJ12"/>
    <mergeCell ref="AF7:AU7"/>
    <mergeCell ref="AY7:BI7"/>
    <mergeCell ref="B8:M8"/>
    <mergeCell ref="N8:AU8"/>
    <mergeCell ref="AY8:BI8"/>
    <mergeCell ref="B5:M5"/>
    <mergeCell ref="N5:AU5"/>
    <mergeCell ref="AY5:BI5"/>
    <mergeCell ref="B6:AU6"/>
    <mergeCell ref="AY6:BF6"/>
    <mergeCell ref="BG6:BJ6"/>
    <mergeCell ref="B1:AS1"/>
    <mergeCell ref="AY1:BJ1"/>
    <mergeCell ref="B2:S2"/>
    <mergeCell ref="AY2:BF2"/>
    <mergeCell ref="BG2:BJ2"/>
    <mergeCell ref="AY3:BC3"/>
    <mergeCell ref="BD3:BJ3"/>
    <mergeCell ref="AF4:AU4"/>
    <mergeCell ref="AY4:BI4"/>
  </mergeCells>
  <dataValidations count="4">
    <dataValidation type="custom" allowBlank="1" showErrorMessage="1" errorTitle="Opozorilo" error="Napačna šifra uporabnika. Preverite šifro v Seznamu neposrednih in posrednih uporabnikov državnega in občinskih proračunov." sqref="AY3:BC3">
      <formula1>BK3&lt;"N"</formula1>
    </dataValidation>
    <dataValidation errorStyle="warning" type="custom" allowBlank="1" showErrorMessage="1" errorTitle="Opozorilo" error="Napačna davčna številka. Preverite vnos." sqref="AY6:BF6">
      <formula1>BK6&lt;"N"</formula1>
    </dataValidation>
    <dataValidation errorStyle="warning" type="custom" allowBlank="1" showErrorMessage="1" errorTitle="Opozorilo" error="Napačna šifra uporabnika. Preverite šifro v Odredbi o določitvi neposrednih in posrednih uporabnikov državnega in občinskih proračunov (Ur.l. RS, št. 97/01)." sqref="AN3:AQ3">
      <formula1>AZ3&lt;"N"</formula1>
    </dataValidation>
    <dataValidation allowBlank="1" showErrorMessage="1" sqref="AN20:AN22 AY44:AY50 AN24:AN26 AN28:AN30 AY18 AN18 AN32:AN41 AY32:AY41 AY24:AY26 AY28:AY30 AY20:AY22 AN44:AN50"/>
  </dataValidation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marjetam</cp:lastModifiedBy>
  <dcterms:created xsi:type="dcterms:W3CDTF">1997-01-31T12:20:41Z</dcterms:created>
  <dcterms:modified xsi:type="dcterms:W3CDTF">2008-07-03T06:39:01Z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