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I 2018\Gradivo OS\"/>
    </mc:Choice>
  </mc:AlternateContent>
  <bookViews>
    <workbookView xWindow="0" yWindow="0" windowWidth="14985" windowHeight="13830"/>
  </bookViews>
  <sheets>
    <sheet name="List1" sheetId="1" r:id="rId1"/>
  </sheets>
  <definedNames>
    <definedName name="_xlnm.Print_Titles" localSheetId="0">List1!$3:$3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3" i="1" l="1"/>
  <c r="K243" i="1"/>
  <c r="J243" i="1"/>
  <c r="I243" i="1"/>
  <c r="H243" i="1"/>
  <c r="G243" i="1"/>
  <c r="F243" i="1"/>
  <c r="L242" i="1"/>
  <c r="L241" i="1"/>
  <c r="K241" i="1"/>
  <c r="J241" i="1"/>
  <c r="I241" i="1"/>
  <c r="H241" i="1"/>
  <c r="G241" i="1"/>
  <c r="F241" i="1"/>
  <c r="L240" i="1"/>
  <c r="L239" i="1"/>
  <c r="L238" i="1" s="1"/>
  <c r="K239" i="1"/>
  <c r="K238" i="1" s="1"/>
  <c r="J239" i="1"/>
  <c r="J238" i="1" s="1"/>
  <c r="I239" i="1"/>
  <c r="I238" i="1" s="1"/>
  <c r="H239" i="1"/>
  <c r="H238" i="1" s="1"/>
  <c r="G239" i="1"/>
  <c r="G238" i="1" s="1"/>
  <c r="F239" i="1"/>
  <c r="F238" i="1" s="1"/>
  <c r="L237" i="1"/>
  <c r="L236" i="1"/>
  <c r="K236" i="1"/>
  <c r="J236" i="1"/>
  <c r="I236" i="1"/>
  <c r="H236" i="1"/>
  <c r="G236" i="1"/>
  <c r="F236" i="1"/>
  <c r="L235" i="1"/>
  <c r="L234" i="1"/>
  <c r="L233" i="1"/>
  <c r="L232" i="1"/>
  <c r="L231" i="1"/>
  <c r="L230" i="1"/>
  <c r="K229" i="1"/>
  <c r="K228" i="1" s="1"/>
  <c r="J229" i="1"/>
  <c r="J228" i="1" s="1"/>
  <c r="I229" i="1"/>
  <c r="I228" i="1" s="1"/>
  <c r="H229" i="1"/>
  <c r="H228" i="1" s="1"/>
  <c r="G229" i="1"/>
  <c r="G228" i="1" s="1"/>
  <c r="F229" i="1"/>
  <c r="F228" i="1" s="1"/>
  <c r="L227" i="1"/>
  <c r="L226" i="1"/>
  <c r="L225" i="1"/>
  <c r="K225" i="1"/>
  <c r="J225" i="1"/>
  <c r="I225" i="1"/>
  <c r="H225" i="1"/>
  <c r="G225" i="1"/>
  <c r="F225" i="1"/>
  <c r="L224" i="1"/>
  <c r="L223" i="1"/>
  <c r="K223" i="1"/>
  <c r="J223" i="1"/>
  <c r="I223" i="1"/>
  <c r="H223" i="1"/>
  <c r="G223" i="1"/>
  <c r="F223" i="1"/>
  <c r="L222" i="1"/>
  <c r="L221" i="1" s="1"/>
  <c r="K221" i="1"/>
  <c r="J221" i="1"/>
  <c r="I221" i="1"/>
  <c r="H221" i="1"/>
  <c r="G221" i="1"/>
  <c r="F221" i="1"/>
  <c r="L220" i="1"/>
  <c r="L219" i="1"/>
  <c r="K218" i="1"/>
  <c r="J218" i="1"/>
  <c r="I218" i="1"/>
  <c r="I217" i="1" s="1"/>
  <c r="H218" i="1"/>
  <c r="H217" i="1" s="1"/>
  <c r="G218" i="1"/>
  <c r="F218" i="1"/>
  <c r="F217" i="1" s="1"/>
  <c r="L216" i="1"/>
  <c r="L215" i="1" s="1"/>
  <c r="K215" i="1"/>
  <c r="J215" i="1"/>
  <c r="I215" i="1"/>
  <c r="H215" i="1"/>
  <c r="G215" i="1"/>
  <c r="F215" i="1"/>
  <c r="L214" i="1"/>
  <c r="L213" i="1" s="1"/>
  <c r="K213" i="1"/>
  <c r="J213" i="1"/>
  <c r="I213" i="1"/>
  <c r="H213" i="1"/>
  <c r="G213" i="1"/>
  <c r="F213" i="1"/>
  <c r="L212" i="1"/>
  <c r="L211" i="1" s="1"/>
  <c r="K211" i="1"/>
  <c r="J211" i="1"/>
  <c r="I211" i="1"/>
  <c r="H211" i="1"/>
  <c r="G211" i="1"/>
  <c r="F211" i="1"/>
  <c r="L210" i="1"/>
  <c r="L208" i="1" s="1"/>
  <c r="L209" i="1"/>
  <c r="K208" i="1"/>
  <c r="J208" i="1"/>
  <c r="J207" i="1" s="1"/>
  <c r="I208" i="1"/>
  <c r="H208" i="1"/>
  <c r="H207" i="1" s="1"/>
  <c r="G208" i="1"/>
  <c r="F208" i="1"/>
  <c r="F207" i="1" s="1"/>
  <c r="L206" i="1"/>
  <c r="L205" i="1"/>
  <c r="K205" i="1"/>
  <c r="J205" i="1"/>
  <c r="I205" i="1"/>
  <c r="H205" i="1"/>
  <c r="G205" i="1"/>
  <c r="F205" i="1"/>
  <c r="L204" i="1"/>
  <c r="L203" i="1"/>
  <c r="K203" i="1"/>
  <c r="J203" i="1"/>
  <c r="I203" i="1"/>
  <c r="H203" i="1"/>
  <c r="G203" i="1"/>
  <c r="F203" i="1"/>
  <c r="L202" i="1"/>
  <c r="L201" i="1"/>
  <c r="K201" i="1"/>
  <c r="J201" i="1"/>
  <c r="I201" i="1"/>
  <c r="H201" i="1"/>
  <c r="G201" i="1"/>
  <c r="F201" i="1"/>
  <c r="L200" i="1"/>
  <c r="L199" i="1"/>
  <c r="K199" i="1"/>
  <c r="J199" i="1"/>
  <c r="J194" i="1" s="1"/>
  <c r="I199" i="1"/>
  <c r="I194" i="1" s="1"/>
  <c r="H199" i="1"/>
  <c r="G199" i="1"/>
  <c r="F199" i="1"/>
  <c r="F194" i="1" s="1"/>
  <c r="L198" i="1"/>
  <c r="L197" i="1"/>
  <c r="K197" i="1"/>
  <c r="J197" i="1"/>
  <c r="I197" i="1"/>
  <c r="H197" i="1"/>
  <c r="G197" i="1"/>
  <c r="F197" i="1"/>
  <c r="L196" i="1"/>
  <c r="L195" i="1"/>
  <c r="K195" i="1"/>
  <c r="K194" i="1" s="1"/>
  <c r="J195" i="1"/>
  <c r="I195" i="1"/>
  <c r="H195" i="1"/>
  <c r="H194" i="1" s="1"/>
  <c r="G195" i="1"/>
  <c r="G194" i="1" s="1"/>
  <c r="F195" i="1"/>
  <c r="L193" i="1"/>
  <c r="L191" i="1" s="1"/>
  <c r="L192" i="1"/>
  <c r="K191" i="1"/>
  <c r="J191" i="1"/>
  <c r="I191" i="1"/>
  <c r="H191" i="1"/>
  <c r="G191" i="1"/>
  <c r="F191" i="1"/>
  <c r="L190" i="1"/>
  <c r="L189" i="1"/>
  <c r="L188" i="1" s="1"/>
  <c r="K189" i="1"/>
  <c r="K188" i="1" s="1"/>
  <c r="J189" i="1"/>
  <c r="I189" i="1"/>
  <c r="H189" i="1"/>
  <c r="G189" i="1"/>
  <c r="G188" i="1" s="1"/>
  <c r="F189" i="1"/>
  <c r="J188" i="1"/>
  <c r="I188" i="1"/>
  <c r="H188" i="1"/>
  <c r="F188" i="1"/>
  <c r="L187" i="1"/>
  <c r="L185" i="1" s="1"/>
  <c r="L186" i="1"/>
  <c r="K185" i="1"/>
  <c r="J185" i="1"/>
  <c r="I185" i="1"/>
  <c r="H185" i="1"/>
  <c r="G185" i="1"/>
  <c r="F185" i="1"/>
  <c r="L184" i="1"/>
  <c r="L183" i="1" s="1"/>
  <c r="L182" i="1" s="1"/>
  <c r="K183" i="1"/>
  <c r="K182" i="1" s="1"/>
  <c r="J183" i="1"/>
  <c r="J182" i="1" s="1"/>
  <c r="I183" i="1"/>
  <c r="I182" i="1" s="1"/>
  <c r="H183" i="1"/>
  <c r="H182" i="1" s="1"/>
  <c r="G183" i="1"/>
  <c r="G182" i="1" s="1"/>
  <c r="F183" i="1"/>
  <c r="F182" i="1"/>
  <c r="L181" i="1"/>
  <c r="L180" i="1"/>
  <c r="K180" i="1"/>
  <c r="J180" i="1"/>
  <c r="I180" i="1"/>
  <c r="H180" i="1"/>
  <c r="G180" i="1"/>
  <c r="F180" i="1"/>
  <c r="L179" i="1"/>
  <c r="L178" i="1" s="1"/>
  <c r="L177" i="1" s="1"/>
  <c r="K178" i="1"/>
  <c r="J178" i="1"/>
  <c r="J177" i="1" s="1"/>
  <c r="I178" i="1"/>
  <c r="I177" i="1" s="1"/>
  <c r="H178" i="1"/>
  <c r="G178" i="1"/>
  <c r="G177" i="1" s="1"/>
  <c r="F178" i="1"/>
  <c r="F177" i="1" s="1"/>
  <c r="K177" i="1"/>
  <c r="H177" i="1"/>
  <c r="L176" i="1"/>
  <c r="L175" i="1"/>
  <c r="K175" i="1"/>
  <c r="J175" i="1"/>
  <c r="I175" i="1"/>
  <c r="H175" i="1"/>
  <c r="G175" i="1"/>
  <c r="F175" i="1"/>
  <c r="L174" i="1"/>
  <c r="L173" i="1"/>
  <c r="L172" i="1" s="1"/>
  <c r="K173" i="1"/>
  <c r="K172" i="1" s="1"/>
  <c r="J173" i="1"/>
  <c r="J172" i="1" s="1"/>
  <c r="I173" i="1"/>
  <c r="H173" i="1"/>
  <c r="G173" i="1"/>
  <c r="F173" i="1"/>
  <c r="F172" i="1" s="1"/>
  <c r="I172" i="1"/>
  <c r="H172" i="1"/>
  <c r="G172" i="1"/>
  <c r="L171" i="1"/>
  <c r="L170" i="1"/>
  <c r="L169" i="1"/>
  <c r="K169" i="1"/>
  <c r="J169" i="1"/>
  <c r="I169" i="1"/>
  <c r="H169" i="1"/>
  <c r="G169" i="1"/>
  <c r="F169" i="1"/>
  <c r="L168" i="1"/>
  <c r="L167" i="1"/>
  <c r="L166" i="1"/>
  <c r="L165" i="1"/>
  <c r="K164" i="1"/>
  <c r="K163" i="1" s="1"/>
  <c r="J164" i="1"/>
  <c r="J163" i="1" s="1"/>
  <c r="I164" i="1"/>
  <c r="I163" i="1" s="1"/>
  <c r="H164" i="1"/>
  <c r="H163" i="1" s="1"/>
  <c r="G164" i="1"/>
  <c r="G163" i="1" s="1"/>
  <c r="F164" i="1"/>
  <c r="F163" i="1" s="1"/>
  <c r="L162" i="1"/>
  <c r="L161" i="1"/>
  <c r="K161" i="1"/>
  <c r="J161" i="1"/>
  <c r="I161" i="1"/>
  <c r="H161" i="1"/>
  <c r="G161" i="1"/>
  <c r="F161" i="1"/>
  <c r="L160" i="1"/>
  <c r="L159" i="1" s="1"/>
  <c r="K159" i="1"/>
  <c r="J159" i="1"/>
  <c r="J154" i="1" s="1"/>
  <c r="I159" i="1"/>
  <c r="I154" i="1" s="1"/>
  <c r="H159" i="1"/>
  <c r="G159" i="1"/>
  <c r="F159" i="1"/>
  <c r="F154" i="1" s="1"/>
  <c r="L158" i="1"/>
  <c r="L157" i="1" s="1"/>
  <c r="K157" i="1"/>
  <c r="J157" i="1"/>
  <c r="I157" i="1"/>
  <c r="H157" i="1"/>
  <c r="G157" i="1"/>
  <c r="F157" i="1"/>
  <c r="L156" i="1"/>
  <c r="L155" i="1" s="1"/>
  <c r="K155" i="1"/>
  <c r="K154" i="1" s="1"/>
  <c r="J155" i="1"/>
  <c r="I155" i="1"/>
  <c r="H155" i="1"/>
  <c r="G155" i="1"/>
  <c r="F155" i="1"/>
  <c r="H154" i="1"/>
  <c r="L153" i="1"/>
  <c r="L152" i="1"/>
  <c r="L151" i="1" s="1"/>
  <c r="K151" i="1"/>
  <c r="J151" i="1"/>
  <c r="I151" i="1"/>
  <c r="H151" i="1"/>
  <c r="G151" i="1"/>
  <c r="F151" i="1"/>
  <c r="L150" i="1"/>
  <c r="L149" i="1"/>
  <c r="L148" i="1"/>
  <c r="K147" i="1"/>
  <c r="K146" i="1" s="1"/>
  <c r="J147" i="1"/>
  <c r="J146" i="1" s="1"/>
  <c r="I147" i="1"/>
  <c r="H147" i="1"/>
  <c r="G147" i="1"/>
  <c r="G146" i="1" s="1"/>
  <c r="F147" i="1"/>
  <c r="F146" i="1" s="1"/>
  <c r="I146" i="1"/>
  <c r="H146" i="1"/>
  <c r="L145" i="1"/>
  <c r="L144" i="1"/>
  <c r="K144" i="1"/>
  <c r="J144" i="1"/>
  <c r="I144" i="1"/>
  <c r="H144" i="1"/>
  <c r="G144" i="1"/>
  <c r="F144" i="1"/>
  <c r="L143" i="1"/>
  <c r="L142" i="1"/>
  <c r="L141" i="1" s="1"/>
  <c r="K142" i="1"/>
  <c r="K141" i="1" s="1"/>
  <c r="J142" i="1"/>
  <c r="I142" i="1"/>
  <c r="H142" i="1"/>
  <c r="H141" i="1" s="1"/>
  <c r="G142" i="1"/>
  <c r="G141" i="1" s="1"/>
  <c r="F142" i="1"/>
  <c r="J141" i="1"/>
  <c r="I141" i="1"/>
  <c r="F141" i="1"/>
  <c r="L140" i="1"/>
  <c r="L139" i="1"/>
  <c r="K139" i="1"/>
  <c r="J139" i="1"/>
  <c r="I139" i="1"/>
  <c r="H139" i="1"/>
  <c r="G139" i="1"/>
  <c r="F139" i="1"/>
  <c r="L138" i="1"/>
  <c r="L137" i="1"/>
  <c r="K137" i="1"/>
  <c r="J137" i="1"/>
  <c r="I137" i="1"/>
  <c r="H137" i="1"/>
  <c r="G137" i="1"/>
  <c r="F137" i="1"/>
  <c r="L136" i="1"/>
  <c r="L135" i="1"/>
  <c r="L134" i="1" s="1"/>
  <c r="K134" i="1"/>
  <c r="J134" i="1"/>
  <c r="I134" i="1"/>
  <c r="H134" i="1"/>
  <c r="G134" i="1"/>
  <c r="F134" i="1"/>
  <c r="L133" i="1"/>
  <c r="L132" i="1" s="1"/>
  <c r="K132" i="1"/>
  <c r="J132" i="1"/>
  <c r="I132" i="1"/>
  <c r="H132" i="1"/>
  <c r="G132" i="1"/>
  <c r="F132" i="1"/>
  <c r="L131" i="1"/>
  <c r="L129" i="1" s="1"/>
  <c r="L130" i="1"/>
  <c r="K129" i="1"/>
  <c r="J129" i="1"/>
  <c r="I129" i="1"/>
  <c r="H129" i="1"/>
  <c r="G129" i="1"/>
  <c r="F129" i="1"/>
  <c r="L128" i="1"/>
  <c r="L127" i="1" s="1"/>
  <c r="K127" i="1"/>
  <c r="J127" i="1"/>
  <c r="I127" i="1"/>
  <c r="H127" i="1"/>
  <c r="G127" i="1"/>
  <c r="F127" i="1"/>
  <c r="L126" i="1"/>
  <c r="L125" i="1" s="1"/>
  <c r="K125" i="1"/>
  <c r="J125" i="1"/>
  <c r="I125" i="1"/>
  <c r="H125" i="1"/>
  <c r="G125" i="1"/>
  <c r="F125" i="1"/>
  <c r="L124" i="1"/>
  <c r="L123" i="1"/>
  <c r="L122" i="1" s="1"/>
  <c r="K122" i="1"/>
  <c r="J122" i="1"/>
  <c r="I122" i="1"/>
  <c r="H122" i="1"/>
  <c r="G122" i="1"/>
  <c r="F122" i="1"/>
  <c r="L121" i="1"/>
  <c r="L120" i="1"/>
  <c r="K120" i="1"/>
  <c r="J120" i="1"/>
  <c r="I120" i="1"/>
  <c r="H120" i="1"/>
  <c r="G120" i="1"/>
  <c r="F120" i="1"/>
  <c r="L119" i="1"/>
  <c r="L118" i="1" s="1"/>
  <c r="K118" i="1"/>
  <c r="J118" i="1"/>
  <c r="I118" i="1"/>
  <c r="H118" i="1"/>
  <c r="G118" i="1"/>
  <c r="F118" i="1"/>
  <c r="L116" i="1"/>
  <c r="L115" i="1"/>
  <c r="L114" i="1"/>
  <c r="K114" i="1"/>
  <c r="J114" i="1"/>
  <c r="I114" i="1"/>
  <c r="H114" i="1"/>
  <c r="G114" i="1"/>
  <c r="F114" i="1"/>
  <c r="L113" i="1"/>
  <c r="L112" i="1"/>
  <c r="K112" i="1"/>
  <c r="J112" i="1"/>
  <c r="I112" i="1"/>
  <c r="I98" i="1" s="1"/>
  <c r="H112" i="1"/>
  <c r="G112" i="1"/>
  <c r="F112" i="1"/>
  <c r="L111" i="1"/>
  <c r="L110" i="1"/>
  <c r="L109" i="1"/>
  <c r="K109" i="1"/>
  <c r="J109" i="1"/>
  <c r="I109" i="1"/>
  <c r="H109" i="1"/>
  <c r="G109" i="1"/>
  <c r="F109" i="1"/>
  <c r="L108" i="1"/>
  <c r="L107" i="1"/>
  <c r="K107" i="1"/>
  <c r="J107" i="1"/>
  <c r="I107" i="1"/>
  <c r="H107" i="1"/>
  <c r="G107" i="1"/>
  <c r="F107" i="1"/>
  <c r="L106" i="1"/>
  <c r="L105" i="1" s="1"/>
  <c r="K105" i="1"/>
  <c r="J105" i="1"/>
  <c r="I105" i="1"/>
  <c r="H105" i="1"/>
  <c r="G105" i="1"/>
  <c r="F105" i="1"/>
  <c r="L104" i="1"/>
  <c r="L103" i="1" s="1"/>
  <c r="K103" i="1"/>
  <c r="J103" i="1"/>
  <c r="I103" i="1"/>
  <c r="H103" i="1"/>
  <c r="G103" i="1"/>
  <c r="F103" i="1"/>
  <c r="L102" i="1"/>
  <c r="L101" i="1" s="1"/>
  <c r="K101" i="1"/>
  <c r="J101" i="1"/>
  <c r="I101" i="1"/>
  <c r="H101" i="1"/>
  <c r="G101" i="1"/>
  <c r="F101" i="1"/>
  <c r="L100" i="1"/>
  <c r="L99" i="1" s="1"/>
  <c r="K99" i="1"/>
  <c r="J99" i="1"/>
  <c r="I99" i="1"/>
  <c r="H99" i="1"/>
  <c r="G99" i="1"/>
  <c r="F99" i="1"/>
  <c r="L97" i="1"/>
  <c r="L96" i="1"/>
  <c r="L95" i="1"/>
  <c r="K95" i="1"/>
  <c r="J95" i="1"/>
  <c r="I95" i="1"/>
  <c r="H95" i="1"/>
  <c r="G95" i="1"/>
  <c r="F95" i="1"/>
  <c r="L94" i="1"/>
  <c r="L93" i="1"/>
  <c r="K93" i="1"/>
  <c r="K88" i="1" s="1"/>
  <c r="J93" i="1"/>
  <c r="J88" i="1" s="1"/>
  <c r="I93" i="1"/>
  <c r="H93" i="1"/>
  <c r="G93" i="1"/>
  <c r="G88" i="1" s="1"/>
  <c r="F93" i="1"/>
  <c r="L92" i="1"/>
  <c r="L91" i="1" s="1"/>
  <c r="K91" i="1"/>
  <c r="J91" i="1"/>
  <c r="I91" i="1"/>
  <c r="H91" i="1"/>
  <c r="G91" i="1"/>
  <c r="F91" i="1"/>
  <c r="L90" i="1"/>
  <c r="L89" i="1"/>
  <c r="K89" i="1"/>
  <c r="J89" i="1"/>
  <c r="I89" i="1"/>
  <c r="I88" i="1" s="1"/>
  <c r="H89" i="1"/>
  <c r="G89" i="1"/>
  <c r="F89" i="1"/>
  <c r="F88" i="1" s="1"/>
  <c r="L87" i="1"/>
  <c r="L86" i="1"/>
  <c r="K86" i="1"/>
  <c r="J86" i="1"/>
  <c r="I86" i="1"/>
  <c r="H86" i="1"/>
  <c r="G86" i="1"/>
  <c r="F86" i="1"/>
  <c r="L85" i="1"/>
  <c r="L84" i="1" s="1"/>
  <c r="K84" i="1"/>
  <c r="J84" i="1"/>
  <c r="I84" i="1"/>
  <c r="H84" i="1"/>
  <c r="G84" i="1"/>
  <c r="F84" i="1"/>
  <c r="L83" i="1"/>
  <c r="L81" i="1" s="1"/>
  <c r="L82" i="1"/>
  <c r="K81" i="1"/>
  <c r="J81" i="1"/>
  <c r="I81" i="1"/>
  <c r="H81" i="1"/>
  <c r="G81" i="1"/>
  <c r="F81" i="1"/>
  <c r="L80" i="1"/>
  <c r="L79" i="1"/>
  <c r="K79" i="1"/>
  <c r="J79" i="1"/>
  <c r="I79" i="1"/>
  <c r="H79" i="1"/>
  <c r="G79" i="1"/>
  <c r="F79" i="1"/>
  <c r="L78" i="1"/>
  <c r="L77" i="1"/>
  <c r="K76" i="1"/>
  <c r="J76" i="1"/>
  <c r="I76" i="1"/>
  <c r="H76" i="1"/>
  <c r="G76" i="1"/>
  <c r="F76" i="1"/>
  <c r="L75" i="1"/>
  <c r="L74" i="1" s="1"/>
  <c r="K74" i="1"/>
  <c r="J74" i="1"/>
  <c r="I74" i="1"/>
  <c r="H74" i="1"/>
  <c r="H73" i="1" s="1"/>
  <c r="G74" i="1"/>
  <c r="F74" i="1"/>
  <c r="F73" i="1" s="1"/>
  <c r="J73" i="1"/>
  <c r="I73" i="1"/>
  <c r="L72" i="1"/>
  <c r="L71" i="1"/>
  <c r="K71" i="1"/>
  <c r="J71" i="1"/>
  <c r="I71" i="1"/>
  <c r="H71" i="1"/>
  <c r="G71" i="1"/>
  <c r="F71" i="1"/>
  <c r="L70" i="1"/>
  <c r="L69" i="1"/>
  <c r="K69" i="1"/>
  <c r="J69" i="1"/>
  <c r="I69" i="1"/>
  <c r="H69" i="1"/>
  <c r="G69" i="1"/>
  <c r="F69" i="1"/>
  <c r="L68" i="1"/>
  <c r="L67" i="1" s="1"/>
  <c r="K67" i="1"/>
  <c r="J67" i="1"/>
  <c r="I67" i="1"/>
  <c r="H67" i="1"/>
  <c r="G67" i="1"/>
  <c r="F67" i="1"/>
  <c r="L66" i="1"/>
  <c r="L65" i="1"/>
  <c r="K65" i="1"/>
  <c r="J65" i="1"/>
  <c r="I65" i="1"/>
  <c r="H65" i="1"/>
  <c r="G65" i="1"/>
  <c r="F65" i="1"/>
  <c r="L64" i="1"/>
  <c r="L63" i="1" s="1"/>
  <c r="K63" i="1"/>
  <c r="J63" i="1"/>
  <c r="I63" i="1"/>
  <c r="H63" i="1"/>
  <c r="G63" i="1"/>
  <c r="F63" i="1"/>
  <c r="L62" i="1"/>
  <c r="L61" i="1" s="1"/>
  <c r="K61" i="1"/>
  <c r="J61" i="1"/>
  <c r="I61" i="1"/>
  <c r="H61" i="1"/>
  <c r="G61" i="1"/>
  <c r="F61" i="1"/>
  <c r="L60" i="1"/>
  <c r="L59" i="1" s="1"/>
  <c r="K59" i="1"/>
  <c r="J59" i="1"/>
  <c r="I59" i="1"/>
  <c r="H59" i="1"/>
  <c r="G59" i="1"/>
  <c r="F59" i="1"/>
  <c r="L58" i="1"/>
  <c r="L57" i="1"/>
  <c r="L56" i="1"/>
  <c r="K56" i="1"/>
  <c r="J56" i="1"/>
  <c r="I56" i="1"/>
  <c r="H56" i="1"/>
  <c r="G56" i="1"/>
  <c r="F56" i="1"/>
  <c r="L55" i="1"/>
  <c r="L54" i="1"/>
  <c r="K54" i="1"/>
  <c r="J54" i="1"/>
  <c r="I54" i="1"/>
  <c r="H54" i="1"/>
  <c r="G54" i="1"/>
  <c r="F54" i="1"/>
  <c r="L53" i="1"/>
  <c r="L52" i="1"/>
  <c r="K52" i="1"/>
  <c r="J52" i="1"/>
  <c r="I52" i="1"/>
  <c r="H52" i="1"/>
  <c r="G52" i="1"/>
  <c r="F52" i="1"/>
  <c r="L51" i="1"/>
  <c r="L50" i="1"/>
  <c r="L49" i="1"/>
  <c r="K49" i="1"/>
  <c r="J49" i="1"/>
  <c r="I49" i="1"/>
  <c r="H49" i="1"/>
  <c r="G49" i="1"/>
  <c r="F49" i="1"/>
  <c r="L48" i="1"/>
  <c r="L47" i="1" s="1"/>
  <c r="K47" i="1"/>
  <c r="J47" i="1"/>
  <c r="I47" i="1"/>
  <c r="H47" i="1"/>
  <c r="G47" i="1"/>
  <c r="F47" i="1"/>
  <c r="L46" i="1"/>
  <c r="L45" i="1"/>
  <c r="L44" i="1"/>
  <c r="K44" i="1"/>
  <c r="J44" i="1"/>
  <c r="I44" i="1"/>
  <c r="H44" i="1"/>
  <c r="G44" i="1"/>
  <c r="F44" i="1"/>
  <c r="L43" i="1"/>
  <c r="L40" i="1" s="1"/>
  <c r="L42" i="1"/>
  <c r="L41" i="1"/>
  <c r="K40" i="1"/>
  <c r="J40" i="1"/>
  <c r="I40" i="1"/>
  <c r="H40" i="1"/>
  <c r="G40" i="1"/>
  <c r="F40" i="1"/>
  <c r="L39" i="1"/>
  <c r="L38" i="1"/>
  <c r="K38" i="1"/>
  <c r="J38" i="1"/>
  <c r="I38" i="1"/>
  <c r="H38" i="1"/>
  <c r="G38" i="1"/>
  <c r="F38" i="1"/>
  <c r="L37" i="1"/>
  <c r="L36" i="1"/>
  <c r="L35" i="1"/>
  <c r="K35" i="1"/>
  <c r="J35" i="1"/>
  <c r="I35" i="1"/>
  <c r="H35" i="1"/>
  <c r="G35" i="1"/>
  <c r="F35" i="1"/>
  <c r="L34" i="1"/>
  <c r="L33" i="1"/>
  <c r="K33" i="1"/>
  <c r="J33" i="1"/>
  <c r="I33" i="1"/>
  <c r="H33" i="1"/>
  <c r="G33" i="1"/>
  <c r="F33" i="1"/>
  <c r="L32" i="1"/>
  <c r="L31" i="1"/>
  <c r="K31" i="1"/>
  <c r="J31" i="1"/>
  <c r="I31" i="1"/>
  <c r="H31" i="1"/>
  <c r="G31" i="1"/>
  <c r="F31" i="1"/>
  <c r="L29" i="1"/>
  <c r="L28" i="1" s="1"/>
  <c r="K28" i="1"/>
  <c r="J28" i="1"/>
  <c r="I28" i="1"/>
  <c r="H28" i="1"/>
  <c r="G28" i="1"/>
  <c r="F28" i="1"/>
  <c r="L27" i="1"/>
  <c r="L26" i="1" s="1"/>
  <c r="L25" i="1" s="1"/>
  <c r="K26" i="1"/>
  <c r="K25" i="1" s="1"/>
  <c r="J26" i="1"/>
  <c r="I26" i="1"/>
  <c r="I25" i="1" s="1"/>
  <c r="H26" i="1"/>
  <c r="G26" i="1"/>
  <c r="G25" i="1" s="1"/>
  <c r="F26" i="1"/>
  <c r="F25" i="1" s="1"/>
  <c r="J25" i="1"/>
  <c r="H25" i="1"/>
  <c r="L24" i="1"/>
  <c r="L23" i="1"/>
  <c r="K23" i="1"/>
  <c r="J23" i="1"/>
  <c r="I23" i="1"/>
  <c r="H23" i="1"/>
  <c r="G23" i="1"/>
  <c r="F23" i="1"/>
  <c r="L22" i="1"/>
  <c r="L21" i="1"/>
  <c r="L20" i="1" s="1"/>
  <c r="K21" i="1"/>
  <c r="K20" i="1" s="1"/>
  <c r="J21" i="1"/>
  <c r="J20" i="1" s="1"/>
  <c r="I21" i="1"/>
  <c r="H21" i="1"/>
  <c r="G21" i="1"/>
  <c r="G20" i="1" s="1"/>
  <c r="F21" i="1"/>
  <c r="F20" i="1" s="1"/>
  <c r="I20" i="1"/>
  <c r="H20" i="1"/>
  <c r="L19" i="1"/>
  <c r="L18" i="1" s="1"/>
  <c r="K18" i="1"/>
  <c r="J18" i="1"/>
  <c r="I18" i="1"/>
  <c r="H18" i="1"/>
  <c r="G18" i="1"/>
  <c r="F18" i="1"/>
  <c r="L17" i="1"/>
  <c r="L16" i="1"/>
  <c r="L15" i="1" s="1"/>
  <c r="K16" i="1"/>
  <c r="K15" i="1" s="1"/>
  <c r="J16" i="1"/>
  <c r="J15" i="1" s="1"/>
  <c r="I16" i="1"/>
  <c r="H16" i="1"/>
  <c r="G16" i="1"/>
  <c r="G15" i="1" s="1"/>
  <c r="F16" i="1"/>
  <c r="I15" i="1"/>
  <c r="H15" i="1"/>
  <c r="F15" i="1"/>
  <c r="L14" i="1"/>
  <c r="L13" i="1" s="1"/>
  <c r="K13" i="1"/>
  <c r="J13" i="1"/>
  <c r="I13" i="1"/>
  <c r="H13" i="1"/>
  <c r="G13" i="1"/>
  <c r="F13" i="1"/>
  <c r="L12" i="1"/>
  <c r="L11" i="1"/>
  <c r="L10" i="1" s="1"/>
  <c r="K11" i="1"/>
  <c r="K10" i="1" s="1"/>
  <c r="J11" i="1"/>
  <c r="J10" i="1" s="1"/>
  <c r="I11" i="1"/>
  <c r="I10" i="1" s="1"/>
  <c r="H11" i="1"/>
  <c r="G11" i="1"/>
  <c r="F11" i="1"/>
  <c r="F10" i="1" s="1"/>
  <c r="H10" i="1"/>
  <c r="G10" i="1"/>
  <c r="L9" i="1"/>
  <c r="L8" i="1"/>
  <c r="K8" i="1"/>
  <c r="J8" i="1"/>
  <c r="I8" i="1"/>
  <c r="H8" i="1"/>
  <c r="G8" i="1"/>
  <c r="F8" i="1"/>
  <c r="L7" i="1"/>
  <c r="L6" i="1"/>
  <c r="L5" i="1" s="1"/>
  <c r="K6" i="1"/>
  <c r="K5" i="1" s="1"/>
  <c r="J6" i="1"/>
  <c r="J5" i="1" s="1"/>
  <c r="I6" i="1"/>
  <c r="I5" i="1" s="1"/>
  <c r="H6" i="1"/>
  <c r="H5" i="1" s="1"/>
  <c r="G6" i="1"/>
  <c r="F6" i="1"/>
  <c r="G5" i="1"/>
  <c r="F5" i="1"/>
  <c r="L229" i="1" l="1"/>
  <c r="L228" i="1" s="1"/>
  <c r="K217" i="1"/>
  <c r="G217" i="1"/>
  <c r="J217" i="1"/>
  <c r="L218" i="1"/>
  <c r="L217" i="1" s="1"/>
  <c r="L207" i="1"/>
  <c r="K207" i="1"/>
  <c r="I207" i="1"/>
  <c r="G207" i="1"/>
  <c r="L194" i="1"/>
  <c r="L164" i="1"/>
  <c r="L163" i="1" s="1"/>
  <c r="L154" i="1"/>
  <c r="G154" i="1"/>
  <c r="L147" i="1"/>
  <c r="L146" i="1" s="1"/>
  <c r="I117" i="1"/>
  <c r="H117" i="1"/>
  <c r="G117" i="1"/>
  <c r="L117" i="1"/>
  <c r="K117" i="1"/>
  <c r="J117" i="1"/>
  <c r="F117" i="1"/>
  <c r="J98" i="1"/>
  <c r="L98" i="1"/>
  <c r="H98" i="1"/>
  <c r="G98" i="1"/>
  <c r="F98" i="1"/>
  <c r="K98" i="1"/>
  <c r="L88" i="1"/>
  <c r="H88" i="1"/>
  <c r="L73" i="1"/>
  <c r="G73" i="1"/>
  <c r="K73" i="1"/>
  <c r="L76" i="1"/>
  <c r="I30" i="1"/>
  <c r="H30" i="1"/>
  <c r="F30" i="1"/>
  <c r="J30" i="1"/>
  <c r="L30" i="1"/>
  <c r="K30" i="1"/>
  <c r="G30" i="1"/>
</calcChain>
</file>

<file path=xl/sharedStrings.xml><?xml version="1.0" encoding="utf-8"?>
<sst xmlns="http://schemas.openxmlformats.org/spreadsheetml/2006/main" count="486" uniqueCount="229">
  <si>
    <t>Nosilna PK/NRP</t>
  </si>
  <si>
    <t>NRP</t>
  </si>
  <si>
    <t>PP</t>
  </si>
  <si>
    <t>VIR</t>
  </si>
  <si>
    <t>Opis</t>
  </si>
  <si>
    <t>do 2018</t>
  </si>
  <si>
    <t>po 2021</t>
  </si>
  <si>
    <t>Skupaj</t>
  </si>
  <si>
    <t>06029001</t>
  </si>
  <si>
    <t>Delovanje ožjih delov občin</t>
  </si>
  <si>
    <t>41511008</t>
  </si>
  <si>
    <t>DOM KRAJANOV KS SEBENJE</t>
  </si>
  <si>
    <t>50124</t>
  </si>
  <si>
    <t>INVESTICIJSKO VZDRŽEVANJE V KS</t>
  </si>
  <si>
    <t>.</t>
  </si>
  <si>
    <t>Rekapitulacija: VIR</t>
  </si>
  <si>
    <t>PV00</t>
  </si>
  <si>
    <t>Lastna sredstva</t>
  </si>
  <si>
    <t>07039002</t>
  </si>
  <si>
    <t>Delovanje sistema za zaščito, reševanje in pomoč</t>
  </si>
  <si>
    <t>41004017</t>
  </si>
  <si>
    <t>VZDRŽ.GAS.DOMOV, INVEST.IN NABAVA GAS.OPREME, VOZIL</t>
  </si>
  <si>
    <t>70305</t>
  </si>
  <si>
    <t>DEJAVNOST GASILSKE ZVEZE IN DRUŠTEV</t>
  </si>
  <si>
    <t>11029001</t>
  </si>
  <si>
    <t>Strukturni ukrepi v kmetijstvu in živilstvu</t>
  </si>
  <si>
    <t>41208009</t>
  </si>
  <si>
    <t>INTERVENCIJE V KMETIJSTVU</t>
  </si>
  <si>
    <t>30100</t>
  </si>
  <si>
    <t>12069001</t>
  </si>
  <si>
    <t>Spodbujanje rabe obnovljivih virov energije</t>
  </si>
  <si>
    <t>41208010</t>
  </si>
  <si>
    <t>ENERGETSKA OBNOVA STAVB</t>
  </si>
  <si>
    <t>30202</t>
  </si>
  <si>
    <t>13029001</t>
  </si>
  <si>
    <t>Upravljanje in tekoče vzdrževanje občinskih cest</t>
  </si>
  <si>
    <t>40907008</t>
  </si>
  <si>
    <t>TEKOČE VZDRŽEVANJE LOKALNIH CEST</t>
  </si>
  <si>
    <t>60203</t>
  </si>
  <si>
    <t>13029002</t>
  </si>
  <si>
    <t>Investicijsko vzdrževanje in gradnja občinskih cest</t>
  </si>
  <si>
    <t>40907001</t>
  </si>
  <si>
    <t>INVESTICIJSKO VZDRŽEVANJE OBČINSKIH CEST</t>
  </si>
  <si>
    <t>60205</t>
  </si>
  <si>
    <t>INVEST. VZDRŽ. KATEGORIZIRANIH CEST</t>
  </si>
  <si>
    <t>41407001</t>
  </si>
  <si>
    <t>PLOČNIK LOKA - KOVOR</t>
  </si>
  <si>
    <t>90312</t>
  </si>
  <si>
    <t>TEKOČE VZDRŽEVANJE LC (KS KOVOR)</t>
  </si>
  <si>
    <t>41607001</t>
  </si>
  <si>
    <t>REKONSTRUKCIJA KRIŽIŠČA SOKOLNICA V BISTRICI PRI TRŽIČU</t>
  </si>
  <si>
    <t>60303</t>
  </si>
  <si>
    <t>INDIVIDUALNA KOMUNALNA RABA - OSKRBA Z VODO</t>
  </si>
  <si>
    <t>61100</t>
  </si>
  <si>
    <t>PORABA TAKSE ZA OBREMENJ.VODE</t>
  </si>
  <si>
    <t>PV02</t>
  </si>
  <si>
    <t>Evropska sredstva</t>
  </si>
  <si>
    <t>41607002</t>
  </si>
  <si>
    <t>OBNOVA ZADRAŠKEGA MOSTU IN CESTE ZADRAGA-ŽIG.VAS</t>
  </si>
  <si>
    <t>PV01</t>
  </si>
  <si>
    <t>Transfer iz državnega proračuna</t>
  </si>
  <si>
    <t>41607003</t>
  </si>
  <si>
    <t>UREDITEV VOZIŠČA LEŠE-PERAČICA</t>
  </si>
  <si>
    <t>41607005</t>
  </si>
  <si>
    <t>IZGRADNJA PLOČNIKA V ZVIRČAH</t>
  </si>
  <si>
    <t>41607006</t>
  </si>
  <si>
    <t>UREDITEV VOZIŠČA LOM-KRIŽIŠČE POTARJE-GRAHOVŠE</t>
  </si>
  <si>
    <t>41607007</t>
  </si>
  <si>
    <t>PLOČNIK V SENIČNEM</t>
  </si>
  <si>
    <t>41607009</t>
  </si>
  <si>
    <t>UREDITEV KROŽIŠČA V BISTRICI</t>
  </si>
  <si>
    <t>13029003</t>
  </si>
  <si>
    <t>Urejanje cestnega prometa</t>
  </si>
  <si>
    <t>41707001</t>
  </si>
  <si>
    <t>POČAKAJ NA BUS</t>
  </si>
  <si>
    <t>60213</t>
  </si>
  <si>
    <t>UKREPI TRAJNOSTNE MOBILNOSTI (PREJ UKREPI NAČRTOVANI S CPS)</t>
  </si>
  <si>
    <t>41707002</t>
  </si>
  <si>
    <t>HITRO S KOLESOM</t>
  </si>
  <si>
    <t>41707003</t>
  </si>
  <si>
    <t>REGIJSKA KOLESARSKA POVEZAVA TRŽIČ - ZADRAGA</t>
  </si>
  <si>
    <t>13029004</t>
  </si>
  <si>
    <t>Cestna razsvetljava</t>
  </si>
  <si>
    <t>41408006</t>
  </si>
  <si>
    <t>INVESTICIJSKO VZDRŽEVANJE JAVNE RAZSVETLJAVE</t>
  </si>
  <si>
    <t>60202</t>
  </si>
  <si>
    <t>JAVNA RAZSVETLJAVA</t>
  </si>
  <si>
    <t>41711002</t>
  </si>
  <si>
    <t>PAMETNA RAZSVETLJAVA</t>
  </si>
  <si>
    <t>14029001</t>
  </si>
  <si>
    <t>Spodbujanje razvoja malega gospodarstva</t>
  </si>
  <si>
    <t>41208014</t>
  </si>
  <si>
    <t>NEPOSREDNE SPODBUDE ZA SPODBUJANJE PODJETNIŠTVA IN ZAPOSLOVANJA</t>
  </si>
  <si>
    <t>30609</t>
  </si>
  <si>
    <t>SRED.ZA POSPEŠ.GOSPODARST.V OBČ.</t>
  </si>
  <si>
    <t>41408004</t>
  </si>
  <si>
    <t>REGENERACIJA INDUSTRIJSKEGA OBMOČJA BPT - RIO TRŽIČ</t>
  </si>
  <si>
    <t>41611003</t>
  </si>
  <si>
    <t>UREDITEV P + R PARKIRIŠČA</t>
  </si>
  <si>
    <t>41711001</t>
  </si>
  <si>
    <t>ZELENA NASELJA</t>
  </si>
  <si>
    <t>14039002</t>
  </si>
  <si>
    <t>Spodbujanje razvoja turizma in gostinstva</t>
  </si>
  <si>
    <t>41208018</t>
  </si>
  <si>
    <t>RAZVOJ OBMOČJA ZELENICA</t>
  </si>
  <si>
    <t>31401</t>
  </si>
  <si>
    <t>RAZVOJ OBMOČJA ZELENICE</t>
  </si>
  <si>
    <t>41511006</t>
  </si>
  <si>
    <t>RAZVOJ TURIZMA V OBČINI TRŽIČ</t>
  </si>
  <si>
    <t>30300</t>
  </si>
  <si>
    <t>SPODBUJANJE RAZVOJA TURIZMA</t>
  </si>
  <si>
    <t>30302</t>
  </si>
  <si>
    <t>UREDITEV KOLESARSKIH IN GORSKO-KOLESARSKIH POTI</t>
  </si>
  <si>
    <t>41611002</t>
  </si>
  <si>
    <t>ALPE ADRIA REGIJA DOŽIVETIJ</t>
  </si>
  <si>
    <t>30714</t>
  </si>
  <si>
    <t>41711003</t>
  </si>
  <si>
    <t>BOGASTVO NARAVE</t>
  </si>
  <si>
    <t>30701</t>
  </si>
  <si>
    <t>DELOVANJE DOVŽANOVE SOTESKE IN RIS DOLINA</t>
  </si>
  <si>
    <t>41811002</t>
  </si>
  <si>
    <t>TURISTIČNI RAZVOJ NASELJA LOM POD STORŽIČEM</t>
  </si>
  <si>
    <t>15029001</t>
  </si>
  <si>
    <t>Zbiranje in ravnanje z odpadki</t>
  </si>
  <si>
    <t>41207015</t>
  </si>
  <si>
    <t>UREDITEV DEPONIJE KOVOR</t>
  </si>
  <si>
    <t>61200</t>
  </si>
  <si>
    <t>PORABA TAKSE ZA OBREMEN.OKOLJA - ODPADKI</t>
  </si>
  <si>
    <t>15029002</t>
  </si>
  <si>
    <t>Ravnanje z odpadno vodo</t>
  </si>
  <si>
    <t>41707004</t>
  </si>
  <si>
    <t>AGLOMERACIJA 3806 LOKA - KOMUNALNO OPREMLJANJE</t>
  </si>
  <si>
    <t>60301</t>
  </si>
  <si>
    <t>INDIVID. KOMUNALNA RABA - RAVNANJE Z ODPADNO VODO</t>
  </si>
  <si>
    <t>16029003</t>
  </si>
  <si>
    <t>Prostorsko načrtovanje</t>
  </si>
  <si>
    <t>41007006</t>
  </si>
  <si>
    <t>OBČINSKI PROSTORSKI NAČRT OBČINE TRŽIČ</t>
  </si>
  <si>
    <t>60800</t>
  </si>
  <si>
    <t>PROSTORSKA DOKUMENTACIJA</t>
  </si>
  <si>
    <t>41807001</t>
  </si>
  <si>
    <t>UKREPI ZA IZBOLJŠANJE POPLAVNE VARNOSTI (PRISTAVA-ŽIG.VAS)</t>
  </si>
  <si>
    <t>60801</t>
  </si>
  <si>
    <t>UKREPI ZA IZBOLJŠANJE POPLAVNE VARNOSTI</t>
  </si>
  <si>
    <t>16039001</t>
  </si>
  <si>
    <t>Oskrba z vodo</t>
  </si>
  <si>
    <t>41207006</t>
  </si>
  <si>
    <t>INV.VZDR.IN GRADNJA MANJŠIH ODSEKOV GJI (VODOVOD, KANAL)</t>
  </si>
  <si>
    <t>OV</t>
  </si>
  <si>
    <t>Ostali viri</t>
  </si>
  <si>
    <t>16039002</t>
  </si>
  <si>
    <t>Urejanje pokopališč in pogrebna dejavnost</t>
  </si>
  <si>
    <t>41208019</t>
  </si>
  <si>
    <t>UREJANJE POKOPALIŠČ</t>
  </si>
  <si>
    <t>60229</t>
  </si>
  <si>
    <t>UREJANJE POKOPALIŠČ IN POKOPALIŠKA DEJAVNOST</t>
  </si>
  <si>
    <t>16059003</t>
  </si>
  <si>
    <t>Drugi programi na stanovanjskem področju</t>
  </si>
  <si>
    <t>40909001</t>
  </si>
  <si>
    <t>INVESTICIJSKO VZDRŽEVANJE STANOVANJ</t>
  </si>
  <si>
    <t>60105</t>
  </si>
  <si>
    <t>GRADNJA, NAKUP IN INV.VZDRŽ. STANOVANJ</t>
  </si>
  <si>
    <t>17029001</t>
  </si>
  <si>
    <t>Dejavnost zdravstvenih domov</t>
  </si>
  <si>
    <t>40904017</t>
  </si>
  <si>
    <t>INVESTICIJE IN PROJEKTI V ZDRAVSTVENEM DOMU TRŽIČ</t>
  </si>
  <si>
    <t>50119</t>
  </si>
  <si>
    <t>PROJEKTI IN INVESTICIJE V ZDRAVSTVU</t>
  </si>
  <si>
    <t>18029001</t>
  </si>
  <si>
    <t>Nepremična kulturna dediščina</t>
  </si>
  <si>
    <t>41511007</t>
  </si>
  <si>
    <t>RAZVOJ OBMOČJA NEKDANJEGA TABORIŠČA LJUBELJ</t>
  </si>
  <si>
    <t>30712</t>
  </si>
  <si>
    <t>OBMOČJE SPOMENIKA MAUTHAUSEN</t>
  </si>
  <si>
    <t>18039005</t>
  </si>
  <si>
    <t>Drugi programi v kulturi</t>
  </si>
  <si>
    <t>40904010</t>
  </si>
  <si>
    <t>VZDRŽEVANJE IN INVESTICIJE V TRŽIŠKEM MUZEJU</t>
  </si>
  <si>
    <t>40315</t>
  </si>
  <si>
    <t>TRŽIŠKI MUZEJ</t>
  </si>
  <si>
    <t>41004004</t>
  </si>
  <si>
    <t>INVEST.VZDRŽ.KNJIŽNICE DR.TONETA PRETNARJA</t>
  </si>
  <si>
    <t>40316</t>
  </si>
  <si>
    <t>KNJIŽNICA DR.TONETA PRETNARJA TRŽIČ</t>
  </si>
  <si>
    <t>41511003</t>
  </si>
  <si>
    <t>PROJEKTI IN INVESTICIJE V KULTURI</t>
  </si>
  <si>
    <t>50120</t>
  </si>
  <si>
    <t>18059001</t>
  </si>
  <si>
    <t>Programi športa</t>
  </si>
  <si>
    <t>41511005</t>
  </si>
  <si>
    <t>NOGOMETNO IGRIŠČE TRŽIČ</t>
  </si>
  <si>
    <t>50121</t>
  </si>
  <si>
    <t>NAKUP, GRADNJA IN INV.VZDRŽ.ŠPORTNIH OBJEKTOV</t>
  </si>
  <si>
    <t>61000</t>
  </si>
  <si>
    <t>NAKUP NEPREMIČNIN IN DRUGI ODH.V ZVEZI Z NEPR.</t>
  </si>
  <si>
    <t>41611001</t>
  </si>
  <si>
    <t>UREDITEV BALINIŠČA V BISTRICI</t>
  </si>
  <si>
    <t>19029001</t>
  </si>
  <si>
    <t>Vrtci</t>
  </si>
  <si>
    <t>40904007</t>
  </si>
  <si>
    <t>PROJEKTI IN INVESTICIJE V VRTCU TRŽIČ</t>
  </si>
  <si>
    <t>40101</t>
  </si>
  <si>
    <t>DEJAVNOST VRTCA TRŽIČ</t>
  </si>
  <si>
    <t>50110</t>
  </si>
  <si>
    <t>41208010-1</t>
  </si>
  <si>
    <t>ENERGETSKA PRENOVA VRTCA DETELJICA</t>
  </si>
  <si>
    <t>19039001</t>
  </si>
  <si>
    <t>Osnovno šolstvo</t>
  </si>
  <si>
    <t>41208008</t>
  </si>
  <si>
    <t>PROJEKTI IN INVESTICIJE V OŠ</t>
  </si>
  <si>
    <t>40219</t>
  </si>
  <si>
    <t>OŠ BISTRICA</t>
  </si>
  <si>
    <t>40229</t>
  </si>
  <si>
    <t>OŠ TRŽIČ</t>
  </si>
  <si>
    <t>40239</t>
  </si>
  <si>
    <t>OŠ KRIŽE</t>
  </si>
  <si>
    <t>40249</t>
  </si>
  <si>
    <t>GLASBENA ŠOLA TRŽIČ</t>
  </si>
  <si>
    <t>40298</t>
  </si>
  <si>
    <t>LJUDSKA UNIVERZA TRŽIČ</t>
  </si>
  <si>
    <t>50109</t>
  </si>
  <si>
    <t>PROJEKTI IN INVESTICIJE V OSNOVNIH ŠOLAH</t>
  </si>
  <si>
    <t>19069001</t>
  </si>
  <si>
    <t>Pomoči v osnovnem šolstvu</t>
  </si>
  <si>
    <t>41408002</t>
  </si>
  <si>
    <t>PREVOZI UČENCEV</t>
  </si>
  <si>
    <t>40280</t>
  </si>
  <si>
    <t>NAČRT RAZVOJNIH PROGRAMOV - REBALANS PRORAČUNA OBČINE TRŽIČ ZA LETO 2018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</si>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</sst>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5" fillId="4" borderId="0" xfId="0" applyFont="1" applyFill="1"/>
    <xf numFmtId="49" fontId="5" fillId="4" borderId="0" xfId="0" applyNumberFormat="1" applyFont="1" applyFill="1"/>
    <xf numFmtId="4" fontId="5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3"/>
  <sheetViews>
    <sheetView tabSelected="1" zoomScaleNormal="100" workbookViewId="0">
      <pane ySplit="4" topLeftCell="A5" activePane="bottomLeft" state="frozen"/>
      <selection pane="bottomLeft" activeCell="O19" sqref="O19"/>
    </sheetView>
  </sheetViews>
  <sheetFormatPr defaultRowHeight="15" x14ac:dyDescent="0.25"/>
  <cols>
    <col min="1" max="1" width="1.7109375" customWidth="1"/>
    <col min="2" max="2" width="2" customWidth="1"/>
    <col min="3" max="3" width="5.85546875" bestFit="1" customWidth="1"/>
    <col min="4" max="4" width="4.140625" bestFit="1" customWidth="1"/>
    <col min="5" max="5" width="64.85546875" bestFit="1" customWidth="1"/>
    <col min="6" max="11" width="11.7109375" bestFit="1" customWidth="1"/>
    <col min="12" max="12" width="12.7109375" bestFit="1" customWidth="1"/>
  </cols>
  <sheetData>
    <row r="1" spans="1:12" ht="15.75" x14ac:dyDescent="0.25">
      <c r="A1" s="16" t="s">
        <v>227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L2" t="s">
        <v>228</v>
      </c>
    </row>
    <row r="3" spans="1:12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>
        <v>2018</v>
      </c>
      <c r="H3" s="1">
        <v>2019</v>
      </c>
      <c r="I3" s="1">
        <v>2020</v>
      </c>
      <c r="J3" s="1">
        <v>2021</v>
      </c>
      <c r="K3" s="1" t="s">
        <v>6</v>
      </c>
      <c r="L3" s="1" t="s">
        <v>7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x14ac:dyDescent="0.25">
      <c r="A5" s="2" t="s">
        <v>8</v>
      </c>
      <c r="B5" s="3"/>
      <c r="C5" s="3"/>
      <c r="D5" s="3"/>
      <c r="E5" s="2" t="s">
        <v>9</v>
      </c>
      <c r="F5" s="4">
        <f>+F6</f>
        <v>0</v>
      </c>
      <c r="G5" s="4">
        <f>+G6</f>
        <v>0</v>
      </c>
      <c r="H5" s="4">
        <f>+H6</f>
        <v>30000</v>
      </c>
      <c r="I5" s="4">
        <f>+I6</f>
        <v>180000</v>
      </c>
      <c r="J5" s="4">
        <f>+J6</f>
        <v>70000</v>
      </c>
      <c r="K5" s="4">
        <f>+K6</f>
        <v>0</v>
      </c>
      <c r="L5" s="4">
        <f>+L6</f>
        <v>280000</v>
      </c>
    </row>
    <row r="6" spans="1:12" x14ac:dyDescent="0.25">
      <c r="A6" s="5"/>
      <c r="B6" s="6" t="s">
        <v>10</v>
      </c>
      <c r="C6" s="5"/>
      <c r="D6" s="5"/>
      <c r="E6" s="6" t="s">
        <v>11</v>
      </c>
      <c r="F6" s="7">
        <f>+F7</f>
        <v>0</v>
      </c>
      <c r="G6" s="7">
        <f>+G7</f>
        <v>0</v>
      </c>
      <c r="H6" s="7">
        <f>+H7</f>
        <v>30000</v>
      </c>
      <c r="I6" s="7">
        <f>+I7</f>
        <v>180000</v>
      </c>
      <c r="J6" s="7">
        <f>+J7</f>
        <v>70000</v>
      </c>
      <c r="K6" s="7">
        <f>+K7</f>
        <v>0</v>
      </c>
      <c r="L6" s="7">
        <f>+L7</f>
        <v>280000</v>
      </c>
    </row>
    <row r="7" spans="1:12" x14ac:dyDescent="0.25">
      <c r="A7" s="8"/>
      <c r="B7" s="8"/>
      <c r="C7" s="9" t="s">
        <v>12</v>
      </c>
      <c r="D7" s="8"/>
      <c r="E7" s="9" t="s">
        <v>13</v>
      </c>
      <c r="F7" s="10">
        <v>0</v>
      </c>
      <c r="G7" s="10">
        <v>0</v>
      </c>
      <c r="H7" s="10">
        <v>30000</v>
      </c>
      <c r="I7" s="10">
        <v>180000</v>
      </c>
      <c r="J7" s="10">
        <v>70000</v>
      </c>
      <c r="K7" s="10">
        <v>0</v>
      </c>
      <c r="L7" s="10">
        <f>+F7+G7+H7+I7+J7+K7</f>
        <v>280000</v>
      </c>
    </row>
    <row r="8" spans="1:12" x14ac:dyDescent="0.25">
      <c r="A8" s="11"/>
      <c r="B8" s="11"/>
      <c r="C8" s="11"/>
      <c r="D8" s="12" t="s">
        <v>14</v>
      </c>
      <c r="E8" s="12" t="s">
        <v>15</v>
      </c>
      <c r="F8" s="13">
        <f>+F9</f>
        <v>0</v>
      </c>
      <c r="G8" s="13">
        <f>+G9</f>
        <v>0</v>
      </c>
      <c r="H8" s="13">
        <f>+H9</f>
        <v>30000</v>
      </c>
      <c r="I8" s="13">
        <f>+I9</f>
        <v>180000</v>
      </c>
      <c r="J8" s="13">
        <f>+J9</f>
        <v>70000</v>
      </c>
      <c r="K8" s="13">
        <f>+K9</f>
        <v>0</v>
      </c>
      <c r="L8" s="13">
        <f>+L9</f>
        <v>280000</v>
      </c>
    </row>
    <row r="9" spans="1:12" x14ac:dyDescent="0.25">
      <c r="A9" s="11"/>
      <c r="B9" s="11"/>
      <c r="C9" s="11"/>
      <c r="D9" s="12" t="s">
        <v>16</v>
      </c>
      <c r="E9" s="12" t="s">
        <v>17</v>
      </c>
      <c r="F9" s="13">
        <v>0</v>
      </c>
      <c r="G9" s="13">
        <v>0</v>
      </c>
      <c r="H9" s="13">
        <v>30000</v>
      </c>
      <c r="I9" s="13">
        <v>180000</v>
      </c>
      <c r="J9" s="13">
        <v>70000</v>
      </c>
      <c r="K9" s="13">
        <v>0</v>
      </c>
      <c r="L9" s="13">
        <f>+F9+G9+H9+I9+J9+K9</f>
        <v>280000</v>
      </c>
    </row>
    <row r="10" spans="1:12" x14ac:dyDescent="0.25">
      <c r="A10" s="2" t="s">
        <v>18</v>
      </c>
      <c r="B10" s="3"/>
      <c r="C10" s="3"/>
      <c r="D10" s="3"/>
      <c r="E10" s="2" t="s">
        <v>19</v>
      </c>
      <c r="F10" s="4">
        <f>+F11</f>
        <v>255000</v>
      </c>
      <c r="G10" s="4">
        <f>+G11</f>
        <v>125000</v>
      </c>
      <c r="H10" s="4">
        <f>+H11</f>
        <v>100000</v>
      </c>
      <c r="I10" s="4">
        <f>+I11</f>
        <v>100000</v>
      </c>
      <c r="J10" s="4">
        <f>+J11</f>
        <v>100000</v>
      </c>
      <c r="K10" s="4">
        <f>+K11</f>
        <v>0</v>
      </c>
      <c r="L10" s="4">
        <f>+L11</f>
        <v>680000</v>
      </c>
    </row>
    <row r="11" spans="1:12" x14ac:dyDescent="0.25">
      <c r="A11" s="5"/>
      <c r="B11" s="6" t="s">
        <v>20</v>
      </c>
      <c r="C11" s="5"/>
      <c r="D11" s="5"/>
      <c r="E11" s="6" t="s">
        <v>21</v>
      </c>
      <c r="F11" s="7">
        <f>+F12</f>
        <v>255000</v>
      </c>
      <c r="G11" s="7">
        <f>+G12</f>
        <v>125000</v>
      </c>
      <c r="H11" s="7">
        <f>+H12</f>
        <v>100000</v>
      </c>
      <c r="I11" s="7">
        <f>+I12</f>
        <v>100000</v>
      </c>
      <c r="J11" s="7">
        <f>+J12</f>
        <v>100000</v>
      </c>
      <c r="K11" s="7">
        <f>+K12</f>
        <v>0</v>
      </c>
      <c r="L11" s="7">
        <f>+L12</f>
        <v>680000</v>
      </c>
    </row>
    <row r="12" spans="1:12" x14ac:dyDescent="0.25">
      <c r="A12" s="8"/>
      <c r="B12" s="8"/>
      <c r="C12" s="9" t="s">
        <v>22</v>
      </c>
      <c r="D12" s="8"/>
      <c r="E12" s="9" t="s">
        <v>23</v>
      </c>
      <c r="F12" s="10">
        <v>255000</v>
      </c>
      <c r="G12" s="10">
        <v>125000</v>
      </c>
      <c r="H12" s="10">
        <v>100000</v>
      </c>
      <c r="I12" s="10">
        <v>100000</v>
      </c>
      <c r="J12" s="10">
        <v>100000</v>
      </c>
      <c r="K12" s="10">
        <v>0</v>
      </c>
      <c r="L12" s="10">
        <f>+F12+G12+H12+I12+J12+K12</f>
        <v>680000</v>
      </c>
    </row>
    <row r="13" spans="1:12" x14ac:dyDescent="0.25">
      <c r="A13" s="11"/>
      <c r="B13" s="11"/>
      <c r="C13" s="11"/>
      <c r="D13" s="12" t="s">
        <v>14</v>
      </c>
      <c r="E13" s="12" t="s">
        <v>15</v>
      </c>
      <c r="F13" s="13">
        <f>+F14</f>
        <v>255000</v>
      </c>
      <c r="G13" s="13">
        <f>+G14</f>
        <v>125000</v>
      </c>
      <c r="H13" s="13">
        <f>+H14</f>
        <v>100000</v>
      </c>
      <c r="I13" s="13">
        <f>+I14</f>
        <v>100000</v>
      </c>
      <c r="J13" s="13">
        <f>+J14</f>
        <v>100000</v>
      </c>
      <c r="K13" s="13">
        <f>+K14</f>
        <v>0</v>
      </c>
      <c r="L13" s="13">
        <f>+L14</f>
        <v>680000</v>
      </c>
    </row>
    <row r="14" spans="1:12" x14ac:dyDescent="0.25">
      <c r="A14" s="11"/>
      <c r="B14" s="11"/>
      <c r="C14" s="11"/>
      <c r="D14" s="12" t="s">
        <v>16</v>
      </c>
      <c r="E14" s="12" t="s">
        <v>17</v>
      </c>
      <c r="F14" s="13">
        <v>255000</v>
      </c>
      <c r="G14" s="13">
        <v>125000</v>
      </c>
      <c r="H14" s="13">
        <v>100000</v>
      </c>
      <c r="I14" s="13">
        <v>100000</v>
      </c>
      <c r="J14" s="13">
        <v>100000</v>
      </c>
      <c r="K14" s="13">
        <v>0</v>
      </c>
      <c r="L14" s="13">
        <f>+F14+G14+H14+I14+J14+K14</f>
        <v>680000</v>
      </c>
    </row>
    <row r="15" spans="1:12" x14ac:dyDescent="0.25">
      <c r="A15" s="2" t="s">
        <v>24</v>
      </c>
      <c r="B15" s="3"/>
      <c r="C15" s="3"/>
      <c r="D15" s="3"/>
      <c r="E15" s="2" t="s">
        <v>25</v>
      </c>
      <c r="F15" s="4">
        <f>+F16</f>
        <v>87000</v>
      </c>
      <c r="G15" s="4">
        <f>+G16</f>
        <v>44000</v>
      </c>
      <c r="H15" s="4">
        <f>+H16</f>
        <v>44000</v>
      </c>
      <c r="I15" s="4">
        <f>+I16</f>
        <v>44000</v>
      </c>
      <c r="J15" s="4">
        <f>+J16</f>
        <v>44000</v>
      </c>
      <c r="K15" s="4">
        <f>+K16</f>
        <v>0</v>
      </c>
      <c r="L15" s="4">
        <f>+L16</f>
        <v>263000</v>
      </c>
    </row>
    <row r="16" spans="1:12" x14ac:dyDescent="0.25">
      <c r="A16" s="5"/>
      <c r="B16" s="6" t="s">
        <v>26</v>
      </c>
      <c r="C16" s="5"/>
      <c r="D16" s="5"/>
      <c r="E16" s="6" t="s">
        <v>27</v>
      </c>
      <c r="F16" s="7">
        <f>+F17</f>
        <v>87000</v>
      </c>
      <c r="G16" s="7">
        <f>+G17</f>
        <v>44000</v>
      </c>
      <c r="H16" s="7">
        <f>+H17</f>
        <v>44000</v>
      </c>
      <c r="I16" s="7">
        <f>+I17</f>
        <v>44000</v>
      </c>
      <c r="J16" s="7">
        <f>+J17</f>
        <v>44000</v>
      </c>
      <c r="K16" s="7">
        <f>+K17</f>
        <v>0</v>
      </c>
      <c r="L16" s="7">
        <f>+L17</f>
        <v>263000</v>
      </c>
    </row>
    <row r="17" spans="1:12" x14ac:dyDescent="0.25">
      <c r="A17" s="8"/>
      <c r="B17" s="8"/>
      <c r="C17" s="9" t="s">
        <v>28</v>
      </c>
      <c r="D17" s="8"/>
      <c r="E17" s="9" t="s">
        <v>27</v>
      </c>
      <c r="F17" s="10">
        <v>87000</v>
      </c>
      <c r="G17" s="10">
        <v>44000</v>
      </c>
      <c r="H17" s="10">
        <v>44000</v>
      </c>
      <c r="I17" s="10">
        <v>44000</v>
      </c>
      <c r="J17" s="10">
        <v>44000</v>
      </c>
      <c r="K17" s="10">
        <v>0</v>
      </c>
      <c r="L17" s="10">
        <f>+F17+G17+H17+I17+J17+K17</f>
        <v>263000</v>
      </c>
    </row>
    <row r="18" spans="1:12" x14ac:dyDescent="0.25">
      <c r="A18" s="11"/>
      <c r="B18" s="11"/>
      <c r="C18" s="11"/>
      <c r="D18" s="12" t="s">
        <v>14</v>
      </c>
      <c r="E18" s="12" t="s">
        <v>15</v>
      </c>
      <c r="F18" s="13">
        <f>+F19</f>
        <v>87000</v>
      </c>
      <c r="G18" s="13">
        <f>+G19</f>
        <v>44000</v>
      </c>
      <c r="H18" s="13">
        <f>+H19</f>
        <v>44000</v>
      </c>
      <c r="I18" s="13">
        <f>+I19</f>
        <v>44000</v>
      </c>
      <c r="J18" s="13">
        <f>+J19</f>
        <v>44000</v>
      </c>
      <c r="K18" s="13">
        <f>+K19</f>
        <v>0</v>
      </c>
      <c r="L18" s="13">
        <f>+L19</f>
        <v>263000</v>
      </c>
    </row>
    <row r="19" spans="1:12" x14ac:dyDescent="0.25">
      <c r="A19" s="11"/>
      <c r="B19" s="11"/>
      <c r="C19" s="11"/>
      <c r="D19" s="12" t="s">
        <v>16</v>
      </c>
      <c r="E19" s="12" t="s">
        <v>17</v>
      </c>
      <c r="F19" s="13">
        <v>87000</v>
      </c>
      <c r="G19" s="13">
        <v>44000</v>
      </c>
      <c r="H19" s="13">
        <v>44000</v>
      </c>
      <c r="I19" s="13">
        <v>44000</v>
      </c>
      <c r="J19" s="13">
        <v>44000</v>
      </c>
      <c r="K19" s="13">
        <v>0</v>
      </c>
      <c r="L19" s="13">
        <f>+F19+G19+H19+I19+J19+K19</f>
        <v>263000</v>
      </c>
    </row>
    <row r="20" spans="1:12" x14ac:dyDescent="0.25">
      <c r="A20" s="2" t="s">
        <v>29</v>
      </c>
      <c r="B20" s="3"/>
      <c r="C20" s="3"/>
      <c r="D20" s="3"/>
      <c r="E20" s="2" t="s">
        <v>30</v>
      </c>
      <c r="F20" s="4">
        <f>+F21</f>
        <v>48265.5</v>
      </c>
      <c r="G20" s="4">
        <f>+G21</f>
        <v>61395.25</v>
      </c>
      <c r="H20" s="4">
        <f>+H21</f>
        <v>60000</v>
      </c>
      <c r="I20" s="4">
        <f>+I21</f>
        <v>60000</v>
      </c>
      <c r="J20" s="4">
        <f>+J21</f>
        <v>0</v>
      </c>
      <c r="K20" s="4">
        <f>+K21</f>
        <v>0</v>
      </c>
      <c r="L20" s="4">
        <f>+L21</f>
        <v>229660.75</v>
      </c>
    </row>
    <row r="21" spans="1:12" x14ac:dyDescent="0.25">
      <c r="A21" s="5"/>
      <c r="B21" s="6" t="s">
        <v>31</v>
      </c>
      <c r="C21" s="5"/>
      <c r="D21" s="5"/>
      <c r="E21" s="6" t="s">
        <v>32</v>
      </c>
      <c r="F21" s="7">
        <f>+F22</f>
        <v>48265.5</v>
      </c>
      <c r="G21" s="7">
        <f>+G22</f>
        <v>61395.25</v>
      </c>
      <c r="H21" s="7">
        <f>+H22</f>
        <v>60000</v>
      </c>
      <c r="I21" s="7">
        <f>+I22</f>
        <v>60000</v>
      </c>
      <c r="J21" s="7">
        <f>+J22</f>
        <v>0</v>
      </c>
      <c r="K21" s="7">
        <f>+K22</f>
        <v>0</v>
      </c>
      <c r="L21" s="7">
        <f>+L22</f>
        <v>229660.75</v>
      </c>
    </row>
    <row r="22" spans="1:12" x14ac:dyDescent="0.25">
      <c r="A22" s="8"/>
      <c r="B22" s="8"/>
      <c r="C22" s="9" t="s">
        <v>33</v>
      </c>
      <c r="D22" s="8"/>
      <c r="E22" s="9" t="s">
        <v>32</v>
      </c>
      <c r="F22" s="10">
        <v>48265.5</v>
      </c>
      <c r="G22" s="10">
        <v>61395.25</v>
      </c>
      <c r="H22" s="10">
        <v>60000</v>
      </c>
      <c r="I22" s="10">
        <v>60000</v>
      </c>
      <c r="J22" s="10">
        <v>0</v>
      </c>
      <c r="K22" s="10">
        <v>0</v>
      </c>
      <c r="L22" s="10">
        <f>+F22+G22+H22+I22+J22+K22</f>
        <v>229660.75</v>
      </c>
    </row>
    <row r="23" spans="1:12" x14ac:dyDescent="0.25">
      <c r="A23" s="11"/>
      <c r="B23" s="11"/>
      <c r="C23" s="11"/>
      <c r="D23" s="12" t="s">
        <v>14</v>
      </c>
      <c r="E23" s="12" t="s">
        <v>15</v>
      </c>
      <c r="F23" s="13">
        <f>+F24</f>
        <v>48265.5</v>
      </c>
      <c r="G23" s="13">
        <f>+G24</f>
        <v>61395.25</v>
      </c>
      <c r="H23" s="13">
        <f>+H24</f>
        <v>60000</v>
      </c>
      <c r="I23" s="13">
        <f>+I24</f>
        <v>60000</v>
      </c>
      <c r="J23" s="13">
        <f>+J24</f>
        <v>0</v>
      </c>
      <c r="K23" s="13">
        <f>+K24</f>
        <v>0</v>
      </c>
      <c r="L23" s="13">
        <f>+L24</f>
        <v>229660.75</v>
      </c>
    </row>
    <row r="24" spans="1:12" x14ac:dyDescent="0.25">
      <c r="A24" s="11"/>
      <c r="B24" s="11"/>
      <c r="C24" s="11"/>
      <c r="D24" s="12" t="s">
        <v>16</v>
      </c>
      <c r="E24" s="12" t="s">
        <v>17</v>
      </c>
      <c r="F24" s="13">
        <v>48265.5</v>
      </c>
      <c r="G24" s="13">
        <v>61395.25</v>
      </c>
      <c r="H24" s="13">
        <v>60000</v>
      </c>
      <c r="I24" s="13">
        <v>60000</v>
      </c>
      <c r="J24" s="13">
        <v>0</v>
      </c>
      <c r="K24" s="13">
        <v>0</v>
      </c>
      <c r="L24" s="13">
        <f>+F24+G24+H24+I24+J24+K24</f>
        <v>229660.75</v>
      </c>
    </row>
    <row r="25" spans="1:12" x14ac:dyDescent="0.25">
      <c r="A25" s="2" t="s">
        <v>34</v>
      </c>
      <c r="B25" s="3"/>
      <c r="C25" s="3"/>
      <c r="D25" s="3"/>
      <c r="E25" s="2" t="s">
        <v>35</v>
      </c>
      <c r="F25" s="4">
        <f>+F26</f>
        <v>1315000</v>
      </c>
      <c r="G25" s="4">
        <f>+G26</f>
        <v>686542.74</v>
      </c>
      <c r="H25" s="4">
        <f>+H26</f>
        <v>632500</v>
      </c>
      <c r="I25" s="4">
        <f>+I26</f>
        <v>632500</v>
      </c>
      <c r="J25" s="4">
        <f>+J26</f>
        <v>636182.74</v>
      </c>
      <c r="K25" s="4">
        <f>+K26</f>
        <v>0</v>
      </c>
      <c r="L25" s="4">
        <f>+L26</f>
        <v>3902725.4800000004</v>
      </c>
    </row>
    <row r="26" spans="1:12" x14ac:dyDescent="0.25">
      <c r="A26" s="5"/>
      <c r="B26" s="6" t="s">
        <v>36</v>
      </c>
      <c r="C26" s="5"/>
      <c r="D26" s="5"/>
      <c r="E26" s="6" t="s">
        <v>37</v>
      </c>
      <c r="F26" s="7">
        <f>+F27</f>
        <v>1315000</v>
      </c>
      <c r="G26" s="7">
        <f>+G27</f>
        <v>686542.74</v>
      </c>
      <c r="H26" s="7">
        <f>+H27</f>
        <v>632500</v>
      </c>
      <c r="I26" s="7">
        <f>+I27</f>
        <v>632500</v>
      </c>
      <c r="J26" s="7">
        <f>+J27</f>
        <v>636182.74</v>
      </c>
      <c r="K26" s="7">
        <f>+K27</f>
        <v>0</v>
      </c>
      <c r="L26" s="7">
        <f>+L27</f>
        <v>3902725.4800000004</v>
      </c>
    </row>
    <row r="27" spans="1:12" x14ac:dyDescent="0.25">
      <c r="A27" s="8"/>
      <c r="B27" s="8"/>
      <c r="C27" s="9" t="s">
        <v>38</v>
      </c>
      <c r="D27" s="8"/>
      <c r="E27" s="9" t="s">
        <v>37</v>
      </c>
      <c r="F27" s="10">
        <v>1315000</v>
      </c>
      <c r="G27" s="10">
        <v>686542.74</v>
      </c>
      <c r="H27" s="10">
        <v>632500</v>
      </c>
      <c r="I27" s="10">
        <v>632500</v>
      </c>
      <c r="J27" s="10">
        <v>636182.74</v>
      </c>
      <c r="K27" s="10">
        <v>0</v>
      </c>
      <c r="L27" s="10">
        <f>+F27+G27+H27+I27+J27+K27</f>
        <v>3902725.4800000004</v>
      </c>
    </row>
    <row r="28" spans="1:12" x14ac:dyDescent="0.25">
      <c r="A28" s="11"/>
      <c r="B28" s="11"/>
      <c r="C28" s="11"/>
      <c r="D28" s="12" t="s">
        <v>14</v>
      </c>
      <c r="E28" s="12" t="s">
        <v>15</v>
      </c>
      <c r="F28" s="13">
        <f>+F29</f>
        <v>1315000</v>
      </c>
      <c r="G28" s="13">
        <f>+G29</f>
        <v>686542.74</v>
      </c>
      <c r="H28" s="13">
        <f>+H29</f>
        <v>632500</v>
      </c>
      <c r="I28" s="13">
        <f>+I29</f>
        <v>632500</v>
      </c>
      <c r="J28" s="13">
        <f>+J29</f>
        <v>636182.74</v>
      </c>
      <c r="K28" s="13">
        <f>+K29</f>
        <v>0</v>
      </c>
      <c r="L28" s="13">
        <f>+L29</f>
        <v>3902725.4800000004</v>
      </c>
    </row>
    <row r="29" spans="1:12" x14ac:dyDescent="0.25">
      <c r="A29" s="11"/>
      <c r="B29" s="11"/>
      <c r="C29" s="11"/>
      <c r="D29" s="12" t="s">
        <v>16</v>
      </c>
      <c r="E29" s="12" t="s">
        <v>17</v>
      </c>
      <c r="F29" s="13">
        <v>1315000</v>
      </c>
      <c r="G29" s="13">
        <v>686542.74</v>
      </c>
      <c r="H29" s="13">
        <v>632500</v>
      </c>
      <c r="I29" s="13">
        <v>632500</v>
      </c>
      <c r="J29" s="13">
        <v>636182.74</v>
      </c>
      <c r="K29" s="13">
        <v>0</v>
      </c>
      <c r="L29" s="13">
        <f>+F29+G29+H29+I29+J29+K29</f>
        <v>3902725.4800000004</v>
      </c>
    </row>
    <row r="30" spans="1:12" x14ac:dyDescent="0.25">
      <c r="A30" s="2" t="s">
        <v>39</v>
      </c>
      <c r="B30" s="3"/>
      <c r="C30" s="3"/>
      <c r="D30" s="3"/>
      <c r="E30" s="2" t="s">
        <v>40</v>
      </c>
      <c r="F30" s="4">
        <f>+F31+F35+F40+F47+F52+F56+F61+F65+F69</f>
        <v>1386519.4</v>
      </c>
      <c r="G30" s="4">
        <f>+G31+G35+G40+G47+G52+G56+G61+G65+G69</f>
        <v>2021284.43</v>
      </c>
      <c r="H30" s="4">
        <f>+H31+H35+H40+H47+H52+H56+H61+H65+H69</f>
        <v>780100</v>
      </c>
      <c r="I30" s="4">
        <f>+I31+I35+I40+I47+I52+I56+I61+I65+I69</f>
        <v>450000</v>
      </c>
      <c r="J30" s="4">
        <f>+J31+J35+J40+J47+J52+J56+J61+J65+J69</f>
        <v>450000</v>
      </c>
      <c r="K30" s="4">
        <f>+K31+K35+K40+K47+K52+K56+K61+K65+K69</f>
        <v>0</v>
      </c>
      <c r="L30" s="4">
        <f>+L31+L35+L40+L47+L52+L56+L61+L65+L69</f>
        <v>5087903.83</v>
      </c>
    </row>
    <row r="31" spans="1:12" x14ac:dyDescent="0.25">
      <c r="A31" s="5"/>
      <c r="B31" s="6" t="s">
        <v>41</v>
      </c>
      <c r="C31" s="5"/>
      <c r="D31" s="5"/>
      <c r="E31" s="6" t="s">
        <v>42</v>
      </c>
      <c r="F31" s="7">
        <f>+F32</f>
        <v>1045500</v>
      </c>
      <c r="G31" s="7">
        <f>+G32</f>
        <v>228125.56</v>
      </c>
      <c r="H31" s="7">
        <f>+H32</f>
        <v>450000</v>
      </c>
      <c r="I31" s="7">
        <f>+I32</f>
        <v>450000</v>
      </c>
      <c r="J31" s="7">
        <f>+J32</f>
        <v>450000</v>
      </c>
      <c r="K31" s="7">
        <f>+K32</f>
        <v>0</v>
      </c>
      <c r="L31" s="7">
        <f>+L32</f>
        <v>2623625.56</v>
      </c>
    </row>
    <row r="32" spans="1:12" x14ac:dyDescent="0.25">
      <c r="A32" s="8"/>
      <c r="B32" s="8"/>
      <c r="C32" s="9" t="s">
        <v>43</v>
      </c>
      <c r="D32" s="8"/>
      <c r="E32" s="9" t="s">
        <v>44</v>
      </c>
      <c r="F32" s="10">
        <v>1045500</v>
      </c>
      <c r="G32" s="10">
        <v>228125.56</v>
      </c>
      <c r="H32" s="10">
        <v>450000</v>
      </c>
      <c r="I32" s="10">
        <v>450000</v>
      </c>
      <c r="J32" s="10">
        <v>450000</v>
      </c>
      <c r="K32" s="10">
        <v>0</v>
      </c>
      <c r="L32" s="10">
        <f>+F32+G32+H32+I32+J32+K32</f>
        <v>2623625.56</v>
      </c>
    </row>
    <row r="33" spans="1:12" x14ac:dyDescent="0.25">
      <c r="A33" s="11"/>
      <c r="B33" s="11"/>
      <c r="C33" s="11"/>
      <c r="D33" s="12" t="s">
        <v>14</v>
      </c>
      <c r="E33" s="12" t="s">
        <v>15</v>
      </c>
      <c r="F33" s="13">
        <f>+F34</f>
        <v>1045500</v>
      </c>
      <c r="G33" s="13">
        <f>+G34</f>
        <v>228125.56</v>
      </c>
      <c r="H33" s="13">
        <f>+H34</f>
        <v>450000</v>
      </c>
      <c r="I33" s="13">
        <f>+I34</f>
        <v>450000</v>
      </c>
      <c r="J33" s="13">
        <f>+J34</f>
        <v>450000</v>
      </c>
      <c r="K33" s="13">
        <f>+K34</f>
        <v>0</v>
      </c>
      <c r="L33" s="13">
        <f>+L34</f>
        <v>2623625.56</v>
      </c>
    </row>
    <row r="34" spans="1:12" x14ac:dyDescent="0.25">
      <c r="A34" s="11"/>
      <c r="B34" s="11"/>
      <c r="C34" s="11"/>
      <c r="D34" s="12" t="s">
        <v>16</v>
      </c>
      <c r="E34" s="12" t="s">
        <v>17</v>
      </c>
      <c r="F34" s="13">
        <v>1045500</v>
      </c>
      <c r="G34" s="13">
        <v>228125.56</v>
      </c>
      <c r="H34" s="13">
        <v>450000</v>
      </c>
      <c r="I34" s="13">
        <v>450000</v>
      </c>
      <c r="J34" s="13">
        <v>450000</v>
      </c>
      <c r="K34" s="13">
        <v>0</v>
      </c>
      <c r="L34" s="13">
        <f>+F34+G34+H34+I34+J34+K34</f>
        <v>2623625.56</v>
      </c>
    </row>
    <row r="35" spans="1:12" x14ac:dyDescent="0.25">
      <c r="A35" s="5"/>
      <c r="B35" s="6" t="s">
        <v>45</v>
      </c>
      <c r="C35" s="5"/>
      <c r="D35" s="5"/>
      <c r="E35" s="6" t="s">
        <v>46</v>
      </c>
      <c r="F35" s="7">
        <f>+F36+F37</f>
        <v>299277.39999999997</v>
      </c>
      <c r="G35" s="7">
        <f>+G36+G37</f>
        <v>21900</v>
      </c>
      <c r="H35" s="7">
        <f>+H36+H37</f>
        <v>117100</v>
      </c>
      <c r="I35" s="7">
        <f>+I36+I37</f>
        <v>0</v>
      </c>
      <c r="J35" s="7">
        <f>+J36+J37</f>
        <v>0</v>
      </c>
      <c r="K35" s="7">
        <f>+K36+K37</f>
        <v>0</v>
      </c>
      <c r="L35" s="7">
        <f>+L36+L37</f>
        <v>438277.39999999997</v>
      </c>
    </row>
    <row r="36" spans="1:12" x14ac:dyDescent="0.25">
      <c r="A36" s="8"/>
      <c r="B36" s="8"/>
      <c r="C36" s="9" t="s">
        <v>43</v>
      </c>
      <c r="D36" s="8"/>
      <c r="E36" s="9" t="s">
        <v>44</v>
      </c>
      <c r="F36" s="10">
        <v>271352.28999999998</v>
      </c>
      <c r="G36" s="10">
        <v>1500</v>
      </c>
      <c r="H36" s="10">
        <v>117100</v>
      </c>
      <c r="I36" s="10">
        <v>0</v>
      </c>
      <c r="J36" s="10">
        <v>0</v>
      </c>
      <c r="K36" s="10">
        <v>0</v>
      </c>
      <c r="L36" s="10">
        <f>+F36+G36+H36+I36+J36+K36</f>
        <v>389952.29</v>
      </c>
    </row>
    <row r="37" spans="1:12" x14ac:dyDescent="0.25">
      <c r="A37" s="8"/>
      <c r="B37" s="8"/>
      <c r="C37" s="9" t="s">
        <v>47</v>
      </c>
      <c r="D37" s="8"/>
      <c r="E37" s="9" t="s">
        <v>48</v>
      </c>
      <c r="F37" s="10">
        <v>27925.11</v>
      </c>
      <c r="G37" s="10">
        <v>20400</v>
      </c>
      <c r="H37" s="10">
        <v>0</v>
      </c>
      <c r="I37" s="10">
        <v>0</v>
      </c>
      <c r="J37" s="10">
        <v>0</v>
      </c>
      <c r="K37" s="10">
        <v>0</v>
      </c>
      <c r="L37" s="10">
        <f>+F37+G37+H37+I37+J37+K37</f>
        <v>48325.11</v>
      </c>
    </row>
    <row r="38" spans="1:12" x14ac:dyDescent="0.25">
      <c r="A38" s="11"/>
      <c r="B38" s="11"/>
      <c r="C38" s="11"/>
      <c r="D38" s="12" t="s">
        <v>14</v>
      </c>
      <c r="E38" s="12" t="s">
        <v>15</v>
      </c>
      <c r="F38" s="13">
        <f>+F39</f>
        <v>299277.40000000002</v>
      </c>
      <c r="G38" s="13">
        <f>+G39</f>
        <v>21900</v>
      </c>
      <c r="H38" s="13">
        <f>+H39</f>
        <v>117100</v>
      </c>
      <c r="I38" s="13">
        <f>+I39</f>
        <v>0</v>
      </c>
      <c r="J38" s="13">
        <f>+J39</f>
        <v>0</v>
      </c>
      <c r="K38" s="13">
        <f>+K39</f>
        <v>0</v>
      </c>
      <c r="L38" s="13">
        <f>+L39</f>
        <v>438277.4</v>
      </c>
    </row>
    <row r="39" spans="1:12" x14ac:dyDescent="0.25">
      <c r="A39" s="11"/>
      <c r="B39" s="11"/>
      <c r="C39" s="11"/>
      <c r="D39" s="12" t="s">
        <v>16</v>
      </c>
      <c r="E39" s="12" t="s">
        <v>17</v>
      </c>
      <c r="F39" s="13">
        <v>299277.40000000002</v>
      </c>
      <c r="G39" s="13">
        <v>21900</v>
      </c>
      <c r="H39" s="13">
        <v>117100</v>
      </c>
      <c r="I39" s="13">
        <v>0</v>
      </c>
      <c r="J39" s="13">
        <v>0</v>
      </c>
      <c r="K39" s="13">
        <v>0</v>
      </c>
      <c r="L39" s="13">
        <f>+F39+G39+H39+I39+J39+K39</f>
        <v>438277.4</v>
      </c>
    </row>
    <row r="40" spans="1:12" x14ac:dyDescent="0.25">
      <c r="A40" s="5"/>
      <c r="B40" s="6" t="s">
        <v>49</v>
      </c>
      <c r="C40" s="5"/>
      <c r="D40" s="5"/>
      <c r="E40" s="6" t="s">
        <v>50</v>
      </c>
      <c r="F40" s="7">
        <f>+F41+F42+F43</f>
        <v>24400</v>
      </c>
      <c r="G40" s="7">
        <f>+G41+G42+G43</f>
        <v>782524.62</v>
      </c>
      <c r="H40" s="7">
        <f>+H41+H42+H43</f>
        <v>0</v>
      </c>
      <c r="I40" s="7">
        <f>+I41+I42+I43</f>
        <v>0</v>
      </c>
      <c r="J40" s="7">
        <f>+J41+J42+J43</f>
        <v>0</v>
      </c>
      <c r="K40" s="7">
        <f>+K41+K42+K43</f>
        <v>0</v>
      </c>
      <c r="L40" s="7">
        <f>+L41+L42+L43</f>
        <v>806924.62</v>
      </c>
    </row>
    <row r="41" spans="1:12" x14ac:dyDescent="0.25">
      <c r="A41" s="8"/>
      <c r="B41" s="8"/>
      <c r="C41" s="9" t="s">
        <v>43</v>
      </c>
      <c r="D41" s="8"/>
      <c r="E41" s="9" t="s">
        <v>44</v>
      </c>
      <c r="F41" s="10">
        <v>24400</v>
      </c>
      <c r="G41" s="10">
        <v>709135.39</v>
      </c>
      <c r="H41" s="10">
        <v>0</v>
      </c>
      <c r="I41" s="10">
        <v>0</v>
      </c>
      <c r="J41" s="10">
        <v>0</v>
      </c>
      <c r="K41" s="10">
        <v>0</v>
      </c>
      <c r="L41" s="10">
        <f>+F41+G41+H41+I41+J41+K41</f>
        <v>733535.39</v>
      </c>
    </row>
    <row r="42" spans="1:12" x14ac:dyDescent="0.25">
      <c r="A42" s="8"/>
      <c r="B42" s="8"/>
      <c r="C42" s="9" t="s">
        <v>51</v>
      </c>
      <c r="D42" s="8"/>
      <c r="E42" s="9" t="s">
        <v>52</v>
      </c>
      <c r="F42" s="10">
        <v>0</v>
      </c>
      <c r="G42" s="10">
        <v>47210.63</v>
      </c>
      <c r="H42" s="10">
        <v>0</v>
      </c>
      <c r="I42" s="10">
        <v>0</v>
      </c>
      <c r="J42" s="10">
        <v>0</v>
      </c>
      <c r="K42" s="10">
        <v>0</v>
      </c>
      <c r="L42" s="10">
        <f>+F42+G42+H42+I42+J42+K42</f>
        <v>47210.63</v>
      </c>
    </row>
    <row r="43" spans="1:12" x14ac:dyDescent="0.25">
      <c r="A43" s="8"/>
      <c r="B43" s="8"/>
      <c r="C43" s="9" t="s">
        <v>53</v>
      </c>
      <c r="D43" s="8"/>
      <c r="E43" s="9" t="s">
        <v>54</v>
      </c>
      <c r="F43" s="10">
        <v>0</v>
      </c>
      <c r="G43" s="10">
        <v>26178.6</v>
      </c>
      <c r="H43" s="10">
        <v>0</v>
      </c>
      <c r="I43" s="10">
        <v>0</v>
      </c>
      <c r="J43" s="10">
        <v>0</v>
      </c>
      <c r="K43" s="10">
        <v>0</v>
      </c>
      <c r="L43" s="10">
        <f>+F43+G43+H43+I43+J43+K43</f>
        <v>26178.6</v>
      </c>
    </row>
    <row r="44" spans="1:12" x14ac:dyDescent="0.25">
      <c r="A44" s="11"/>
      <c r="B44" s="11"/>
      <c r="C44" s="11"/>
      <c r="D44" s="12" t="s">
        <v>14</v>
      </c>
      <c r="E44" s="12" t="s">
        <v>15</v>
      </c>
      <c r="F44" s="13">
        <f>+F45+F46</f>
        <v>24400</v>
      </c>
      <c r="G44" s="13">
        <f>+G45+G46</f>
        <v>782524.62</v>
      </c>
      <c r="H44" s="13">
        <f>+H45+H46</f>
        <v>0</v>
      </c>
      <c r="I44" s="13">
        <f>+I45+I46</f>
        <v>0</v>
      </c>
      <c r="J44" s="13">
        <f>+J45+J46</f>
        <v>0</v>
      </c>
      <c r="K44" s="13">
        <f>+K45+K46</f>
        <v>0</v>
      </c>
      <c r="L44" s="13">
        <f>+L45+L46</f>
        <v>806924.62</v>
      </c>
    </row>
    <row r="45" spans="1:12" x14ac:dyDescent="0.25">
      <c r="A45" s="11"/>
      <c r="B45" s="11"/>
      <c r="C45" s="11"/>
      <c r="D45" s="12" t="s">
        <v>16</v>
      </c>
      <c r="E45" s="12" t="s">
        <v>17</v>
      </c>
      <c r="F45" s="13">
        <v>8400</v>
      </c>
      <c r="G45" s="13">
        <v>653962.99</v>
      </c>
      <c r="H45" s="13">
        <v>0</v>
      </c>
      <c r="I45" s="13">
        <v>0</v>
      </c>
      <c r="J45" s="13">
        <v>0</v>
      </c>
      <c r="K45" s="13">
        <v>0</v>
      </c>
      <c r="L45" s="13">
        <f>+F45+G45+H45+I45+J45+K45</f>
        <v>662362.99</v>
      </c>
    </row>
    <row r="46" spans="1:12" x14ac:dyDescent="0.25">
      <c r="A46" s="11"/>
      <c r="B46" s="11"/>
      <c r="C46" s="11"/>
      <c r="D46" s="12" t="s">
        <v>55</v>
      </c>
      <c r="E46" s="12" t="s">
        <v>56</v>
      </c>
      <c r="F46" s="13">
        <v>16000</v>
      </c>
      <c r="G46" s="13">
        <v>128561.63</v>
      </c>
      <c r="H46" s="13">
        <v>0</v>
      </c>
      <c r="I46" s="13">
        <v>0</v>
      </c>
      <c r="J46" s="13">
        <v>0</v>
      </c>
      <c r="K46" s="13">
        <v>0</v>
      </c>
      <c r="L46" s="13">
        <f>+F46+G46+H46+I46+J46+K46</f>
        <v>144561.63</v>
      </c>
    </row>
    <row r="47" spans="1:12" x14ac:dyDescent="0.25">
      <c r="A47" s="5"/>
      <c r="B47" s="6" t="s">
        <v>57</v>
      </c>
      <c r="C47" s="5"/>
      <c r="D47" s="5"/>
      <c r="E47" s="6" t="s">
        <v>58</v>
      </c>
      <c r="F47" s="7">
        <f>+F48</f>
        <v>0</v>
      </c>
      <c r="G47" s="7">
        <f>+G48</f>
        <v>425734.25</v>
      </c>
      <c r="H47" s="7">
        <f>+H48</f>
        <v>0</v>
      </c>
      <c r="I47" s="7">
        <f>+I48</f>
        <v>0</v>
      </c>
      <c r="J47" s="7">
        <f>+J48</f>
        <v>0</v>
      </c>
      <c r="K47" s="7">
        <f>+K48</f>
        <v>0</v>
      </c>
      <c r="L47" s="7">
        <f>+L48</f>
        <v>425734.25</v>
      </c>
    </row>
    <row r="48" spans="1:12" x14ac:dyDescent="0.25">
      <c r="A48" s="8"/>
      <c r="B48" s="8"/>
      <c r="C48" s="9" t="s">
        <v>43</v>
      </c>
      <c r="D48" s="8"/>
      <c r="E48" s="9" t="s">
        <v>44</v>
      </c>
      <c r="F48" s="10">
        <v>0</v>
      </c>
      <c r="G48" s="10">
        <v>425734.25</v>
      </c>
      <c r="H48" s="10">
        <v>0</v>
      </c>
      <c r="I48" s="10">
        <v>0</v>
      </c>
      <c r="J48" s="10">
        <v>0</v>
      </c>
      <c r="K48" s="10">
        <v>0</v>
      </c>
      <c r="L48" s="10">
        <f>+F48+G48+H48+I48+J48+K48</f>
        <v>425734.25</v>
      </c>
    </row>
    <row r="49" spans="1:12" x14ac:dyDescent="0.25">
      <c r="A49" s="11"/>
      <c r="B49" s="11"/>
      <c r="C49" s="11"/>
      <c r="D49" s="12" t="s">
        <v>14</v>
      </c>
      <c r="E49" s="12" t="s">
        <v>15</v>
      </c>
      <c r="F49" s="13">
        <f>+F50+F51</f>
        <v>0</v>
      </c>
      <c r="G49" s="13">
        <f>+G50+G51</f>
        <v>425734.25</v>
      </c>
      <c r="H49" s="13">
        <f>+H50+H51</f>
        <v>0</v>
      </c>
      <c r="I49" s="13">
        <f>+I50+I51</f>
        <v>0</v>
      </c>
      <c r="J49" s="13">
        <f>+J50+J51</f>
        <v>0</v>
      </c>
      <c r="K49" s="13">
        <f>+K50+K51</f>
        <v>0</v>
      </c>
      <c r="L49" s="13">
        <f>+L50+L51</f>
        <v>425734.25</v>
      </c>
    </row>
    <row r="50" spans="1:12" x14ac:dyDescent="0.25">
      <c r="A50" s="11"/>
      <c r="B50" s="11"/>
      <c r="C50" s="11"/>
      <c r="D50" s="12" t="s">
        <v>16</v>
      </c>
      <c r="E50" s="12" t="s">
        <v>17</v>
      </c>
      <c r="F50" s="13">
        <v>0</v>
      </c>
      <c r="G50" s="13">
        <v>166506.25</v>
      </c>
      <c r="H50" s="13">
        <v>0</v>
      </c>
      <c r="I50" s="13">
        <v>0</v>
      </c>
      <c r="J50" s="13">
        <v>0</v>
      </c>
      <c r="K50" s="13">
        <v>0</v>
      </c>
      <c r="L50" s="13">
        <f>+F50+G50+H50+I50+J50+K50</f>
        <v>166506.25</v>
      </c>
    </row>
    <row r="51" spans="1:12" x14ac:dyDescent="0.25">
      <c r="A51" s="11"/>
      <c r="B51" s="11"/>
      <c r="C51" s="11"/>
      <c r="D51" s="12" t="s">
        <v>59</v>
      </c>
      <c r="E51" s="12" t="s">
        <v>60</v>
      </c>
      <c r="F51" s="13">
        <v>0</v>
      </c>
      <c r="G51" s="13">
        <v>259228</v>
      </c>
      <c r="H51" s="13">
        <v>0</v>
      </c>
      <c r="I51" s="13">
        <v>0</v>
      </c>
      <c r="J51" s="13">
        <v>0</v>
      </c>
      <c r="K51" s="13">
        <v>0</v>
      </c>
      <c r="L51" s="13">
        <f>+F51+G51+H51+I51+J51+K51</f>
        <v>259228</v>
      </c>
    </row>
    <row r="52" spans="1:12" x14ac:dyDescent="0.25">
      <c r="A52" s="5"/>
      <c r="B52" s="6" t="s">
        <v>61</v>
      </c>
      <c r="C52" s="5"/>
      <c r="D52" s="5"/>
      <c r="E52" s="6" t="s">
        <v>62</v>
      </c>
      <c r="F52" s="7">
        <f>+F53</f>
        <v>1342</v>
      </c>
      <c r="G52" s="7">
        <f>+G53</f>
        <v>203000</v>
      </c>
      <c r="H52" s="7">
        <f>+H53</f>
        <v>0</v>
      </c>
      <c r="I52" s="7">
        <f>+I53</f>
        <v>0</v>
      </c>
      <c r="J52" s="7">
        <f>+J53</f>
        <v>0</v>
      </c>
      <c r="K52" s="7">
        <f>+K53</f>
        <v>0</v>
      </c>
      <c r="L52" s="7">
        <f>+L53</f>
        <v>204342</v>
      </c>
    </row>
    <row r="53" spans="1:12" x14ac:dyDescent="0.25">
      <c r="A53" s="8"/>
      <c r="B53" s="8"/>
      <c r="C53" s="9" t="s">
        <v>43</v>
      </c>
      <c r="D53" s="8"/>
      <c r="E53" s="9" t="s">
        <v>44</v>
      </c>
      <c r="F53" s="10">
        <v>1342</v>
      </c>
      <c r="G53" s="10">
        <v>203000</v>
      </c>
      <c r="H53" s="10">
        <v>0</v>
      </c>
      <c r="I53" s="10">
        <v>0</v>
      </c>
      <c r="J53" s="10">
        <v>0</v>
      </c>
      <c r="K53" s="10">
        <v>0</v>
      </c>
      <c r="L53" s="10">
        <f>+F53+G53+H53+I53+J53+K53</f>
        <v>204342</v>
      </c>
    </row>
    <row r="54" spans="1:12" x14ac:dyDescent="0.25">
      <c r="A54" s="11"/>
      <c r="B54" s="11"/>
      <c r="C54" s="11"/>
      <c r="D54" s="12" t="s">
        <v>14</v>
      </c>
      <c r="E54" s="12" t="s">
        <v>15</v>
      </c>
      <c r="F54" s="13">
        <f>+F55</f>
        <v>1342</v>
      </c>
      <c r="G54" s="13">
        <f>+G55</f>
        <v>203000</v>
      </c>
      <c r="H54" s="13">
        <f>+H55</f>
        <v>0</v>
      </c>
      <c r="I54" s="13">
        <f>+I55</f>
        <v>0</v>
      </c>
      <c r="J54" s="13">
        <f>+J55</f>
        <v>0</v>
      </c>
      <c r="K54" s="13">
        <f>+K55</f>
        <v>0</v>
      </c>
      <c r="L54" s="13">
        <f>+L55</f>
        <v>204342</v>
      </c>
    </row>
    <row r="55" spans="1:12" x14ac:dyDescent="0.25">
      <c r="A55" s="11"/>
      <c r="B55" s="11"/>
      <c r="C55" s="11"/>
      <c r="D55" s="12" t="s">
        <v>16</v>
      </c>
      <c r="E55" s="12" t="s">
        <v>17</v>
      </c>
      <c r="F55" s="13">
        <v>1342</v>
      </c>
      <c r="G55" s="13">
        <v>203000</v>
      </c>
      <c r="H55" s="13">
        <v>0</v>
      </c>
      <c r="I55" s="13">
        <v>0</v>
      </c>
      <c r="J55" s="13">
        <v>0</v>
      </c>
      <c r="K55" s="13">
        <v>0</v>
      </c>
      <c r="L55" s="13">
        <f>+F55+G55+H55+I55+J55+K55</f>
        <v>204342</v>
      </c>
    </row>
    <row r="56" spans="1:12" x14ac:dyDescent="0.25">
      <c r="A56" s="5"/>
      <c r="B56" s="6" t="s">
        <v>63</v>
      </c>
      <c r="C56" s="5"/>
      <c r="D56" s="5"/>
      <c r="E56" s="6" t="s">
        <v>64</v>
      </c>
      <c r="F56" s="7">
        <f>+F57+F58</f>
        <v>0</v>
      </c>
      <c r="G56" s="7">
        <f>+G57+G58</f>
        <v>192000</v>
      </c>
      <c r="H56" s="7">
        <f>+H57+H58</f>
        <v>0</v>
      </c>
      <c r="I56" s="7">
        <f>+I57+I58</f>
        <v>0</v>
      </c>
      <c r="J56" s="7">
        <f>+J57+J58</f>
        <v>0</v>
      </c>
      <c r="K56" s="7">
        <f>+K57+K58</f>
        <v>0</v>
      </c>
      <c r="L56" s="7">
        <f>+L57+L58</f>
        <v>192000</v>
      </c>
    </row>
    <row r="57" spans="1:12" x14ac:dyDescent="0.25">
      <c r="A57" s="8"/>
      <c r="B57" s="8"/>
      <c r="C57" s="9" t="s">
        <v>43</v>
      </c>
      <c r="D57" s="8"/>
      <c r="E57" s="9" t="s">
        <v>44</v>
      </c>
      <c r="F57" s="10">
        <v>0</v>
      </c>
      <c r="G57" s="10">
        <v>159150</v>
      </c>
      <c r="H57" s="10">
        <v>0</v>
      </c>
      <c r="I57" s="10">
        <v>0</v>
      </c>
      <c r="J57" s="10">
        <v>0</v>
      </c>
      <c r="K57" s="10">
        <v>0</v>
      </c>
      <c r="L57" s="10">
        <f>+F57+G57+H57+I57+J57+K57</f>
        <v>159150</v>
      </c>
    </row>
    <row r="58" spans="1:12" x14ac:dyDescent="0.25">
      <c r="A58" s="8"/>
      <c r="B58" s="8"/>
      <c r="C58" s="9" t="s">
        <v>47</v>
      </c>
      <c r="D58" s="8"/>
      <c r="E58" s="9" t="s">
        <v>48</v>
      </c>
      <c r="F58" s="10">
        <v>0</v>
      </c>
      <c r="G58" s="10">
        <v>32850</v>
      </c>
      <c r="H58" s="10">
        <v>0</v>
      </c>
      <c r="I58" s="10">
        <v>0</v>
      </c>
      <c r="J58" s="10">
        <v>0</v>
      </c>
      <c r="K58" s="10">
        <v>0</v>
      </c>
      <c r="L58" s="10">
        <f>+F58+G58+H58+I58+J58+K58</f>
        <v>32850</v>
      </c>
    </row>
    <row r="59" spans="1:12" x14ac:dyDescent="0.25">
      <c r="A59" s="11"/>
      <c r="B59" s="11"/>
      <c r="C59" s="11"/>
      <c r="D59" s="12" t="s">
        <v>14</v>
      </c>
      <c r="E59" s="12" t="s">
        <v>15</v>
      </c>
      <c r="F59" s="13">
        <f>+F60</f>
        <v>0</v>
      </c>
      <c r="G59" s="13">
        <f>+G60</f>
        <v>192000</v>
      </c>
      <c r="H59" s="13">
        <f>+H60</f>
        <v>0</v>
      </c>
      <c r="I59" s="13">
        <f>+I60</f>
        <v>0</v>
      </c>
      <c r="J59" s="13">
        <f>+J60</f>
        <v>0</v>
      </c>
      <c r="K59" s="13">
        <f>+K60</f>
        <v>0</v>
      </c>
      <c r="L59" s="13">
        <f>+L60</f>
        <v>192000</v>
      </c>
    </row>
    <row r="60" spans="1:12" x14ac:dyDescent="0.25">
      <c r="A60" s="11"/>
      <c r="B60" s="11"/>
      <c r="C60" s="11"/>
      <c r="D60" s="12" t="s">
        <v>16</v>
      </c>
      <c r="E60" s="12" t="s">
        <v>17</v>
      </c>
      <c r="F60" s="13">
        <v>0</v>
      </c>
      <c r="G60" s="13">
        <v>192000</v>
      </c>
      <c r="H60" s="13">
        <v>0</v>
      </c>
      <c r="I60" s="13">
        <v>0</v>
      </c>
      <c r="J60" s="13">
        <v>0</v>
      </c>
      <c r="K60" s="13">
        <v>0</v>
      </c>
      <c r="L60" s="13">
        <f>+F60+G60+H60+I60+J60+K60</f>
        <v>192000</v>
      </c>
    </row>
    <row r="61" spans="1:12" x14ac:dyDescent="0.25">
      <c r="A61" s="5"/>
      <c r="B61" s="6" t="s">
        <v>65</v>
      </c>
      <c r="C61" s="5"/>
      <c r="D61" s="5"/>
      <c r="E61" s="6" t="s">
        <v>66</v>
      </c>
      <c r="F61" s="7">
        <f>+F62</f>
        <v>8500</v>
      </c>
      <c r="G61" s="7">
        <f>+G62</f>
        <v>0</v>
      </c>
      <c r="H61" s="7">
        <f>+H62</f>
        <v>188000</v>
      </c>
      <c r="I61" s="7">
        <f>+I62</f>
        <v>0</v>
      </c>
      <c r="J61" s="7">
        <f>+J62</f>
        <v>0</v>
      </c>
      <c r="K61" s="7">
        <f>+K62</f>
        <v>0</v>
      </c>
      <c r="L61" s="7">
        <f>+L62</f>
        <v>196500</v>
      </c>
    </row>
    <row r="62" spans="1:12" x14ac:dyDescent="0.25">
      <c r="A62" s="8"/>
      <c r="B62" s="8"/>
      <c r="C62" s="9" t="s">
        <v>43</v>
      </c>
      <c r="D62" s="8"/>
      <c r="E62" s="9" t="s">
        <v>44</v>
      </c>
      <c r="F62" s="10">
        <v>8500</v>
      </c>
      <c r="G62" s="10">
        <v>0</v>
      </c>
      <c r="H62" s="10">
        <v>188000</v>
      </c>
      <c r="I62" s="10">
        <v>0</v>
      </c>
      <c r="J62" s="10">
        <v>0</v>
      </c>
      <c r="K62" s="10">
        <v>0</v>
      </c>
      <c r="L62" s="10">
        <f>+F62+G62+H62+I62+J62+K62</f>
        <v>196500</v>
      </c>
    </row>
    <row r="63" spans="1:12" x14ac:dyDescent="0.25">
      <c r="A63" s="11"/>
      <c r="B63" s="11"/>
      <c r="C63" s="11"/>
      <c r="D63" s="12" t="s">
        <v>14</v>
      </c>
      <c r="E63" s="12" t="s">
        <v>15</v>
      </c>
      <c r="F63" s="13">
        <f>+F64</f>
        <v>8500</v>
      </c>
      <c r="G63" s="13">
        <f>+G64</f>
        <v>0</v>
      </c>
      <c r="H63" s="13">
        <f>+H64</f>
        <v>188000</v>
      </c>
      <c r="I63" s="13">
        <f>+I64</f>
        <v>0</v>
      </c>
      <c r="J63" s="13">
        <f>+J64</f>
        <v>0</v>
      </c>
      <c r="K63" s="13">
        <f>+K64</f>
        <v>0</v>
      </c>
      <c r="L63" s="13">
        <f>+L64</f>
        <v>196500</v>
      </c>
    </row>
    <row r="64" spans="1:12" x14ac:dyDescent="0.25">
      <c r="A64" s="11"/>
      <c r="B64" s="11"/>
      <c r="C64" s="11"/>
      <c r="D64" s="12" t="s">
        <v>16</v>
      </c>
      <c r="E64" s="12" t="s">
        <v>17</v>
      </c>
      <c r="F64" s="13">
        <v>8500</v>
      </c>
      <c r="G64" s="13">
        <v>0</v>
      </c>
      <c r="H64" s="13">
        <v>188000</v>
      </c>
      <c r="I64" s="13">
        <v>0</v>
      </c>
      <c r="J64" s="13">
        <v>0</v>
      </c>
      <c r="K64" s="13">
        <v>0</v>
      </c>
      <c r="L64" s="13">
        <f>+F64+G64+H64+I64+J64+K64</f>
        <v>196500</v>
      </c>
    </row>
    <row r="65" spans="1:12" x14ac:dyDescent="0.25">
      <c r="A65" s="5"/>
      <c r="B65" s="6" t="s">
        <v>67</v>
      </c>
      <c r="C65" s="5"/>
      <c r="D65" s="5"/>
      <c r="E65" s="6" t="s">
        <v>68</v>
      </c>
      <c r="F65" s="7">
        <f>+F66</f>
        <v>7500</v>
      </c>
      <c r="G65" s="7">
        <f>+G66</f>
        <v>55000</v>
      </c>
      <c r="H65" s="7">
        <f>+H66</f>
        <v>25000</v>
      </c>
      <c r="I65" s="7">
        <f>+I66</f>
        <v>0</v>
      </c>
      <c r="J65" s="7">
        <f>+J66</f>
        <v>0</v>
      </c>
      <c r="K65" s="7">
        <f>+K66</f>
        <v>0</v>
      </c>
      <c r="L65" s="7">
        <f>+L66</f>
        <v>87500</v>
      </c>
    </row>
    <row r="66" spans="1:12" x14ac:dyDescent="0.25">
      <c r="A66" s="8"/>
      <c r="B66" s="8"/>
      <c r="C66" s="9" t="s">
        <v>43</v>
      </c>
      <c r="D66" s="8"/>
      <c r="E66" s="9" t="s">
        <v>44</v>
      </c>
      <c r="F66" s="10">
        <v>7500</v>
      </c>
      <c r="G66" s="10">
        <v>55000</v>
      </c>
      <c r="H66" s="10">
        <v>25000</v>
      </c>
      <c r="I66" s="10">
        <v>0</v>
      </c>
      <c r="J66" s="10">
        <v>0</v>
      </c>
      <c r="K66" s="10">
        <v>0</v>
      </c>
      <c r="L66" s="10">
        <f>+F66+G66+H66+I66+J66+K66</f>
        <v>87500</v>
      </c>
    </row>
    <row r="67" spans="1:12" x14ac:dyDescent="0.25">
      <c r="A67" s="11"/>
      <c r="B67" s="11"/>
      <c r="C67" s="11"/>
      <c r="D67" s="12" t="s">
        <v>14</v>
      </c>
      <c r="E67" s="12" t="s">
        <v>15</v>
      </c>
      <c r="F67" s="13">
        <f>+F68</f>
        <v>7500</v>
      </c>
      <c r="G67" s="13">
        <f>+G68</f>
        <v>55000</v>
      </c>
      <c r="H67" s="13">
        <f>+H68</f>
        <v>25000</v>
      </c>
      <c r="I67" s="13">
        <f>+I68</f>
        <v>0</v>
      </c>
      <c r="J67" s="13">
        <f>+J68</f>
        <v>0</v>
      </c>
      <c r="K67" s="13">
        <f>+K68</f>
        <v>0</v>
      </c>
      <c r="L67" s="13">
        <f>+L68</f>
        <v>87500</v>
      </c>
    </row>
    <row r="68" spans="1:12" x14ac:dyDescent="0.25">
      <c r="A68" s="11"/>
      <c r="B68" s="11"/>
      <c r="C68" s="11"/>
      <c r="D68" s="12" t="s">
        <v>16</v>
      </c>
      <c r="E68" s="12" t="s">
        <v>17</v>
      </c>
      <c r="F68" s="13">
        <v>7500</v>
      </c>
      <c r="G68" s="13">
        <v>55000</v>
      </c>
      <c r="H68" s="13">
        <v>25000</v>
      </c>
      <c r="I68" s="13">
        <v>0</v>
      </c>
      <c r="J68" s="13">
        <v>0</v>
      </c>
      <c r="K68" s="13">
        <v>0</v>
      </c>
      <c r="L68" s="13">
        <f>+F68+G68+H68+I68+J68+K68</f>
        <v>87500</v>
      </c>
    </row>
    <row r="69" spans="1:12" x14ac:dyDescent="0.25">
      <c r="A69" s="5"/>
      <c r="B69" s="6" t="s">
        <v>69</v>
      </c>
      <c r="C69" s="5"/>
      <c r="D69" s="5"/>
      <c r="E69" s="6" t="s">
        <v>70</v>
      </c>
      <c r="F69" s="7">
        <f>+F70</f>
        <v>0</v>
      </c>
      <c r="G69" s="7">
        <f>+G70</f>
        <v>113000</v>
      </c>
      <c r="H69" s="7">
        <f>+H70</f>
        <v>0</v>
      </c>
      <c r="I69" s="7">
        <f>+I70</f>
        <v>0</v>
      </c>
      <c r="J69" s="7">
        <f>+J70</f>
        <v>0</v>
      </c>
      <c r="K69" s="7">
        <f>+K70</f>
        <v>0</v>
      </c>
      <c r="L69" s="7">
        <f>+L70</f>
        <v>113000</v>
      </c>
    </row>
    <row r="70" spans="1:12" x14ac:dyDescent="0.25">
      <c r="A70" s="8"/>
      <c r="B70" s="8"/>
      <c r="C70" s="9" t="s">
        <v>43</v>
      </c>
      <c r="D70" s="8"/>
      <c r="E70" s="9" t="s">
        <v>44</v>
      </c>
      <c r="F70" s="10">
        <v>0</v>
      </c>
      <c r="G70" s="10">
        <v>113000</v>
      </c>
      <c r="H70" s="10">
        <v>0</v>
      </c>
      <c r="I70" s="10">
        <v>0</v>
      </c>
      <c r="J70" s="10">
        <v>0</v>
      </c>
      <c r="K70" s="10">
        <v>0</v>
      </c>
      <c r="L70" s="10">
        <f>+F70+G70+H70+I70+J70+K70</f>
        <v>113000</v>
      </c>
    </row>
    <row r="71" spans="1:12" x14ac:dyDescent="0.25">
      <c r="A71" s="11"/>
      <c r="B71" s="11"/>
      <c r="C71" s="11"/>
      <c r="D71" s="12" t="s">
        <v>14</v>
      </c>
      <c r="E71" s="12" t="s">
        <v>15</v>
      </c>
      <c r="F71" s="13">
        <f>+F72</f>
        <v>0</v>
      </c>
      <c r="G71" s="13">
        <f>+G72</f>
        <v>113000</v>
      </c>
      <c r="H71" s="13">
        <f>+H72</f>
        <v>0</v>
      </c>
      <c r="I71" s="13">
        <f>+I72</f>
        <v>0</v>
      </c>
      <c r="J71" s="13">
        <f>+J72</f>
        <v>0</v>
      </c>
      <c r="K71" s="13">
        <f>+K72</f>
        <v>0</v>
      </c>
      <c r="L71" s="13">
        <f>+L72</f>
        <v>113000</v>
      </c>
    </row>
    <row r="72" spans="1:12" x14ac:dyDescent="0.25">
      <c r="A72" s="11"/>
      <c r="B72" s="11"/>
      <c r="C72" s="11"/>
      <c r="D72" s="12" t="s">
        <v>16</v>
      </c>
      <c r="E72" s="12" t="s">
        <v>17</v>
      </c>
      <c r="F72" s="13">
        <v>0</v>
      </c>
      <c r="G72" s="13">
        <v>113000</v>
      </c>
      <c r="H72" s="13">
        <v>0</v>
      </c>
      <c r="I72" s="13">
        <v>0</v>
      </c>
      <c r="J72" s="13">
        <v>0</v>
      </c>
      <c r="K72" s="13">
        <v>0</v>
      </c>
      <c r="L72" s="13">
        <f>+F72+G72+H72+I72+J72+K72</f>
        <v>113000</v>
      </c>
    </row>
    <row r="73" spans="1:12" x14ac:dyDescent="0.25">
      <c r="A73" s="2" t="s">
        <v>71</v>
      </c>
      <c r="B73" s="3"/>
      <c r="C73" s="3"/>
      <c r="D73" s="3"/>
      <c r="E73" s="2" t="s">
        <v>72</v>
      </c>
      <c r="F73" s="4">
        <f>+F74+F79+F84</f>
        <v>31072.5</v>
      </c>
      <c r="G73" s="4">
        <f>+G74+G79+G84</f>
        <v>4803.1400000000003</v>
      </c>
      <c r="H73" s="4">
        <f>+H74+H79+H84</f>
        <v>310388.89</v>
      </c>
      <c r="I73" s="4">
        <f>+I74+I79+I84</f>
        <v>82800</v>
      </c>
      <c r="J73" s="4">
        <f>+J74+J79+J84</f>
        <v>182800</v>
      </c>
      <c r="K73" s="4">
        <f>+K74+K79+K84</f>
        <v>182800</v>
      </c>
      <c r="L73" s="4">
        <f>+L74+L79+L84</f>
        <v>794664.53</v>
      </c>
    </row>
    <row r="74" spans="1:12" x14ac:dyDescent="0.25">
      <c r="A74" s="5"/>
      <c r="B74" s="6" t="s">
        <v>73</v>
      </c>
      <c r="C74" s="5"/>
      <c r="D74" s="5"/>
      <c r="E74" s="6" t="s">
        <v>74</v>
      </c>
      <c r="F74" s="7">
        <f>+F75</f>
        <v>0</v>
      </c>
      <c r="G74" s="7">
        <f>+G75</f>
        <v>1936.14</v>
      </c>
      <c r="H74" s="7">
        <f>+H75</f>
        <v>37542.629999999997</v>
      </c>
      <c r="I74" s="7">
        <f>+I75</f>
        <v>0</v>
      </c>
      <c r="J74" s="7">
        <f>+J75</f>
        <v>0</v>
      </c>
      <c r="K74" s="7">
        <f>+K75</f>
        <v>0</v>
      </c>
      <c r="L74" s="7">
        <f>+L75</f>
        <v>39478.769999999997</v>
      </c>
    </row>
    <row r="75" spans="1:12" x14ac:dyDescent="0.25">
      <c r="A75" s="8"/>
      <c r="B75" s="8"/>
      <c r="C75" s="9" t="s">
        <v>75</v>
      </c>
      <c r="D75" s="8"/>
      <c r="E75" s="9" t="s">
        <v>76</v>
      </c>
      <c r="F75" s="10">
        <v>0</v>
      </c>
      <c r="G75" s="10">
        <v>1936.14</v>
      </c>
      <c r="H75" s="10">
        <v>37542.629999999997</v>
      </c>
      <c r="I75" s="10">
        <v>0</v>
      </c>
      <c r="J75" s="10">
        <v>0</v>
      </c>
      <c r="K75" s="10">
        <v>0</v>
      </c>
      <c r="L75" s="10">
        <f>+F75+G75+H75+I75+J75+K75</f>
        <v>39478.769999999997</v>
      </c>
    </row>
    <row r="76" spans="1:12" x14ac:dyDescent="0.25">
      <c r="A76" s="11"/>
      <c r="B76" s="11"/>
      <c r="C76" s="11"/>
      <c r="D76" s="12" t="s">
        <v>14</v>
      </c>
      <c r="E76" s="12" t="s">
        <v>15</v>
      </c>
      <c r="F76" s="13">
        <f>+F77+F78</f>
        <v>0</v>
      </c>
      <c r="G76" s="13">
        <f>+G77+G78</f>
        <v>1936.14</v>
      </c>
      <c r="H76" s="13">
        <f>+H77+H78</f>
        <v>37542.629999999997</v>
      </c>
      <c r="I76" s="13">
        <f>+I77+I78</f>
        <v>0</v>
      </c>
      <c r="J76" s="13">
        <f>+J77+J78</f>
        <v>0</v>
      </c>
      <c r="K76" s="13">
        <f>+K77+K78</f>
        <v>0</v>
      </c>
      <c r="L76" s="13">
        <f>+L77+L78</f>
        <v>39478.770000000004</v>
      </c>
    </row>
    <row r="77" spans="1:12" x14ac:dyDescent="0.25">
      <c r="A77" s="11"/>
      <c r="B77" s="11"/>
      <c r="C77" s="11"/>
      <c r="D77" s="12" t="s">
        <v>16</v>
      </c>
      <c r="E77" s="12" t="s">
        <v>17</v>
      </c>
      <c r="F77" s="13">
        <v>0</v>
      </c>
      <c r="G77" s="13">
        <v>587.19000000000005</v>
      </c>
      <c r="H77" s="13">
        <v>11385.88</v>
      </c>
      <c r="I77" s="13">
        <v>0</v>
      </c>
      <c r="J77" s="13">
        <v>0</v>
      </c>
      <c r="K77" s="13">
        <v>0</v>
      </c>
      <c r="L77" s="13">
        <f>+F77+G77+H77+I77+J77+K77</f>
        <v>11973.07</v>
      </c>
    </row>
    <row r="78" spans="1:12" x14ac:dyDescent="0.25">
      <c r="A78" s="11"/>
      <c r="B78" s="11"/>
      <c r="C78" s="11"/>
      <c r="D78" s="12" t="s">
        <v>55</v>
      </c>
      <c r="E78" s="12" t="s">
        <v>56</v>
      </c>
      <c r="F78" s="13">
        <v>0</v>
      </c>
      <c r="G78" s="13">
        <v>1348.95</v>
      </c>
      <c r="H78" s="13">
        <v>26156.75</v>
      </c>
      <c r="I78" s="13">
        <v>0</v>
      </c>
      <c r="J78" s="13">
        <v>0</v>
      </c>
      <c r="K78" s="13">
        <v>0</v>
      </c>
      <c r="L78" s="13">
        <f>+F78+G78+H78+I78+J78+K78</f>
        <v>27505.7</v>
      </c>
    </row>
    <row r="79" spans="1:12" x14ac:dyDescent="0.25">
      <c r="A79" s="5"/>
      <c r="B79" s="6" t="s">
        <v>77</v>
      </c>
      <c r="C79" s="5"/>
      <c r="D79" s="5"/>
      <c r="E79" s="6" t="s">
        <v>78</v>
      </c>
      <c r="F79" s="7">
        <f>+F80</f>
        <v>0</v>
      </c>
      <c r="G79" s="7">
        <f>+G80</f>
        <v>2867</v>
      </c>
      <c r="H79" s="7">
        <f>+H80</f>
        <v>58946.26</v>
      </c>
      <c r="I79" s="7">
        <f>+I80</f>
        <v>0</v>
      </c>
      <c r="J79" s="7">
        <f>+J80</f>
        <v>0</v>
      </c>
      <c r="K79" s="7">
        <f>+K80</f>
        <v>0</v>
      </c>
      <c r="L79" s="7">
        <f>+L80</f>
        <v>61813.26</v>
      </c>
    </row>
    <row r="80" spans="1:12" x14ac:dyDescent="0.25">
      <c r="A80" s="8"/>
      <c r="B80" s="8"/>
      <c r="C80" s="9" t="s">
        <v>75</v>
      </c>
      <c r="D80" s="8"/>
      <c r="E80" s="9" t="s">
        <v>76</v>
      </c>
      <c r="F80" s="10">
        <v>0</v>
      </c>
      <c r="G80" s="10">
        <v>2867</v>
      </c>
      <c r="H80" s="10">
        <v>58946.26</v>
      </c>
      <c r="I80" s="10">
        <v>0</v>
      </c>
      <c r="J80" s="10">
        <v>0</v>
      </c>
      <c r="K80" s="10">
        <v>0</v>
      </c>
      <c r="L80" s="10">
        <f>+F80+G80+H80+I80+J80+K80</f>
        <v>61813.26</v>
      </c>
    </row>
    <row r="81" spans="1:12" x14ac:dyDescent="0.25">
      <c r="A81" s="11"/>
      <c r="B81" s="11"/>
      <c r="C81" s="11"/>
      <c r="D81" s="12" t="s">
        <v>14</v>
      </c>
      <c r="E81" s="12" t="s">
        <v>15</v>
      </c>
      <c r="F81" s="13">
        <f>+F82+F83</f>
        <v>0</v>
      </c>
      <c r="G81" s="13">
        <f>+G82+G83</f>
        <v>2867</v>
      </c>
      <c r="H81" s="13">
        <f>+H82+H83</f>
        <v>58946.26</v>
      </c>
      <c r="I81" s="13">
        <f>+I82+I83</f>
        <v>0</v>
      </c>
      <c r="J81" s="13">
        <f>+J82+J83</f>
        <v>0</v>
      </c>
      <c r="K81" s="13">
        <f>+K82+K83</f>
        <v>0</v>
      </c>
      <c r="L81" s="13">
        <f>+L82+L83</f>
        <v>61813.26</v>
      </c>
    </row>
    <row r="82" spans="1:12" x14ac:dyDescent="0.25">
      <c r="A82" s="11"/>
      <c r="B82" s="11"/>
      <c r="C82" s="11"/>
      <c r="D82" s="12" t="s">
        <v>16</v>
      </c>
      <c r="E82" s="12" t="s">
        <v>17</v>
      </c>
      <c r="F82" s="13">
        <v>0</v>
      </c>
      <c r="G82" s="13">
        <v>987</v>
      </c>
      <c r="H82" s="13">
        <v>20292.97</v>
      </c>
      <c r="I82" s="13">
        <v>0</v>
      </c>
      <c r="J82" s="13">
        <v>0</v>
      </c>
      <c r="K82" s="13">
        <v>0</v>
      </c>
      <c r="L82" s="13">
        <f>+F82+G82+H82+I82+J82+K82</f>
        <v>21279.97</v>
      </c>
    </row>
    <row r="83" spans="1:12" x14ac:dyDescent="0.25">
      <c r="A83" s="11"/>
      <c r="B83" s="11"/>
      <c r="C83" s="11"/>
      <c r="D83" s="12" t="s">
        <v>55</v>
      </c>
      <c r="E83" s="12" t="s">
        <v>56</v>
      </c>
      <c r="F83" s="13">
        <v>0</v>
      </c>
      <c r="G83" s="13">
        <v>1880</v>
      </c>
      <c r="H83" s="13">
        <v>38653.29</v>
      </c>
      <c r="I83" s="13">
        <v>0</v>
      </c>
      <c r="J83" s="13">
        <v>0</v>
      </c>
      <c r="K83" s="13">
        <v>0</v>
      </c>
      <c r="L83" s="13">
        <f>+F83+G83+H83+I83+J83+K83</f>
        <v>40533.29</v>
      </c>
    </row>
    <row r="84" spans="1:12" x14ac:dyDescent="0.25">
      <c r="A84" s="5"/>
      <c r="B84" s="6" t="s">
        <v>79</v>
      </c>
      <c r="C84" s="5"/>
      <c r="D84" s="5"/>
      <c r="E84" s="6" t="s">
        <v>80</v>
      </c>
      <c r="F84" s="7">
        <f>+F85</f>
        <v>31072.5</v>
      </c>
      <c r="G84" s="7">
        <f>+G85</f>
        <v>0</v>
      </c>
      <c r="H84" s="7">
        <f>+H85</f>
        <v>213900</v>
      </c>
      <c r="I84" s="7">
        <f>+I85</f>
        <v>82800</v>
      </c>
      <c r="J84" s="7">
        <f>+J85</f>
        <v>182800</v>
      </c>
      <c r="K84" s="7">
        <f>+K85</f>
        <v>182800</v>
      </c>
      <c r="L84" s="7">
        <f>+L85</f>
        <v>693372.5</v>
      </c>
    </row>
    <row r="85" spans="1:12" x14ac:dyDescent="0.25">
      <c r="A85" s="8"/>
      <c r="B85" s="8"/>
      <c r="C85" s="9" t="s">
        <v>75</v>
      </c>
      <c r="D85" s="8"/>
      <c r="E85" s="9" t="s">
        <v>76</v>
      </c>
      <c r="F85" s="10">
        <v>31072.5</v>
      </c>
      <c r="G85" s="10">
        <v>0</v>
      </c>
      <c r="H85" s="10">
        <v>213900</v>
      </c>
      <c r="I85" s="10">
        <v>82800</v>
      </c>
      <c r="J85" s="10">
        <v>182800</v>
      </c>
      <c r="K85" s="10">
        <v>182800</v>
      </c>
      <c r="L85" s="10">
        <f>+F85+G85+H85+I85+J85+K85</f>
        <v>693372.5</v>
      </c>
    </row>
    <row r="86" spans="1:12" x14ac:dyDescent="0.25">
      <c r="A86" s="11"/>
      <c r="B86" s="11"/>
      <c r="C86" s="11"/>
      <c r="D86" s="12" t="s">
        <v>14</v>
      </c>
      <c r="E86" s="12" t="s">
        <v>15</v>
      </c>
      <c r="F86" s="13">
        <f>+F87</f>
        <v>31072.5</v>
      </c>
      <c r="G86" s="13">
        <f>+G87</f>
        <v>0</v>
      </c>
      <c r="H86" s="13">
        <f>+H87</f>
        <v>213900</v>
      </c>
      <c r="I86" s="13">
        <f>+I87</f>
        <v>82800</v>
      </c>
      <c r="J86" s="13">
        <f>+J87</f>
        <v>182800</v>
      </c>
      <c r="K86" s="13">
        <f>+K87</f>
        <v>182800</v>
      </c>
      <c r="L86" s="13">
        <f>+L87</f>
        <v>693372.5</v>
      </c>
    </row>
    <row r="87" spans="1:12" x14ac:dyDescent="0.25">
      <c r="A87" s="11"/>
      <c r="B87" s="11"/>
      <c r="C87" s="11"/>
      <c r="D87" s="12" t="s">
        <v>16</v>
      </c>
      <c r="E87" s="12" t="s">
        <v>17</v>
      </c>
      <c r="F87" s="13">
        <v>31072.5</v>
      </c>
      <c r="G87" s="13">
        <v>0</v>
      </c>
      <c r="H87" s="13">
        <v>213900</v>
      </c>
      <c r="I87" s="13">
        <v>82800</v>
      </c>
      <c r="J87" s="13">
        <v>182800</v>
      </c>
      <c r="K87" s="13">
        <v>182800</v>
      </c>
      <c r="L87" s="13">
        <f>+F87+G87+H87+I87+J87+K87</f>
        <v>693372.5</v>
      </c>
    </row>
    <row r="88" spans="1:12" x14ac:dyDescent="0.25">
      <c r="A88" s="2" t="s">
        <v>81</v>
      </c>
      <c r="B88" s="3"/>
      <c r="C88" s="3"/>
      <c r="D88" s="3"/>
      <c r="E88" s="2" t="s">
        <v>82</v>
      </c>
      <c r="F88" s="4">
        <f>+F89+F93</f>
        <v>238419.1</v>
      </c>
      <c r="G88" s="4">
        <f>+G89+G93</f>
        <v>132619.74</v>
      </c>
      <c r="H88" s="4">
        <f>+H89+H93</f>
        <v>209987.6</v>
      </c>
      <c r="I88" s="4">
        <f>+I89+I93</f>
        <v>129000</v>
      </c>
      <c r="J88" s="4">
        <f>+J89+J93</f>
        <v>129000</v>
      </c>
      <c r="K88" s="4">
        <f>+K89+K93</f>
        <v>0</v>
      </c>
      <c r="L88" s="4">
        <f>+L89+L93</f>
        <v>839026.44</v>
      </c>
    </row>
    <row r="89" spans="1:12" x14ac:dyDescent="0.25">
      <c r="A89" s="5"/>
      <c r="B89" s="6" t="s">
        <v>83</v>
      </c>
      <c r="C89" s="5"/>
      <c r="D89" s="5"/>
      <c r="E89" s="6" t="s">
        <v>84</v>
      </c>
      <c r="F89" s="7">
        <f>+F90</f>
        <v>238419.1</v>
      </c>
      <c r="G89" s="7">
        <f>+G90</f>
        <v>129000</v>
      </c>
      <c r="H89" s="7">
        <f>+H90</f>
        <v>129000</v>
      </c>
      <c r="I89" s="7">
        <f>+I90</f>
        <v>129000</v>
      </c>
      <c r="J89" s="7">
        <f>+J90</f>
        <v>129000</v>
      </c>
      <c r="K89" s="7">
        <f>+K90</f>
        <v>0</v>
      </c>
      <c r="L89" s="7">
        <f>+L90</f>
        <v>754419.1</v>
      </c>
    </row>
    <row r="90" spans="1:12" x14ac:dyDescent="0.25">
      <c r="A90" s="8"/>
      <c r="B90" s="8"/>
      <c r="C90" s="9" t="s">
        <v>85</v>
      </c>
      <c r="D90" s="8"/>
      <c r="E90" s="9" t="s">
        <v>86</v>
      </c>
      <c r="F90" s="10">
        <v>238419.1</v>
      </c>
      <c r="G90" s="10">
        <v>129000</v>
      </c>
      <c r="H90" s="10">
        <v>129000</v>
      </c>
      <c r="I90" s="10">
        <v>129000</v>
      </c>
      <c r="J90" s="10">
        <v>129000</v>
      </c>
      <c r="K90" s="10">
        <v>0</v>
      </c>
      <c r="L90" s="10">
        <f>+F90+G90+H90+I90+J90+K90</f>
        <v>754419.1</v>
      </c>
    </row>
    <row r="91" spans="1:12" x14ac:dyDescent="0.25">
      <c r="A91" s="11"/>
      <c r="B91" s="11"/>
      <c r="C91" s="11"/>
      <c r="D91" s="12" t="s">
        <v>14</v>
      </c>
      <c r="E91" s="12" t="s">
        <v>15</v>
      </c>
      <c r="F91" s="13">
        <f>+F92</f>
        <v>238419.1</v>
      </c>
      <c r="G91" s="13">
        <f>+G92</f>
        <v>129000</v>
      </c>
      <c r="H91" s="13">
        <f>+H92</f>
        <v>129000</v>
      </c>
      <c r="I91" s="13">
        <f>+I92</f>
        <v>129000</v>
      </c>
      <c r="J91" s="13">
        <f>+J92</f>
        <v>129000</v>
      </c>
      <c r="K91" s="13">
        <f>+K92</f>
        <v>0</v>
      </c>
      <c r="L91" s="13">
        <f>+L92</f>
        <v>754419.1</v>
      </c>
    </row>
    <row r="92" spans="1:12" x14ac:dyDescent="0.25">
      <c r="A92" s="11"/>
      <c r="B92" s="11"/>
      <c r="C92" s="11"/>
      <c r="D92" s="12" t="s">
        <v>16</v>
      </c>
      <c r="E92" s="12" t="s">
        <v>17</v>
      </c>
      <c r="F92" s="13">
        <v>238419.1</v>
      </c>
      <c r="G92" s="13">
        <v>129000</v>
      </c>
      <c r="H92" s="13">
        <v>129000</v>
      </c>
      <c r="I92" s="13">
        <v>129000</v>
      </c>
      <c r="J92" s="13">
        <v>129000</v>
      </c>
      <c r="K92" s="13">
        <v>0</v>
      </c>
      <c r="L92" s="13">
        <f>+F92+G92+H92+I92+J92+K92</f>
        <v>754419.1</v>
      </c>
    </row>
    <row r="93" spans="1:12" x14ac:dyDescent="0.25">
      <c r="A93" s="5"/>
      <c r="B93" s="6" t="s">
        <v>87</v>
      </c>
      <c r="C93" s="5"/>
      <c r="D93" s="5"/>
      <c r="E93" s="6" t="s">
        <v>88</v>
      </c>
      <c r="F93" s="7">
        <f>+F94</f>
        <v>0</v>
      </c>
      <c r="G93" s="7">
        <f>+G94</f>
        <v>3619.74</v>
      </c>
      <c r="H93" s="7">
        <f>+H94</f>
        <v>80987.600000000006</v>
      </c>
      <c r="I93" s="7">
        <f>+I94</f>
        <v>0</v>
      </c>
      <c r="J93" s="7">
        <f>+J94</f>
        <v>0</v>
      </c>
      <c r="K93" s="7">
        <f>+K94</f>
        <v>0</v>
      </c>
      <c r="L93" s="7">
        <f>+L94</f>
        <v>84607.340000000011</v>
      </c>
    </row>
    <row r="94" spans="1:12" x14ac:dyDescent="0.25">
      <c r="A94" s="8"/>
      <c r="B94" s="8"/>
      <c r="C94" s="9" t="s">
        <v>85</v>
      </c>
      <c r="D94" s="8"/>
      <c r="E94" s="9" t="s">
        <v>86</v>
      </c>
      <c r="F94" s="10">
        <v>0</v>
      </c>
      <c r="G94" s="10">
        <v>3619.74</v>
      </c>
      <c r="H94" s="10">
        <v>80987.600000000006</v>
      </c>
      <c r="I94" s="10">
        <v>0</v>
      </c>
      <c r="J94" s="10">
        <v>0</v>
      </c>
      <c r="K94" s="10">
        <v>0</v>
      </c>
      <c r="L94" s="10">
        <f>+F94+G94+H94+I94+J94+K94</f>
        <v>84607.340000000011</v>
      </c>
    </row>
    <row r="95" spans="1:12" x14ac:dyDescent="0.25">
      <c r="A95" s="11"/>
      <c r="B95" s="11"/>
      <c r="C95" s="11"/>
      <c r="D95" s="12" t="s">
        <v>14</v>
      </c>
      <c r="E95" s="12" t="s">
        <v>15</v>
      </c>
      <c r="F95" s="13">
        <f>+F96+F97</f>
        <v>0</v>
      </c>
      <c r="G95" s="13">
        <f>+G96+G97</f>
        <v>3619.74</v>
      </c>
      <c r="H95" s="13">
        <f>+H96+H97</f>
        <v>80987.600000000006</v>
      </c>
      <c r="I95" s="13">
        <f>+I96+I97</f>
        <v>0</v>
      </c>
      <c r="J95" s="13">
        <f>+J96+J97</f>
        <v>0</v>
      </c>
      <c r="K95" s="13">
        <f>+K96+K97</f>
        <v>0</v>
      </c>
      <c r="L95" s="13">
        <f>+L96+L97</f>
        <v>84607.34</v>
      </c>
    </row>
    <row r="96" spans="1:12" x14ac:dyDescent="0.25">
      <c r="A96" s="11"/>
      <c r="B96" s="11"/>
      <c r="C96" s="11"/>
      <c r="D96" s="12" t="s">
        <v>16</v>
      </c>
      <c r="E96" s="12" t="s">
        <v>17</v>
      </c>
      <c r="F96" s="13">
        <v>0</v>
      </c>
      <c r="G96" s="13">
        <v>1246.1400000000001</v>
      </c>
      <c r="H96" s="13">
        <v>27880.98</v>
      </c>
      <c r="I96" s="13">
        <v>0</v>
      </c>
      <c r="J96" s="13">
        <v>0</v>
      </c>
      <c r="K96" s="13">
        <v>0</v>
      </c>
      <c r="L96" s="13">
        <f>+F96+G96+H96+I96+J96+K96</f>
        <v>29127.119999999999</v>
      </c>
    </row>
    <row r="97" spans="1:12" x14ac:dyDescent="0.25">
      <c r="A97" s="11"/>
      <c r="B97" s="11"/>
      <c r="C97" s="11"/>
      <c r="D97" s="12" t="s">
        <v>55</v>
      </c>
      <c r="E97" s="12" t="s">
        <v>56</v>
      </c>
      <c r="F97" s="13">
        <v>0</v>
      </c>
      <c r="G97" s="13">
        <v>2373.6</v>
      </c>
      <c r="H97" s="13">
        <v>53106.62</v>
      </c>
      <c r="I97" s="13">
        <v>0</v>
      </c>
      <c r="J97" s="13">
        <v>0</v>
      </c>
      <c r="K97" s="13">
        <v>0</v>
      </c>
      <c r="L97" s="13">
        <f>+F97+G97+H97+I97+J97+K97</f>
        <v>55480.22</v>
      </c>
    </row>
    <row r="98" spans="1:12" x14ac:dyDescent="0.25">
      <c r="A98" s="2" t="s">
        <v>89</v>
      </c>
      <c r="B98" s="3"/>
      <c r="C98" s="3"/>
      <c r="D98" s="3"/>
      <c r="E98" s="2" t="s">
        <v>90</v>
      </c>
      <c r="F98" s="4">
        <f>+F99+F103+F107+F112</f>
        <v>1240887.45</v>
      </c>
      <c r="G98" s="4">
        <f>+G99+G103+G107+G112</f>
        <v>462423.57999999996</v>
      </c>
      <c r="H98" s="4">
        <f>+H99+H103+H107+H112</f>
        <v>680467.65999999992</v>
      </c>
      <c r="I98" s="4">
        <f>+I99+I103+I107+I112</f>
        <v>353400</v>
      </c>
      <c r="J98" s="4">
        <f>+J99+J103+J107+J112</f>
        <v>203000</v>
      </c>
      <c r="K98" s="4">
        <f>+K99+K103+K107+K112</f>
        <v>4485000</v>
      </c>
      <c r="L98" s="4">
        <f>+L99+L103+L107+L112</f>
        <v>7425178.6900000004</v>
      </c>
    </row>
    <row r="99" spans="1:12" x14ac:dyDescent="0.25">
      <c r="A99" s="5"/>
      <c r="B99" s="6" t="s">
        <v>91</v>
      </c>
      <c r="C99" s="5"/>
      <c r="D99" s="5"/>
      <c r="E99" s="6" t="s">
        <v>92</v>
      </c>
      <c r="F99" s="7">
        <f>+F100</f>
        <v>598251.44999999995</v>
      </c>
      <c r="G99" s="7">
        <f>+G100</f>
        <v>175000</v>
      </c>
      <c r="H99" s="7">
        <f>+H100</f>
        <v>160000</v>
      </c>
      <c r="I99" s="7">
        <f>+I100</f>
        <v>160000</v>
      </c>
      <c r="J99" s="7">
        <f>+J100</f>
        <v>0</v>
      </c>
      <c r="K99" s="7">
        <f>+K100</f>
        <v>0</v>
      </c>
      <c r="L99" s="7">
        <f>+L100</f>
        <v>1093251.45</v>
      </c>
    </row>
    <row r="100" spans="1:12" x14ac:dyDescent="0.25">
      <c r="A100" s="8"/>
      <c r="B100" s="8"/>
      <c r="C100" s="9" t="s">
        <v>93</v>
      </c>
      <c r="D100" s="8"/>
      <c r="E100" s="9" t="s">
        <v>94</v>
      </c>
      <c r="F100" s="10">
        <v>598251.44999999995</v>
      </c>
      <c r="G100" s="10">
        <v>175000</v>
      </c>
      <c r="H100" s="10">
        <v>160000</v>
      </c>
      <c r="I100" s="10">
        <v>160000</v>
      </c>
      <c r="J100" s="10">
        <v>0</v>
      </c>
      <c r="K100" s="10">
        <v>0</v>
      </c>
      <c r="L100" s="10">
        <f>+F100+G100+H100+I100+J100+K100</f>
        <v>1093251.45</v>
      </c>
    </row>
    <row r="101" spans="1:12" x14ac:dyDescent="0.25">
      <c r="A101" s="11"/>
      <c r="B101" s="11"/>
      <c r="C101" s="11"/>
      <c r="D101" s="12" t="s">
        <v>14</v>
      </c>
      <c r="E101" s="12" t="s">
        <v>15</v>
      </c>
      <c r="F101" s="13">
        <f>+F102</f>
        <v>598251.44999999995</v>
      </c>
      <c r="G101" s="13">
        <f>+G102</f>
        <v>175000</v>
      </c>
      <c r="H101" s="13">
        <f>+H102</f>
        <v>160000</v>
      </c>
      <c r="I101" s="13">
        <f>+I102</f>
        <v>160000</v>
      </c>
      <c r="J101" s="13">
        <f>+J102</f>
        <v>0</v>
      </c>
      <c r="K101" s="13">
        <f>+K102</f>
        <v>0</v>
      </c>
      <c r="L101" s="13">
        <f>+L102</f>
        <v>1093251.45</v>
      </c>
    </row>
    <row r="102" spans="1:12" x14ac:dyDescent="0.25">
      <c r="A102" s="11"/>
      <c r="B102" s="11"/>
      <c r="C102" s="11"/>
      <c r="D102" s="12" t="s">
        <v>16</v>
      </c>
      <c r="E102" s="12" t="s">
        <v>17</v>
      </c>
      <c r="F102" s="13">
        <v>598251.44999999995</v>
      </c>
      <c r="G102" s="13">
        <v>175000</v>
      </c>
      <c r="H102" s="13">
        <v>160000</v>
      </c>
      <c r="I102" s="13">
        <v>160000</v>
      </c>
      <c r="J102" s="13">
        <v>0</v>
      </c>
      <c r="K102" s="13">
        <v>0</v>
      </c>
      <c r="L102" s="13">
        <f>+F102+G102+H102+I102+J102+K102</f>
        <v>1093251.45</v>
      </c>
    </row>
    <row r="103" spans="1:12" x14ac:dyDescent="0.25">
      <c r="A103" s="5"/>
      <c r="B103" s="6" t="s">
        <v>95</v>
      </c>
      <c r="C103" s="5"/>
      <c r="D103" s="5"/>
      <c r="E103" s="6" t="s">
        <v>96</v>
      </c>
      <c r="F103" s="7">
        <f>+F104</f>
        <v>522636</v>
      </c>
      <c r="G103" s="7">
        <f>+G104</f>
        <v>167423.57999999999</v>
      </c>
      <c r="H103" s="7">
        <f>+H104</f>
        <v>190000</v>
      </c>
      <c r="I103" s="7">
        <f>+I104</f>
        <v>193400</v>
      </c>
      <c r="J103" s="7">
        <f>+J104</f>
        <v>203000</v>
      </c>
      <c r="K103" s="7">
        <f>+K104</f>
        <v>4485000</v>
      </c>
      <c r="L103" s="7">
        <f>+L104</f>
        <v>5761459.5800000001</v>
      </c>
    </row>
    <row r="104" spans="1:12" x14ac:dyDescent="0.25">
      <c r="A104" s="8"/>
      <c r="B104" s="8"/>
      <c r="C104" s="9" t="s">
        <v>93</v>
      </c>
      <c r="D104" s="8"/>
      <c r="E104" s="9" t="s">
        <v>94</v>
      </c>
      <c r="F104" s="10">
        <v>522636</v>
      </c>
      <c r="G104" s="10">
        <v>167423.57999999999</v>
      </c>
      <c r="H104" s="10">
        <v>190000</v>
      </c>
      <c r="I104" s="10">
        <v>193400</v>
      </c>
      <c r="J104" s="10">
        <v>203000</v>
      </c>
      <c r="K104" s="10">
        <v>4485000</v>
      </c>
      <c r="L104" s="10">
        <f>+F104+G104+H104+I104+J104+K104</f>
        <v>5761459.5800000001</v>
      </c>
    </row>
    <row r="105" spans="1:12" x14ac:dyDescent="0.25">
      <c r="A105" s="11"/>
      <c r="B105" s="11"/>
      <c r="C105" s="11"/>
      <c r="D105" s="12" t="s">
        <v>14</v>
      </c>
      <c r="E105" s="12" t="s">
        <v>15</v>
      </c>
      <c r="F105" s="13">
        <f>+F106</f>
        <v>522636</v>
      </c>
      <c r="G105" s="13">
        <f>+G106</f>
        <v>167423.57999999999</v>
      </c>
      <c r="H105" s="13">
        <f>+H106</f>
        <v>190000</v>
      </c>
      <c r="I105" s="13">
        <f>+I106</f>
        <v>193400</v>
      </c>
      <c r="J105" s="13">
        <f>+J106</f>
        <v>203000</v>
      </c>
      <c r="K105" s="13">
        <f>+K106</f>
        <v>4485000</v>
      </c>
      <c r="L105" s="13">
        <f>+L106</f>
        <v>5761459.5800000001</v>
      </c>
    </row>
    <row r="106" spans="1:12" x14ac:dyDescent="0.25">
      <c r="A106" s="11"/>
      <c r="B106" s="11"/>
      <c r="C106" s="11"/>
      <c r="D106" s="12" t="s">
        <v>16</v>
      </c>
      <c r="E106" s="12" t="s">
        <v>17</v>
      </c>
      <c r="F106" s="13">
        <v>522636</v>
      </c>
      <c r="G106" s="13">
        <v>167423.57999999999</v>
      </c>
      <c r="H106" s="13">
        <v>190000</v>
      </c>
      <c r="I106" s="13">
        <v>193400</v>
      </c>
      <c r="J106" s="13">
        <v>203000</v>
      </c>
      <c r="K106" s="13">
        <v>4485000</v>
      </c>
      <c r="L106" s="13">
        <f>+F106+G106+H106+I106+J106+K106</f>
        <v>5761459.5800000001</v>
      </c>
    </row>
    <row r="107" spans="1:12" x14ac:dyDescent="0.25">
      <c r="A107" s="5"/>
      <c r="B107" s="6" t="s">
        <v>97</v>
      </c>
      <c r="C107" s="5"/>
      <c r="D107" s="5"/>
      <c r="E107" s="6" t="s">
        <v>98</v>
      </c>
      <c r="F107" s="7">
        <f>+F108</f>
        <v>120000</v>
      </c>
      <c r="G107" s="7">
        <f>+G108</f>
        <v>120000</v>
      </c>
      <c r="H107" s="7">
        <f>+H108</f>
        <v>0</v>
      </c>
      <c r="I107" s="7">
        <f>+I108</f>
        <v>0</v>
      </c>
      <c r="J107" s="7">
        <f>+J108</f>
        <v>0</v>
      </c>
      <c r="K107" s="7">
        <f>+K108</f>
        <v>0</v>
      </c>
      <c r="L107" s="7">
        <f>+L108</f>
        <v>240000</v>
      </c>
    </row>
    <row r="108" spans="1:12" x14ac:dyDescent="0.25">
      <c r="A108" s="8"/>
      <c r="B108" s="8"/>
      <c r="C108" s="9" t="s">
        <v>93</v>
      </c>
      <c r="D108" s="8"/>
      <c r="E108" s="9" t="s">
        <v>94</v>
      </c>
      <c r="F108" s="10">
        <v>120000</v>
      </c>
      <c r="G108" s="10">
        <v>120000</v>
      </c>
      <c r="H108" s="10">
        <v>0</v>
      </c>
      <c r="I108" s="10">
        <v>0</v>
      </c>
      <c r="J108" s="10">
        <v>0</v>
      </c>
      <c r="K108" s="10">
        <v>0</v>
      </c>
      <c r="L108" s="10">
        <f>+F108+G108+H108+I108+J108+K108</f>
        <v>240000</v>
      </c>
    </row>
    <row r="109" spans="1:12" x14ac:dyDescent="0.25">
      <c r="A109" s="11"/>
      <c r="B109" s="11"/>
      <c r="C109" s="11"/>
      <c r="D109" s="12" t="s">
        <v>14</v>
      </c>
      <c r="E109" s="12" t="s">
        <v>15</v>
      </c>
      <c r="F109" s="13">
        <f>+F110+F111</f>
        <v>120000</v>
      </c>
      <c r="G109" s="13">
        <f>+G110+G111</f>
        <v>120000</v>
      </c>
      <c r="H109" s="13">
        <f>+H110+H111</f>
        <v>0</v>
      </c>
      <c r="I109" s="13">
        <f>+I110+I111</f>
        <v>0</v>
      </c>
      <c r="J109" s="13">
        <f>+J110+J111</f>
        <v>0</v>
      </c>
      <c r="K109" s="13">
        <f>+K110+K111</f>
        <v>0</v>
      </c>
      <c r="L109" s="13">
        <f>+L110+L111</f>
        <v>240000</v>
      </c>
    </row>
    <row r="110" spans="1:12" x14ac:dyDescent="0.25">
      <c r="A110" s="11"/>
      <c r="B110" s="11"/>
      <c r="C110" s="11"/>
      <c r="D110" s="12" t="s">
        <v>16</v>
      </c>
      <c r="E110" s="12" t="s">
        <v>17</v>
      </c>
      <c r="F110" s="13">
        <v>36393.440000000002</v>
      </c>
      <c r="G110" s="13">
        <v>36393.440000000002</v>
      </c>
      <c r="H110" s="13">
        <v>0</v>
      </c>
      <c r="I110" s="13">
        <v>0</v>
      </c>
      <c r="J110" s="13">
        <v>0</v>
      </c>
      <c r="K110" s="13">
        <v>0</v>
      </c>
      <c r="L110" s="13">
        <f>+F110+G110+H110+I110+J110+K110</f>
        <v>72786.880000000005</v>
      </c>
    </row>
    <row r="111" spans="1:12" x14ac:dyDescent="0.25">
      <c r="A111" s="11"/>
      <c r="B111" s="11"/>
      <c r="C111" s="11"/>
      <c r="D111" s="12" t="s">
        <v>55</v>
      </c>
      <c r="E111" s="12" t="s">
        <v>56</v>
      </c>
      <c r="F111" s="13">
        <v>83606.559999999998</v>
      </c>
      <c r="G111" s="13">
        <v>83606.559999999998</v>
      </c>
      <c r="H111" s="13">
        <v>0</v>
      </c>
      <c r="I111" s="13">
        <v>0</v>
      </c>
      <c r="J111" s="13">
        <v>0</v>
      </c>
      <c r="K111" s="13">
        <v>0</v>
      </c>
      <c r="L111" s="13">
        <f>+F111+G111+H111+I111+J111+K111</f>
        <v>167213.12</v>
      </c>
    </row>
    <row r="112" spans="1:12" x14ac:dyDescent="0.25">
      <c r="A112" s="5"/>
      <c r="B112" s="6" t="s">
        <v>99</v>
      </c>
      <c r="C112" s="5"/>
      <c r="D112" s="5"/>
      <c r="E112" s="6" t="s">
        <v>100</v>
      </c>
      <c r="F112" s="7">
        <f>+F113</f>
        <v>0</v>
      </c>
      <c r="G112" s="7">
        <f>+G113</f>
        <v>0</v>
      </c>
      <c r="H112" s="7">
        <f>+H113</f>
        <v>330467.65999999997</v>
      </c>
      <c r="I112" s="7">
        <f>+I113</f>
        <v>0</v>
      </c>
      <c r="J112" s="7">
        <f>+J113</f>
        <v>0</v>
      </c>
      <c r="K112" s="7">
        <f>+K113</f>
        <v>0</v>
      </c>
      <c r="L112" s="7">
        <f>+L113</f>
        <v>330467.65999999997</v>
      </c>
    </row>
    <row r="113" spans="1:12" x14ac:dyDescent="0.25">
      <c r="A113" s="8"/>
      <c r="B113" s="8"/>
      <c r="C113" s="9" t="s">
        <v>93</v>
      </c>
      <c r="D113" s="8"/>
      <c r="E113" s="9" t="s">
        <v>94</v>
      </c>
      <c r="F113" s="10">
        <v>0</v>
      </c>
      <c r="G113" s="10">
        <v>0</v>
      </c>
      <c r="H113" s="10">
        <v>330467.65999999997</v>
      </c>
      <c r="I113" s="10">
        <v>0</v>
      </c>
      <c r="J113" s="10">
        <v>0</v>
      </c>
      <c r="K113" s="10">
        <v>0</v>
      </c>
      <c r="L113" s="10">
        <f>+F113+G113+H113+I113+J113+K113</f>
        <v>330467.65999999997</v>
      </c>
    </row>
    <row r="114" spans="1:12" x14ac:dyDescent="0.25">
      <c r="A114" s="11"/>
      <c r="B114" s="11"/>
      <c r="C114" s="11"/>
      <c r="D114" s="12" t="s">
        <v>14</v>
      </c>
      <c r="E114" s="12" t="s">
        <v>15</v>
      </c>
      <c r="F114" s="13">
        <f>+F115+F116</f>
        <v>0</v>
      </c>
      <c r="G114" s="13">
        <f>+G115+G116</f>
        <v>0</v>
      </c>
      <c r="H114" s="13">
        <f>+H115+H116</f>
        <v>330467.66000000003</v>
      </c>
      <c r="I114" s="13">
        <f>+I115+I116</f>
        <v>0</v>
      </c>
      <c r="J114" s="13">
        <f>+J115+J116</f>
        <v>0</v>
      </c>
      <c r="K114" s="13">
        <f>+K115+K116</f>
        <v>0</v>
      </c>
      <c r="L114" s="13">
        <f>+L115+L116</f>
        <v>330467.66000000003</v>
      </c>
    </row>
    <row r="115" spans="1:12" x14ac:dyDescent="0.25">
      <c r="A115" s="11"/>
      <c r="B115" s="11"/>
      <c r="C115" s="11"/>
      <c r="D115" s="12" t="s">
        <v>16</v>
      </c>
      <c r="E115" s="12" t="s">
        <v>17</v>
      </c>
      <c r="F115" s="13">
        <v>0</v>
      </c>
      <c r="G115" s="13">
        <v>0</v>
      </c>
      <c r="H115" s="13">
        <v>113767.57</v>
      </c>
      <c r="I115" s="13">
        <v>0</v>
      </c>
      <c r="J115" s="13">
        <v>0</v>
      </c>
      <c r="K115" s="13">
        <v>0</v>
      </c>
      <c r="L115" s="13">
        <f>+F115+G115+H115+I115+J115+K115</f>
        <v>113767.57</v>
      </c>
    </row>
    <row r="116" spans="1:12" x14ac:dyDescent="0.25">
      <c r="A116" s="11"/>
      <c r="B116" s="11"/>
      <c r="C116" s="11"/>
      <c r="D116" s="12" t="s">
        <v>55</v>
      </c>
      <c r="E116" s="12" t="s">
        <v>56</v>
      </c>
      <c r="F116" s="13">
        <v>0</v>
      </c>
      <c r="G116" s="13">
        <v>0</v>
      </c>
      <c r="H116" s="13">
        <v>216700.09</v>
      </c>
      <c r="I116" s="13">
        <v>0</v>
      </c>
      <c r="J116" s="13">
        <v>0</v>
      </c>
      <c r="K116" s="13">
        <v>0</v>
      </c>
      <c r="L116" s="13">
        <f>+F116+G116+H116+I116+J116+K116</f>
        <v>216700.09</v>
      </c>
    </row>
    <row r="117" spans="1:12" x14ac:dyDescent="0.25">
      <c r="A117" s="2" t="s">
        <v>101</v>
      </c>
      <c r="B117" s="3"/>
      <c r="C117" s="3"/>
      <c r="D117" s="3"/>
      <c r="E117" s="2" t="s">
        <v>102</v>
      </c>
      <c r="F117" s="4">
        <f>+F118+F122+F127+F132+F137</f>
        <v>264258.8</v>
      </c>
      <c r="G117" s="4">
        <f>+G118+G122+G127+G132+G137</f>
        <v>261500</v>
      </c>
      <c r="H117" s="4">
        <f>+H118+H122+H127+H132+H137</f>
        <v>334644.57</v>
      </c>
      <c r="I117" s="4">
        <f>+I118+I122+I127+I132+I137</f>
        <v>205562</v>
      </c>
      <c r="J117" s="4">
        <f>+J118+J122+J127+J132+J137</f>
        <v>205000</v>
      </c>
      <c r="K117" s="4">
        <f>+K118+K122+K127+K132+K137</f>
        <v>145000</v>
      </c>
      <c r="L117" s="4">
        <f>+L118+L122+L127+L132+L137</f>
        <v>1415965.37</v>
      </c>
    </row>
    <row r="118" spans="1:12" x14ac:dyDescent="0.25">
      <c r="A118" s="5"/>
      <c r="B118" s="6" t="s">
        <v>103</v>
      </c>
      <c r="C118" s="5"/>
      <c r="D118" s="5"/>
      <c r="E118" s="6" t="s">
        <v>104</v>
      </c>
      <c r="F118" s="7">
        <f>+F119</f>
        <v>129000</v>
      </c>
      <c r="G118" s="7">
        <f>+G119</f>
        <v>26500</v>
      </c>
      <c r="H118" s="7">
        <f>+H119</f>
        <v>142000</v>
      </c>
      <c r="I118" s="7">
        <f>+I119</f>
        <v>130000</v>
      </c>
      <c r="J118" s="7">
        <f>+J119</f>
        <v>130000</v>
      </c>
      <c r="K118" s="7">
        <f>+K119</f>
        <v>130000</v>
      </c>
      <c r="L118" s="7">
        <f>+L119</f>
        <v>687500</v>
      </c>
    </row>
    <row r="119" spans="1:12" x14ac:dyDescent="0.25">
      <c r="A119" s="8"/>
      <c r="B119" s="8"/>
      <c r="C119" s="9" t="s">
        <v>105</v>
      </c>
      <c r="D119" s="8"/>
      <c r="E119" s="9" t="s">
        <v>106</v>
      </c>
      <c r="F119" s="10">
        <v>129000</v>
      </c>
      <c r="G119" s="10">
        <v>26500</v>
      </c>
      <c r="H119" s="10">
        <v>142000</v>
      </c>
      <c r="I119" s="10">
        <v>130000</v>
      </c>
      <c r="J119" s="10">
        <v>130000</v>
      </c>
      <c r="K119" s="10">
        <v>130000</v>
      </c>
      <c r="L119" s="10">
        <f>+F119+G119+H119+I119+J119+K119</f>
        <v>687500</v>
      </c>
    </row>
    <row r="120" spans="1:12" x14ac:dyDescent="0.25">
      <c r="A120" s="11"/>
      <c r="B120" s="11"/>
      <c r="C120" s="11"/>
      <c r="D120" s="12" t="s">
        <v>14</v>
      </c>
      <c r="E120" s="12" t="s">
        <v>15</v>
      </c>
      <c r="F120" s="13">
        <f>+F121</f>
        <v>129000</v>
      </c>
      <c r="G120" s="13">
        <f>+G121</f>
        <v>26500</v>
      </c>
      <c r="H120" s="13">
        <f>+H121</f>
        <v>142000</v>
      </c>
      <c r="I120" s="13">
        <f>+I121</f>
        <v>130000</v>
      </c>
      <c r="J120" s="13">
        <f>+J121</f>
        <v>130000</v>
      </c>
      <c r="K120" s="13">
        <f>+K121</f>
        <v>130000</v>
      </c>
      <c r="L120" s="13">
        <f>+L121</f>
        <v>687500</v>
      </c>
    </row>
    <row r="121" spans="1:12" x14ac:dyDescent="0.25">
      <c r="A121" s="11"/>
      <c r="B121" s="11"/>
      <c r="C121" s="11"/>
      <c r="D121" s="12" t="s">
        <v>16</v>
      </c>
      <c r="E121" s="12" t="s">
        <v>17</v>
      </c>
      <c r="F121" s="13">
        <v>129000</v>
      </c>
      <c r="G121" s="13">
        <v>26500</v>
      </c>
      <c r="H121" s="13">
        <v>142000</v>
      </c>
      <c r="I121" s="13">
        <v>130000</v>
      </c>
      <c r="J121" s="13">
        <v>130000</v>
      </c>
      <c r="K121" s="13">
        <v>130000</v>
      </c>
      <c r="L121" s="13">
        <f>+F121+G121+H121+I121+J121+K121</f>
        <v>687500</v>
      </c>
    </row>
    <row r="122" spans="1:12" x14ac:dyDescent="0.25">
      <c r="A122" s="5"/>
      <c r="B122" s="6" t="s">
        <v>107</v>
      </c>
      <c r="C122" s="5"/>
      <c r="D122" s="5"/>
      <c r="E122" s="6" t="s">
        <v>108</v>
      </c>
      <c r="F122" s="7">
        <f>+F123+F124</f>
        <v>85200</v>
      </c>
      <c r="G122" s="7">
        <f>+G123+G124</f>
        <v>55000</v>
      </c>
      <c r="H122" s="7">
        <f>+H123+H124</f>
        <v>60000</v>
      </c>
      <c r="I122" s="7">
        <f>+I123+I124</f>
        <v>60000</v>
      </c>
      <c r="J122" s="7">
        <f>+J123+J124</f>
        <v>60000</v>
      </c>
      <c r="K122" s="7">
        <f>+K123+K124</f>
        <v>0</v>
      </c>
      <c r="L122" s="7">
        <f>+L123+L124</f>
        <v>320200</v>
      </c>
    </row>
    <row r="123" spans="1:12" x14ac:dyDescent="0.25">
      <c r="A123" s="8"/>
      <c r="B123" s="8"/>
      <c r="C123" s="9" t="s">
        <v>109</v>
      </c>
      <c r="D123" s="8"/>
      <c r="E123" s="9" t="s">
        <v>110</v>
      </c>
      <c r="F123" s="10">
        <v>15000</v>
      </c>
      <c r="G123" s="10">
        <v>5000</v>
      </c>
      <c r="H123" s="10">
        <v>10000</v>
      </c>
      <c r="I123" s="10">
        <v>10000</v>
      </c>
      <c r="J123" s="10">
        <v>10000</v>
      </c>
      <c r="K123" s="10">
        <v>0</v>
      </c>
      <c r="L123" s="10">
        <f>+F123+G123+H123+I123+J123+K123</f>
        <v>50000</v>
      </c>
    </row>
    <row r="124" spans="1:12" x14ac:dyDescent="0.25">
      <c r="A124" s="8"/>
      <c r="B124" s="8"/>
      <c r="C124" s="9" t="s">
        <v>111</v>
      </c>
      <c r="D124" s="8"/>
      <c r="E124" s="9" t="s">
        <v>112</v>
      </c>
      <c r="F124" s="10">
        <v>70200</v>
      </c>
      <c r="G124" s="10">
        <v>50000</v>
      </c>
      <c r="H124" s="10">
        <v>50000</v>
      </c>
      <c r="I124" s="10">
        <v>50000</v>
      </c>
      <c r="J124" s="10">
        <v>50000</v>
      </c>
      <c r="K124" s="10">
        <v>0</v>
      </c>
      <c r="L124" s="10">
        <f>+F124+G124+H124+I124+J124+K124</f>
        <v>270200</v>
      </c>
    </row>
    <row r="125" spans="1:12" x14ac:dyDescent="0.25">
      <c r="A125" s="11"/>
      <c r="B125" s="11"/>
      <c r="C125" s="11"/>
      <c r="D125" s="12" t="s">
        <v>14</v>
      </c>
      <c r="E125" s="12" t="s">
        <v>15</v>
      </c>
      <c r="F125" s="13">
        <f>+F126</f>
        <v>85200</v>
      </c>
      <c r="G125" s="13">
        <f>+G126</f>
        <v>55000</v>
      </c>
      <c r="H125" s="13">
        <f>+H126</f>
        <v>60000</v>
      </c>
      <c r="I125" s="13">
        <f>+I126</f>
        <v>60000</v>
      </c>
      <c r="J125" s="13">
        <f>+J126</f>
        <v>60000</v>
      </c>
      <c r="K125" s="13">
        <f>+K126</f>
        <v>0</v>
      </c>
      <c r="L125" s="13">
        <f>+L126</f>
        <v>320200</v>
      </c>
    </row>
    <row r="126" spans="1:12" x14ac:dyDescent="0.25">
      <c r="A126" s="11"/>
      <c r="B126" s="11"/>
      <c r="C126" s="11"/>
      <c r="D126" s="12" t="s">
        <v>16</v>
      </c>
      <c r="E126" s="12" t="s">
        <v>17</v>
      </c>
      <c r="F126" s="13">
        <v>85200</v>
      </c>
      <c r="G126" s="13">
        <v>55000</v>
      </c>
      <c r="H126" s="13">
        <v>60000</v>
      </c>
      <c r="I126" s="13">
        <v>60000</v>
      </c>
      <c r="J126" s="13">
        <v>60000</v>
      </c>
      <c r="K126" s="13">
        <v>0</v>
      </c>
      <c r="L126" s="13">
        <f>+F126+G126+H126+I126+J126+K126</f>
        <v>320200</v>
      </c>
    </row>
    <row r="127" spans="1:12" x14ac:dyDescent="0.25">
      <c r="A127" s="5"/>
      <c r="B127" s="6" t="s">
        <v>113</v>
      </c>
      <c r="C127" s="5"/>
      <c r="D127" s="5"/>
      <c r="E127" s="6" t="s">
        <v>114</v>
      </c>
      <c r="F127" s="7">
        <f>+F128</f>
        <v>50058.8</v>
      </c>
      <c r="G127" s="7">
        <f>+G128</f>
        <v>142000</v>
      </c>
      <c r="H127" s="7">
        <f>+H128</f>
        <v>12513</v>
      </c>
      <c r="I127" s="7">
        <f>+I128</f>
        <v>562</v>
      </c>
      <c r="J127" s="7">
        <f>+J128</f>
        <v>0</v>
      </c>
      <c r="K127" s="7">
        <f>+K128</f>
        <v>0</v>
      </c>
      <c r="L127" s="7">
        <f>+L128</f>
        <v>205133.8</v>
      </c>
    </row>
    <row r="128" spans="1:12" x14ac:dyDescent="0.25">
      <c r="A128" s="8"/>
      <c r="B128" s="8"/>
      <c r="C128" s="9" t="s">
        <v>115</v>
      </c>
      <c r="D128" s="8"/>
      <c r="E128" s="9" t="s">
        <v>114</v>
      </c>
      <c r="F128" s="10">
        <v>50058.8</v>
      </c>
      <c r="G128" s="10">
        <v>142000</v>
      </c>
      <c r="H128" s="10">
        <v>12513</v>
      </c>
      <c r="I128" s="10">
        <v>562</v>
      </c>
      <c r="J128" s="10">
        <v>0</v>
      </c>
      <c r="K128" s="10">
        <v>0</v>
      </c>
      <c r="L128" s="10">
        <f>+F128+G128+H128+I128+J128+K128</f>
        <v>205133.8</v>
      </c>
    </row>
    <row r="129" spans="1:12" x14ac:dyDescent="0.25">
      <c r="A129" s="11"/>
      <c r="B129" s="11"/>
      <c r="C129" s="11"/>
      <c r="D129" s="12" t="s">
        <v>14</v>
      </c>
      <c r="E129" s="12" t="s">
        <v>15</v>
      </c>
      <c r="F129" s="13">
        <f>+F130+F131</f>
        <v>50058.8</v>
      </c>
      <c r="G129" s="13">
        <f>+G130+G131</f>
        <v>142000</v>
      </c>
      <c r="H129" s="13">
        <f>+H130+H131</f>
        <v>12513</v>
      </c>
      <c r="I129" s="13">
        <f>+I130+I131</f>
        <v>562</v>
      </c>
      <c r="J129" s="13">
        <f>+J130+J131</f>
        <v>0</v>
      </c>
      <c r="K129" s="13">
        <f>+K130+K131</f>
        <v>0</v>
      </c>
      <c r="L129" s="13">
        <f>+L130+L131</f>
        <v>205133.8</v>
      </c>
    </row>
    <row r="130" spans="1:12" x14ac:dyDescent="0.25">
      <c r="A130" s="11"/>
      <c r="B130" s="11"/>
      <c r="C130" s="11"/>
      <c r="D130" s="12" t="s">
        <v>16</v>
      </c>
      <c r="E130" s="12" t="s">
        <v>17</v>
      </c>
      <c r="F130" s="13">
        <v>4158.8</v>
      </c>
      <c r="G130" s="13">
        <v>21300</v>
      </c>
      <c r="H130" s="13">
        <v>1876.95</v>
      </c>
      <c r="I130" s="13">
        <v>84.3</v>
      </c>
      <c r="J130" s="13">
        <v>0</v>
      </c>
      <c r="K130" s="13">
        <v>0</v>
      </c>
      <c r="L130" s="13">
        <f>+F130+G130+H130+I130+J130+K130</f>
        <v>27420.05</v>
      </c>
    </row>
    <row r="131" spans="1:12" x14ac:dyDescent="0.25">
      <c r="A131" s="11"/>
      <c r="B131" s="11"/>
      <c r="C131" s="11"/>
      <c r="D131" s="12" t="s">
        <v>55</v>
      </c>
      <c r="E131" s="12" t="s">
        <v>56</v>
      </c>
      <c r="F131" s="13">
        <v>45900</v>
      </c>
      <c r="G131" s="13">
        <v>120700</v>
      </c>
      <c r="H131" s="13">
        <v>10636.05</v>
      </c>
      <c r="I131" s="13">
        <v>477.7</v>
      </c>
      <c r="J131" s="13">
        <v>0</v>
      </c>
      <c r="K131" s="13">
        <v>0</v>
      </c>
      <c r="L131" s="13">
        <f>+F131+G131+H131+I131+J131+K131</f>
        <v>177713.75</v>
      </c>
    </row>
    <row r="132" spans="1:12" x14ac:dyDescent="0.25">
      <c r="A132" s="5"/>
      <c r="B132" s="6" t="s">
        <v>116</v>
      </c>
      <c r="C132" s="5"/>
      <c r="D132" s="5"/>
      <c r="E132" s="6" t="s">
        <v>117</v>
      </c>
      <c r="F132" s="7">
        <f>+F133</f>
        <v>0</v>
      </c>
      <c r="G132" s="7">
        <f>+G133</f>
        <v>3000</v>
      </c>
      <c r="H132" s="7">
        <f>+H133</f>
        <v>105131.57</v>
      </c>
      <c r="I132" s="7">
        <f>+I133</f>
        <v>0</v>
      </c>
      <c r="J132" s="7">
        <f>+J133</f>
        <v>0</v>
      </c>
      <c r="K132" s="7">
        <f>+K133</f>
        <v>0</v>
      </c>
      <c r="L132" s="7">
        <f>+L133</f>
        <v>108131.57</v>
      </c>
    </row>
    <row r="133" spans="1:12" x14ac:dyDescent="0.25">
      <c r="A133" s="8"/>
      <c r="B133" s="8"/>
      <c r="C133" s="9" t="s">
        <v>118</v>
      </c>
      <c r="D133" s="8"/>
      <c r="E133" s="9" t="s">
        <v>119</v>
      </c>
      <c r="F133" s="10">
        <v>0</v>
      </c>
      <c r="G133" s="10">
        <v>3000</v>
      </c>
      <c r="H133" s="10">
        <v>105131.57</v>
      </c>
      <c r="I133" s="10">
        <v>0</v>
      </c>
      <c r="J133" s="10">
        <v>0</v>
      </c>
      <c r="K133" s="10">
        <v>0</v>
      </c>
      <c r="L133" s="10">
        <f>+F133+G133+H133+I133+J133+K133</f>
        <v>108131.57</v>
      </c>
    </row>
    <row r="134" spans="1:12" x14ac:dyDescent="0.25">
      <c r="A134" s="11"/>
      <c r="B134" s="11"/>
      <c r="C134" s="11"/>
      <c r="D134" s="12" t="s">
        <v>14</v>
      </c>
      <c r="E134" s="12" t="s">
        <v>15</v>
      </c>
      <c r="F134" s="13">
        <f>+F135+F136</f>
        <v>0</v>
      </c>
      <c r="G134" s="13">
        <f>+G135+G136</f>
        <v>3000</v>
      </c>
      <c r="H134" s="13">
        <f>+H135+H136</f>
        <v>105131.57</v>
      </c>
      <c r="I134" s="13">
        <f>+I135+I136</f>
        <v>0</v>
      </c>
      <c r="J134" s="13">
        <f>+J135+J136</f>
        <v>0</v>
      </c>
      <c r="K134" s="13">
        <f>+K135+K136</f>
        <v>0</v>
      </c>
      <c r="L134" s="13">
        <f>+L135+L136</f>
        <v>108131.57</v>
      </c>
    </row>
    <row r="135" spans="1:12" x14ac:dyDescent="0.25">
      <c r="A135" s="11"/>
      <c r="B135" s="11"/>
      <c r="C135" s="11"/>
      <c r="D135" s="12" t="s">
        <v>16</v>
      </c>
      <c r="E135" s="12" t="s">
        <v>17</v>
      </c>
      <c r="F135" s="13">
        <v>0</v>
      </c>
      <c r="G135" s="13">
        <v>3000</v>
      </c>
      <c r="H135" s="13">
        <v>31884.16</v>
      </c>
      <c r="I135" s="13">
        <v>0</v>
      </c>
      <c r="J135" s="13">
        <v>0</v>
      </c>
      <c r="K135" s="13">
        <v>0</v>
      </c>
      <c r="L135" s="13">
        <f>+F135+G135+H135+I135+J135+K135</f>
        <v>34884.160000000003</v>
      </c>
    </row>
    <row r="136" spans="1:12" x14ac:dyDescent="0.25">
      <c r="A136" s="11"/>
      <c r="B136" s="11"/>
      <c r="C136" s="11"/>
      <c r="D136" s="12" t="s">
        <v>55</v>
      </c>
      <c r="E136" s="12" t="s">
        <v>56</v>
      </c>
      <c r="F136" s="13">
        <v>0</v>
      </c>
      <c r="G136" s="13">
        <v>0</v>
      </c>
      <c r="H136" s="13">
        <v>73247.41</v>
      </c>
      <c r="I136" s="13">
        <v>0</v>
      </c>
      <c r="J136" s="13">
        <v>0</v>
      </c>
      <c r="K136" s="13">
        <v>0</v>
      </c>
      <c r="L136" s="13">
        <f>+F136+G136+H136+I136+J136+K136</f>
        <v>73247.41</v>
      </c>
    </row>
    <row r="137" spans="1:12" x14ac:dyDescent="0.25">
      <c r="A137" s="5"/>
      <c r="B137" s="6" t="s">
        <v>120</v>
      </c>
      <c r="C137" s="5"/>
      <c r="D137" s="5"/>
      <c r="E137" s="6" t="s">
        <v>121</v>
      </c>
      <c r="F137" s="7">
        <f>+F138</f>
        <v>0</v>
      </c>
      <c r="G137" s="7">
        <f>+G138</f>
        <v>35000</v>
      </c>
      <c r="H137" s="7">
        <f>+H138</f>
        <v>15000</v>
      </c>
      <c r="I137" s="7">
        <f>+I138</f>
        <v>15000</v>
      </c>
      <c r="J137" s="7">
        <f>+J138</f>
        <v>15000</v>
      </c>
      <c r="K137" s="7">
        <f>+K138</f>
        <v>15000</v>
      </c>
      <c r="L137" s="7">
        <f>+L138</f>
        <v>95000</v>
      </c>
    </row>
    <row r="138" spans="1:12" x14ac:dyDescent="0.25">
      <c r="A138" s="8"/>
      <c r="B138" s="8"/>
      <c r="C138" s="9" t="s">
        <v>109</v>
      </c>
      <c r="D138" s="8"/>
      <c r="E138" s="9" t="s">
        <v>110</v>
      </c>
      <c r="F138" s="10">
        <v>0</v>
      </c>
      <c r="G138" s="10">
        <v>35000</v>
      </c>
      <c r="H138" s="10">
        <v>15000</v>
      </c>
      <c r="I138" s="10">
        <v>15000</v>
      </c>
      <c r="J138" s="10">
        <v>15000</v>
      </c>
      <c r="K138" s="10">
        <v>15000</v>
      </c>
      <c r="L138" s="10">
        <f>+F138+G138+H138+I138+J138+K138</f>
        <v>95000</v>
      </c>
    </row>
    <row r="139" spans="1:12" x14ac:dyDescent="0.25">
      <c r="A139" s="11"/>
      <c r="B139" s="11"/>
      <c r="C139" s="11"/>
      <c r="D139" s="12" t="s">
        <v>14</v>
      </c>
      <c r="E139" s="12" t="s">
        <v>15</v>
      </c>
      <c r="F139" s="13">
        <f>+F140</f>
        <v>0</v>
      </c>
      <c r="G139" s="13">
        <f>+G140</f>
        <v>35000</v>
      </c>
      <c r="H139" s="13">
        <f>+H140</f>
        <v>15000</v>
      </c>
      <c r="I139" s="13">
        <f>+I140</f>
        <v>15000</v>
      </c>
      <c r="J139" s="13">
        <f>+J140</f>
        <v>15000</v>
      </c>
      <c r="K139" s="13">
        <f>+K140</f>
        <v>15000</v>
      </c>
      <c r="L139" s="13">
        <f>+L140</f>
        <v>95000</v>
      </c>
    </row>
    <row r="140" spans="1:12" x14ac:dyDescent="0.25">
      <c r="A140" s="11"/>
      <c r="B140" s="11"/>
      <c r="C140" s="11"/>
      <c r="D140" s="12" t="s">
        <v>16</v>
      </c>
      <c r="E140" s="12" t="s">
        <v>17</v>
      </c>
      <c r="F140" s="13">
        <v>0</v>
      </c>
      <c r="G140" s="13">
        <v>35000</v>
      </c>
      <c r="H140" s="13">
        <v>15000</v>
      </c>
      <c r="I140" s="13">
        <v>15000</v>
      </c>
      <c r="J140" s="13">
        <v>15000</v>
      </c>
      <c r="K140" s="13">
        <v>15000</v>
      </c>
      <c r="L140" s="13">
        <f>+F140+G140+H140+I140+J140+K140</f>
        <v>95000</v>
      </c>
    </row>
    <row r="141" spans="1:12" x14ac:dyDescent="0.25">
      <c r="A141" s="2" t="s">
        <v>122</v>
      </c>
      <c r="B141" s="3"/>
      <c r="C141" s="3"/>
      <c r="D141" s="3"/>
      <c r="E141" s="2" t="s">
        <v>123</v>
      </c>
      <c r="F141" s="4">
        <f>+F142</f>
        <v>35459.360000000001</v>
      </c>
      <c r="G141" s="4">
        <f>+G142</f>
        <v>148500</v>
      </c>
      <c r="H141" s="4">
        <f>+H142</f>
        <v>174530</v>
      </c>
      <c r="I141" s="4">
        <f>+I142</f>
        <v>0</v>
      </c>
      <c r="J141" s="4">
        <f>+J142</f>
        <v>0</v>
      </c>
      <c r="K141" s="4">
        <f>+K142</f>
        <v>0</v>
      </c>
      <c r="L141" s="4">
        <f>+L142</f>
        <v>358489.36</v>
      </c>
    </row>
    <row r="142" spans="1:12" x14ac:dyDescent="0.25">
      <c r="A142" s="5"/>
      <c r="B142" s="6" t="s">
        <v>124</v>
      </c>
      <c r="C142" s="5"/>
      <c r="D142" s="5"/>
      <c r="E142" s="6" t="s">
        <v>125</v>
      </c>
      <c r="F142" s="7">
        <f>+F143</f>
        <v>35459.360000000001</v>
      </c>
      <c r="G142" s="7">
        <f>+G143</f>
        <v>148500</v>
      </c>
      <c r="H142" s="7">
        <f>+H143</f>
        <v>174530</v>
      </c>
      <c r="I142" s="7">
        <f>+I143</f>
        <v>0</v>
      </c>
      <c r="J142" s="7">
        <f>+J143</f>
        <v>0</v>
      </c>
      <c r="K142" s="7">
        <f>+K143</f>
        <v>0</v>
      </c>
      <c r="L142" s="7">
        <f>+L143</f>
        <v>358489.36</v>
      </c>
    </row>
    <row r="143" spans="1:12" x14ac:dyDescent="0.25">
      <c r="A143" s="8"/>
      <c r="B143" s="8"/>
      <c r="C143" s="9" t="s">
        <v>126</v>
      </c>
      <c r="D143" s="8"/>
      <c r="E143" s="9" t="s">
        <v>127</v>
      </c>
      <c r="F143" s="10">
        <v>35459.360000000001</v>
      </c>
      <c r="G143" s="10">
        <v>148500</v>
      </c>
      <c r="H143" s="10">
        <v>174530</v>
      </c>
      <c r="I143" s="10">
        <v>0</v>
      </c>
      <c r="J143" s="10">
        <v>0</v>
      </c>
      <c r="K143" s="10">
        <v>0</v>
      </c>
      <c r="L143" s="10">
        <f>+F143+G143+H143+I143+J143+K143</f>
        <v>358489.36</v>
      </c>
    </row>
    <row r="144" spans="1:12" x14ac:dyDescent="0.25">
      <c r="A144" s="11"/>
      <c r="B144" s="11"/>
      <c r="C144" s="11"/>
      <c r="D144" s="12" t="s">
        <v>14</v>
      </c>
      <c r="E144" s="12" t="s">
        <v>15</v>
      </c>
      <c r="F144" s="13">
        <f>+F145</f>
        <v>35459.360000000001</v>
      </c>
      <c r="G144" s="13">
        <f>+G145</f>
        <v>148500</v>
      </c>
      <c r="H144" s="13">
        <f>+H145</f>
        <v>174530</v>
      </c>
      <c r="I144" s="13">
        <f>+I145</f>
        <v>0</v>
      </c>
      <c r="J144" s="13">
        <f>+J145</f>
        <v>0</v>
      </c>
      <c r="K144" s="13">
        <f>+K145</f>
        <v>0</v>
      </c>
      <c r="L144" s="13">
        <f>+L145</f>
        <v>358489.36</v>
      </c>
    </row>
    <row r="145" spans="1:12" x14ac:dyDescent="0.25">
      <c r="A145" s="11"/>
      <c r="B145" s="11"/>
      <c r="C145" s="11"/>
      <c r="D145" s="12" t="s">
        <v>16</v>
      </c>
      <c r="E145" s="12" t="s">
        <v>17</v>
      </c>
      <c r="F145" s="13">
        <v>35459.360000000001</v>
      </c>
      <c r="G145" s="13">
        <v>148500</v>
      </c>
      <c r="H145" s="13">
        <v>174530</v>
      </c>
      <c r="I145" s="13">
        <v>0</v>
      </c>
      <c r="J145" s="13">
        <v>0</v>
      </c>
      <c r="K145" s="13">
        <v>0</v>
      </c>
      <c r="L145" s="13">
        <f>+F145+G145+H145+I145+J145+K145</f>
        <v>358489.36</v>
      </c>
    </row>
    <row r="146" spans="1:12" x14ac:dyDescent="0.25">
      <c r="A146" s="2" t="s">
        <v>128</v>
      </c>
      <c r="B146" s="3"/>
      <c r="C146" s="3"/>
      <c r="D146" s="3"/>
      <c r="E146" s="2" t="s">
        <v>129</v>
      </c>
      <c r="F146" s="4">
        <f>+F147</f>
        <v>0</v>
      </c>
      <c r="G146" s="4">
        <f>+G147</f>
        <v>170544</v>
      </c>
      <c r="H146" s="4">
        <f>+H147</f>
        <v>968989.91</v>
      </c>
      <c r="I146" s="4">
        <f>+I147</f>
        <v>1182098.98</v>
      </c>
      <c r="J146" s="4">
        <f>+J147</f>
        <v>1468887.76</v>
      </c>
      <c r="K146" s="4">
        <f>+K147</f>
        <v>2550535.7199999997</v>
      </c>
      <c r="L146" s="4">
        <f>+L147</f>
        <v>6341056.3699999992</v>
      </c>
    </row>
    <row r="147" spans="1:12" x14ac:dyDescent="0.25">
      <c r="A147" s="5"/>
      <c r="B147" s="6" t="s">
        <v>130</v>
      </c>
      <c r="C147" s="5"/>
      <c r="D147" s="5"/>
      <c r="E147" s="6" t="s">
        <v>131</v>
      </c>
      <c r="F147" s="7">
        <f>+F148+F149+F150</f>
        <v>0</v>
      </c>
      <c r="G147" s="7">
        <f>+G148+G149+G150</f>
        <v>170544</v>
      </c>
      <c r="H147" s="7">
        <f>+H148+H149+H150</f>
        <v>968989.91</v>
      </c>
      <c r="I147" s="7">
        <f>+I148+I149+I150</f>
        <v>1182098.98</v>
      </c>
      <c r="J147" s="7">
        <f>+J148+J149+J150</f>
        <v>1468887.76</v>
      </c>
      <c r="K147" s="7">
        <f>+K148+K149+K150</f>
        <v>2550535.7199999997</v>
      </c>
      <c r="L147" s="7">
        <f>+L148+L149+L150</f>
        <v>6341056.3699999992</v>
      </c>
    </row>
    <row r="148" spans="1:12" x14ac:dyDescent="0.25">
      <c r="A148" s="8"/>
      <c r="B148" s="8"/>
      <c r="C148" s="9" t="s">
        <v>43</v>
      </c>
      <c r="D148" s="8"/>
      <c r="E148" s="9" t="s">
        <v>44</v>
      </c>
      <c r="F148" s="10">
        <v>0</v>
      </c>
      <c r="G148" s="10">
        <v>31500</v>
      </c>
      <c r="H148" s="10">
        <v>112137.88</v>
      </c>
      <c r="I148" s="10">
        <v>204860.58</v>
      </c>
      <c r="J148" s="10">
        <v>877088.06</v>
      </c>
      <c r="K148" s="10">
        <v>668276.34</v>
      </c>
      <c r="L148" s="10">
        <f>+F148+G148+H148+I148+J148+K148</f>
        <v>1893862.8599999999</v>
      </c>
    </row>
    <row r="149" spans="1:12" x14ac:dyDescent="0.25">
      <c r="A149" s="8"/>
      <c r="B149" s="8"/>
      <c r="C149" s="9" t="s">
        <v>132</v>
      </c>
      <c r="D149" s="8"/>
      <c r="E149" s="9" t="s">
        <v>133</v>
      </c>
      <c r="F149" s="10">
        <v>0</v>
      </c>
      <c r="G149" s="10">
        <v>102544</v>
      </c>
      <c r="H149" s="10">
        <v>635384.15</v>
      </c>
      <c r="I149" s="10">
        <v>851612.1</v>
      </c>
      <c r="J149" s="10">
        <v>405174.2</v>
      </c>
      <c r="K149" s="10">
        <v>1587987.14</v>
      </c>
      <c r="L149" s="10">
        <f>+F149+G149+H149+I149+J149+K149</f>
        <v>3582701.59</v>
      </c>
    </row>
    <row r="150" spans="1:12" x14ac:dyDescent="0.25">
      <c r="A150" s="8"/>
      <c r="B150" s="8"/>
      <c r="C150" s="9" t="s">
        <v>51</v>
      </c>
      <c r="D150" s="8"/>
      <c r="E150" s="9" t="s">
        <v>52</v>
      </c>
      <c r="F150" s="10">
        <v>0</v>
      </c>
      <c r="G150" s="10">
        <v>36500</v>
      </c>
      <c r="H150" s="10">
        <v>221467.88</v>
      </c>
      <c r="I150" s="10">
        <v>125626.3</v>
      </c>
      <c r="J150" s="10">
        <v>186625.5</v>
      </c>
      <c r="K150" s="10">
        <v>294272.24</v>
      </c>
      <c r="L150" s="10">
        <f>+F150+G150+H150+I150+J150+K150</f>
        <v>864491.91999999993</v>
      </c>
    </row>
    <row r="151" spans="1:12" x14ac:dyDescent="0.25">
      <c r="A151" s="11"/>
      <c r="B151" s="11"/>
      <c r="C151" s="11"/>
      <c r="D151" s="12" t="s">
        <v>14</v>
      </c>
      <c r="E151" s="12" t="s">
        <v>15</v>
      </c>
      <c r="F151" s="13">
        <f>+F152+F153</f>
        <v>0</v>
      </c>
      <c r="G151" s="13">
        <f>+G152+G153</f>
        <v>170544</v>
      </c>
      <c r="H151" s="13">
        <f>+H152+H153</f>
        <v>968989.91</v>
      </c>
      <c r="I151" s="13">
        <f>+I152+I153</f>
        <v>1182098.98</v>
      </c>
      <c r="J151" s="13">
        <f>+J152+J153</f>
        <v>1468887.76</v>
      </c>
      <c r="K151" s="13">
        <f>+K152+K153</f>
        <v>2550535.7199999997</v>
      </c>
      <c r="L151" s="13">
        <f>+L152+L153</f>
        <v>6341056.3699999992</v>
      </c>
    </row>
    <row r="152" spans="1:12" x14ac:dyDescent="0.25">
      <c r="A152" s="11"/>
      <c r="B152" s="11"/>
      <c r="C152" s="11"/>
      <c r="D152" s="12" t="s">
        <v>16</v>
      </c>
      <c r="E152" s="12" t="s">
        <v>17</v>
      </c>
      <c r="F152" s="13">
        <v>0</v>
      </c>
      <c r="G152" s="13">
        <v>158544</v>
      </c>
      <c r="H152" s="13">
        <v>366605.75</v>
      </c>
      <c r="I152" s="13">
        <v>340486.88</v>
      </c>
      <c r="J152" s="13">
        <v>1063713.56</v>
      </c>
      <c r="K152" s="13">
        <v>962548.58</v>
      </c>
      <c r="L152" s="13">
        <f>+F152+G152+H152+I152+J152+K152</f>
        <v>2891898.77</v>
      </c>
    </row>
    <row r="153" spans="1:12" x14ac:dyDescent="0.25">
      <c r="A153" s="11"/>
      <c r="B153" s="11"/>
      <c r="C153" s="11"/>
      <c r="D153" s="12" t="s">
        <v>55</v>
      </c>
      <c r="E153" s="12" t="s">
        <v>56</v>
      </c>
      <c r="F153" s="13">
        <v>0</v>
      </c>
      <c r="G153" s="13">
        <v>12000</v>
      </c>
      <c r="H153" s="13">
        <v>602384.16</v>
      </c>
      <c r="I153" s="13">
        <v>841612.1</v>
      </c>
      <c r="J153" s="13">
        <v>405174.2</v>
      </c>
      <c r="K153" s="13">
        <v>1587987.14</v>
      </c>
      <c r="L153" s="13">
        <f>+F153+G153+H153+I153+J153+K153</f>
        <v>3449157.5999999996</v>
      </c>
    </row>
    <row r="154" spans="1:12" x14ac:dyDescent="0.25">
      <c r="A154" s="2" t="s">
        <v>134</v>
      </c>
      <c r="B154" s="3"/>
      <c r="C154" s="3"/>
      <c r="D154" s="3"/>
      <c r="E154" s="2" t="s">
        <v>135</v>
      </c>
      <c r="F154" s="4">
        <f>+F155+F159</f>
        <v>10000</v>
      </c>
      <c r="G154" s="4">
        <f>+G155+G159</f>
        <v>45000</v>
      </c>
      <c r="H154" s="4">
        <f>+H155+H159</f>
        <v>122800</v>
      </c>
      <c r="I154" s="4">
        <f>+I155+I159</f>
        <v>0</v>
      </c>
      <c r="J154" s="4">
        <f>+J155+J159</f>
        <v>0</v>
      </c>
      <c r="K154" s="4">
        <f>+K155+K159</f>
        <v>0</v>
      </c>
      <c r="L154" s="4">
        <f>+L155+L159</f>
        <v>177800</v>
      </c>
    </row>
    <row r="155" spans="1:12" x14ac:dyDescent="0.25">
      <c r="A155" s="5"/>
      <c r="B155" s="6" t="s">
        <v>136</v>
      </c>
      <c r="C155" s="5"/>
      <c r="D155" s="5"/>
      <c r="E155" s="6" t="s">
        <v>137</v>
      </c>
      <c r="F155" s="7">
        <f>+F156</f>
        <v>10000</v>
      </c>
      <c r="G155" s="7">
        <f>+G156</f>
        <v>15000</v>
      </c>
      <c r="H155" s="7">
        <f>+H156</f>
        <v>40000</v>
      </c>
      <c r="I155" s="7">
        <f>+I156</f>
        <v>0</v>
      </c>
      <c r="J155" s="7">
        <f>+J156</f>
        <v>0</v>
      </c>
      <c r="K155" s="7">
        <f>+K156</f>
        <v>0</v>
      </c>
      <c r="L155" s="7">
        <f>+L156</f>
        <v>65000</v>
      </c>
    </row>
    <row r="156" spans="1:12" x14ac:dyDescent="0.25">
      <c r="A156" s="8"/>
      <c r="B156" s="8"/>
      <c r="C156" s="9" t="s">
        <v>138</v>
      </c>
      <c r="D156" s="8"/>
      <c r="E156" s="9" t="s">
        <v>139</v>
      </c>
      <c r="F156" s="10">
        <v>10000</v>
      </c>
      <c r="G156" s="10">
        <v>15000</v>
      </c>
      <c r="H156" s="10">
        <v>40000</v>
      </c>
      <c r="I156" s="10">
        <v>0</v>
      </c>
      <c r="J156" s="10">
        <v>0</v>
      </c>
      <c r="K156" s="10">
        <v>0</v>
      </c>
      <c r="L156" s="10">
        <f>+F156+G156+H156+I156+J156+K156</f>
        <v>65000</v>
      </c>
    </row>
    <row r="157" spans="1:12" x14ac:dyDescent="0.25">
      <c r="A157" s="11"/>
      <c r="B157" s="11"/>
      <c r="C157" s="11"/>
      <c r="D157" s="12" t="s">
        <v>14</v>
      </c>
      <c r="E157" s="12" t="s">
        <v>15</v>
      </c>
      <c r="F157" s="13">
        <f>+F158</f>
        <v>10000</v>
      </c>
      <c r="G157" s="13">
        <f>+G158</f>
        <v>15000</v>
      </c>
      <c r="H157" s="13">
        <f>+H158</f>
        <v>40000</v>
      </c>
      <c r="I157" s="13">
        <f>+I158</f>
        <v>0</v>
      </c>
      <c r="J157" s="13">
        <f>+J158</f>
        <v>0</v>
      </c>
      <c r="K157" s="13">
        <f>+K158</f>
        <v>0</v>
      </c>
      <c r="L157" s="13">
        <f>+L158</f>
        <v>65000</v>
      </c>
    </row>
    <row r="158" spans="1:12" x14ac:dyDescent="0.25">
      <c r="A158" s="11"/>
      <c r="B158" s="11"/>
      <c r="C158" s="11"/>
      <c r="D158" s="12" t="s">
        <v>16</v>
      </c>
      <c r="E158" s="12" t="s">
        <v>17</v>
      </c>
      <c r="F158" s="13">
        <v>10000</v>
      </c>
      <c r="G158" s="13">
        <v>15000</v>
      </c>
      <c r="H158" s="13">
        <v>40000</v>
      </c>
      <c r="I158" s="13">
        <v>0</v>
      </c>
      <c r="J158" s="13">
        <v>0</v>
      </c>
      <c r="K158" s="13">
        <v>0</v>
      </c>
      <c r="L158" s="13">
        <f>+F158+G158+H158+I158+J158+K158</f>
        <v>65000</v>
      </c>
    </row>
    <row r="159" spans="1:12" x14ac:dyDescent="0.25">
      <c r="A159" s="5"/>
      <c r="B159" s="6" t="s">
        <v>140</v>
      </c>
      <c r="C159" s="5"/>
      <c r="D159" s="5"/>
      <c r="E159" s="6" t="s">
        <v>141</v>
      </c>
      <c r="F159" s="7">
        <f>+F160</f>
        <v>0</v>
      </c>
      <c r="G159" s="7">
        <f>+G160</f>
        <v>30000</v>
      </c>
      <c r="H159" s="7">
        <f>+H160</f>
        <v>82800</v>
      </c>
      <c r="I159" s="7">
        <f>+I160</f>
        <v>0</v>
      </c>
      <c r="J159" s="7">
        <f>+J160</f>
        <v>0</v>
      </c>
      <c r="K159" s="7">
        <f>+K160</f>
        <v>0</v>
      </c>
      <c r="L159" s="7">
        <f>+L160</f>
        <v>112800</v>
      </c>
    </row>
    <row r="160" spans="1:12" x14ac:dyDescent="0.25">
      <c r="A160" s="8"/>
      <c r="B160" s="8"/>
      <c r="C160" s="9" t="s">
        <v>142</v>
      </c>
      <c r="D160" s="8"/>
      <c r="E160" s="9" t="s">
        <v>143</v>
      </c>
      <c r="F160" s="10">
        <v>0</v>
      </c>
      <c r="G160" s="10">
        <v>30000</v>
      </c>
      <c r="H160" s="10">
        <v>82800</v>
      </c>
      <c r="I160" s="10">
        <v>0</v>
      </c>
      <c r="J160" s="10">
        <v>0</v>
      </c>
      <c r="K160" s="10">
        <v>0</v>
      </c>
      <c r="L160" s="10">
        <f>+F160+G160+H160+I160+J160+K160</f>
        <v>112800</v>
      </c>
    </row>
    <row r="161" spans="1:12" x14ac:dyDescent="0.25">
      <c r="A161" s="11"/>
      <c r="B161" s="11"/>
      <c r="C161" s="11"/>
      <c r="D161" s="12" t="s">
        <v>14</v>
      </c>
      <c r="E161" s="12" t="s">
        <v>15</v>
      </c>
      <c r="F161" s="13">
        <f>+F162</f>
        <v>0</v>
      </c>
      <c r="G161" s="13">
        <f>+G162</f>
        <v>30000</v>
      </c>
      <c r="H161" s="13">
        <f>+H162</f>
        <v>82800</v>
      </c>
      <c r="I161" s="13">
        <f>+I162</f>
        <v>0</v>
      </c>
      <c r="J161" s="13">
        <f>+J162</f>
        <v>0</v>
      </c>
      <c r="K161" s="13">
        <f>+K162</f>
        <v>0</v>
      </c>
      <c r="L161" s="13">
        <f>+L162</f>
        <v>112800</v>
      </c>
    </row>
    <row r="162" spans="1:12" x14ac:dyDescent="0.25">
      <c r="A162" s="11"/>
      <c r="B162" s="11"/>
      <c r="C162" s="11"/>
      <c r="D162" s="12" t="s">
        <v>16</v>
      </c>
      <c r="E162" s="12" t="s">
        <v>17</v>
      </c>
      <c r="F162" s="13">
        <v>0</v>
      </c>
      <c r="G162" s="13">
        <v>30000</v>
      </c>
      <c r="H162" s="13">
        <v>82800</v>
      </c>
      <c r="I162" s="13">
        <v>0</v>
      </c>
      <c r="J162" s="13">
        <v>0</v>
      </c>
      <c r="K162" s="13">
        <v>0</v>
      </c>
      <c r="L162" s="13">
        <f>+F162+G162+H162+I162+J162+K162</f>
        <v>112800</v>
      </c>
    </row>
    <row r="163" spans="1:12" x14ac:dyDescent="0.25">
      <c r="A163" s="2" t="s">
        <v>144</v>
      </c>
      <c r="B163" s="3"/>
      <c r="C163" s="3"/>
      <c r="D163" s="3"/>
      <c r="E163" s="2" t="s">
        <v>145</v>
      </c>
      <c r="F163" s="4">
        <f>+F164</f>
        <v>203480</v>
      </c>
      <c r="G163" s="4">
        <f>+G164</f>
        <v>263182</v>
      </c>
      <c r="H163" s="4">
        <f>+H164</f>
        <v>115480</v>
      </c>
      <c r="I163" s="4">
        <f>+I164</f>
        <v>600000</v>
      </c>
      <c r="J163" s="4">
        <f>+J164</f>
        <v>600000</v>
      </c>
      <c r="K163" s="4">
        <f>+K164</f>
        <v>0</v>
      </c>
      <c r="L163" s="4">
        <f>+L164</f>
        <v>1782142</v>
      </c>
    </row>
    <row r="164" spans="1:12" x14ac:dyDescent="0.25">
      <c r="A164" s="5"/>
      <c r="B164" s="6" t="s">
        <v>146</v>
      </c>
      <c r="C164" s="5"/>
      <c r="D164" s="5"/>
      <c r="E164" s="6" t="s">
        <v>147</v>
      </c>
      <c r="F164" s="7">
        <f>+F165+F166+F167+F168</f>
        <v>203480</v>
      </c>
      <c r="G164" s="7">
        <f>+G165+G166+G167+G168</f>
        <v>263182</v>
      </c>
      <c r="H164" s="7">
        <f>+H165+H166+H167+H168</f>
        <v>115480</v>
      </c>
      <c r="I164" s="7">
        <f>+I165+I166+I167+I168</f>
        <v>600000</v>
      </c>
      <c r="J164" s="7">
        <f>+J165+J166+J167+J168</f>
        <v>600000</v>
      </c>
      <c r="K164" s="7">
        <f>+K165+K166+K167+K168</f>
        <v>0</v>
      </c>
      <c r="L164" s="7">
        <f>+L165+L166+L167+L168</f>
        <v>1782142</v>
      </c>
    </row>
    <row r="165" spans="1:12" x14ac:dyDescent="0.25">
      <c r="A165" s="8"/>
      <c r="B165" s="8"/>
      <c r="C165" s="9" t="s">
        <v>43</v>
      </c>
      <c r="D165" s="8"/>
      <c r="E165" s="9" t="s">
        <v>44</v>
      </c>
      <c r="F165" s="10">
        <v>0</v>
      </c>
      <c r="G165" s="10">
        <v>72000</v>
      </c>
      <c r="H165" s="10">
        <v>0</v>
      </c>
      <c r="I165" s="10">
        <v>0</v>
      </c>
      <c r="J165" s="10">
        <v>0</v>
      </c>
      <c r="K165" s="10">
        <v>0</v>
      </c>
      <c r="L165" s="10">
        <f>+F165+G165+H165+I165+J165+K165</f>
        <v>72000</v>
      </c>
    </row>
    <row r="166" spans="1:12" x14ac:dyDescent="0.25">
      <c r="A166" s="8"/>
      <c r="B166" s="8"/>
      <c r="C166" s="9" t="s">
        <v>132</v>
      </c>
      <c r="D166" s="8"/>
      <c r="E166" s="9" t="s">
        <v>133</v>
      </c>
      <c r="F166" s="10">
        <v>37500</v>
      </c>
      <c r="G166" s="10">
        <v>39300</v>
      </c>
      <c r="H166" s="10">
        <v>40000</v>
      </c>
      <c r="I166" s="10">
        <v>0</v>
      </c>
      <c r="J166" s="10">
        <v>0</v>
      </c>
      <c r="K166" s="10">
        <v>0</v>
      </c>
      <c r="L166" s="10">
        <f>+F166+G166+H166+I166+J166+K166</f>
        <v>116800</v>
      </c>
    </row>
    <row r="167" spans="1:12" x14ac:dyDescent="0.25">
      <c r="A167" s="8"/>
      <c r="B167" s="8"/>
      <c r="C167" s="9" t="s">
        <v>51</v>
      </c>
      <c r="D167" s="8"/>
      <c r="E167" s="9" t="s">
        <v>52</v>
      </c>
      <c r="F167" s="10">
        <v>165980</v>
      </c>
      <c r="G167" s="10">
        <v>145230</v>
      </c>
      <c r="H167" s="10">
        <v>45480</v>
      </c>
      <c r="I167" s="10">
        <v>0</v>
      </c>
      <c r="J167" s="10">
        <v>0</v>
      </c>
      <c r="K167" s="10">
        <v>0</v>
      </c>
      <c r="L167" s="10">
        <f>+F167+G167+H167+I167+J167+K167</f>
        <v>356690</v>
      </c>
    </row>
    <row r="168" spans="1:12" x14ac:dyDescent="0.25">
      <c r="A168" s="8"/>
      <c r="B168" s="8"/>
      <c r="C168" s="9" t="s">
        <v>53</v>
      </c>
      <c r="D168" s="8"/>
      <c r="E168" s="9" t="s">
        <v>54</v>
      </c>
      <c r="F168" s="10">
        <v>0</v>
      </c>
      <c r="G168" s="10">
        <v>6652</v>
      </c>
      <c r="H168" s="10">
        <v>30000</v>
      </c>
      <c r="I168" s="10">
        <v>600000</v>
      </c>
      <c r="J168" s="10">
        <v>600000</v>
      </c>
      <c r="K168" s="10">
        <v>0</v>
      </c>
      <c r="L168" s="10">
        <f>+F168+G168+H168+I168+J168+K168</f>
        <v>1236652</v>
      </c>
    </row>
    <row r="169" spans="1:12" x14ac:dyDescent="0.25">
      <c r="A169" s="11"/>
      <c r="B169" s="11"/>
      <c r="C169" s="11"/>
      <c r="D169" s="12" t="s">
        <v>14</v>
      </c>
      <c r="E169" s="12" t="s">
        <v>15</v>
      </c>
      <c r="F169" s="13">
        <f>+F170+F171</f>
        <v>203480</v>
      </c>
      <c r="G169" s="13">
        <f>+G170+G171</f>
        <v>263182</v>
      </c>
      <c r="H169" s="13">
        <f>+H170+H171</f>
        <v>115480</v>
      </c>
      <c r="I169" s="13">
        <f>+I170+I171</f>
        <v>600000</v>
      </c>
      <c r="J169" s="13">
        <f>+J170+J171</f>
        <v>600000</v>
      </c>
      <c r="K169" s="13">
        <f>+K170+K171</f>
        <v>0</v>
      </c>
      <c r="L169" s="13">
        <f>+L170+L171</f>
        <v>1782142</v>
      </c>
    </row>
    <row r="170" spans="1:12" x14ac:dyDescent="0.25">
      <c r="A170" s="11"/>
      <c r="B170" s="11"/>
      <c r="C170" s="11"/>
      <c r="D170" s="12" t="s">
        <v>148</v>
      </c>
      <c r="E170" s="12" t="s">
        <v>149</v>
      </c>
      <c r="F170" s="13">
        <v>0</v>
      </c>
      <c r="G170" s="13">
        <v>0</v>
      </c>
      <c r="H170" s="13">
        <v>30000</v>
      </c>
      <c r="I170" s="13">
        <v>600000</v>
      </c>
      <c r="J170" s="13">
        <v>600000</v>
      </c>
      <c r="K170" s="13">
        <v>0</v>
      </c>
      <c r="L170" s="13">
        <f>+F170+G170+H170+I170+J170+K170</f>
        <v>1230000</v>
      </c>
    </row>
    <row r="171" spans="1:12" x14ac:dyDescent="0.25">
      <c r="A171" s="11"/>
      <c r="B171" s="11"/>
      <c r="C171" s="11"/>
      <c r="D171" s="12" t="s">
        <v>16</v>
      </c>
      <c r="E171" s="12" t="s">
        <v>17</v>
      </c>
      <c r="F171" s="13">
        <v>203480</v>
      </c>
      <c r="G171" s="13">
        <v>263182</v>
      </c>
      <c r="H171" s="13">
        <v>85480</v>
      </c>
      <c r="I171" s="13">
        <v>0</v>
      </c>
      <c r="J171" s="13">
        <v>0</v>
      </c>
      <c r="K171" s="13">
        <v>0</v>
      </c>
      <c r="L171" s="13">
        <f>+F171+G171+H171+I171+J171+K171</f>
        <v>552142</v>
      </c>
    </row>
    <row r="172" spans="1:12" x14ac:dyDescent="0.25">
      <c r="A172" s="2" t="s">
        <v>150</v>
      </c>
      <c r="B172" s="3"/>
      <c r="C172" s="3"/>
      <c r="D172" s="3"/>
      <c r="E172" s="2" t="s">
        <v>151</v>
      </c>
      <c r="F172" s="4">
        <f>+F173</f>
        <v>189687</v>
      </c>
      <c r="G172" s="4">
        <f>+G173</f>
        <v>115000</v>
      </c>
      <c r="H172" s="4">
        <f>+H173</f>
        <v>164000</v>
      </c>
      <c r="I172" s="4">
        <f>+I173</f>
        <v>164000</v>
      </c>
      <c r="J172" s="4">
        <f>+J173</f>
        <v>0</v>
      </c>
      <c r="K172" s="4">
        <f>+K173</f>
        <v>0</v>
      </c>
      <c r="L172" s="4">
        <f>+L173</f>
        <v>632687</v>
      </c>
    </row>
    <row r="173" spans="1:12" x14ac:dyDescent="0.25">
      <c r="A173" s="5"/>
      <c r="B173" s="6" t="s">
        <v>152</v>
      </c>
      <c r="C173" s="5"/>
      <c r="D173" s="5"/>
      <c r="E173" s="6" t="s">
        <v>153</v>
      </c>
      <c r="F173" s="7">
        <f>+F174</f>
        <v>189687</v>
      </c>
      <c r="G173" s="7">
        <f>+G174</f>
        <v>115000</v>
      </c>
      <c r="H173" s="7">
        <f>+H174</f>
        <v>164000</v>
      </c>
      <c r="I173" s="7">
        <f>+I174</f>
        <v>164000</v>
      </c>
      <c r="J173" s="7">
        <f>+J174</f>
        <v>0</v>
      </c>
      <c r="K173" s="7">
        <f>+K174</f>
        <v>0</v>
      </c>
      <c r="L173" s="7">
        <f>+L174</f>
        <v>632687</v>
      </c>
    </row>
    <row r="174" spans="1:12" x14ac:dyDescent="0.25">
      <c r="A174" s="8"/>
      <c r="B174" s="8"/>
      <c r="C174" s="9" t="s">
        <v>154</v>
      </c>
      <c r="D174" s="8"/>
      <c r="E174" s="9" t="s">
        <v>155</v>
      </c>
      <c r="F174" s="10">
        <v>189687</v>
      </c>
      <c r="G174" s="10">
        <v>115000</v>
      </c>
      <c r="H174" s="10">
        <v>164000</v>
      </c>
      <c r="I174" s="10">
        <v>164000</v>
      </c>
      <c r="J174" s="10">
        <v>0</v>
      </c>
      <c r="K174" s="10">
        <v>0</v>
      </c>
      <c r="L174" s="10">
        <f>+F174+G174+H174+I174+J174+K174</f>
        <v>632687</v>
      </c>
    </row>
    <row r="175" spans="1:12" x14ac:dyDescent="0.25">
      <c r="A175" s="11"/>
      <c r="B175" s="11"/>
      <c r="C175" s="11"/>
      <c r="D175" s="12" t="s">
        <v>14</v>
      </c>
      <c r="E175" s="12" t="s">
        <v>15</v>
      </c>
      <c r="F175" s="13">
        <f>+F176</f>
        <v>189687</v>
      </c>
      <c r="G175" s="13">
        <f>+G176</f>
        <v>115000</v>
      </c>
      <c r="H175" s="13">
        <f>+H176</f>
        <v>164000</v>
      </c>
      <c r="I175" s="13">
        <f>+I176</f>
        <v>164000</v>
      </c>
      <c r="J175" s="13">
        <f>+J176</f>
        <v>0</v>
      </c>
      <c r="K175" s="13">
        <f>+K176</f>
        <v>0</v>
      </c>
      <c r="L175" s="13">
        <f>+L176</f>
        <v>632687</v>
      </c>
    </row>
    <row r="176" spans="1:12" x14ac:dyDescent="0.25">
      <c r="A176" s="11"/>
      <c r="B176" s="11"/>
      <c r="C176" s="11"/>
      <c r="D176" s="12" t="s">
        <v>16</v>
      </c>
      <c r="E176" s="12" t="s">
        <v>17</v>
      </c>
      <c r="F176" s="13">
        <v>189687</v>
      </c>
      <c r="G176" s="13">
        <v>115000</v>
      </c>
      <c r="H176" s="13">
        <v>164000</v>
      </c>
      <c r="I176" s="13">
        <v>164000</v>
      </c>
      <c r="J176" s="13">
        <v>0</v>
      </c>
      <c r="K176" s="13">
        <v>0</v>
      </c>
      <c r="L176" s="13">
        <f>+F176+G176+H176+I176+J176+K176</f>
        <v>632687</v>
      </c>
    </row>
    <row r="177" spans="1:12" x14ac:dyDescent="0.25">
      <c r="A177" s="2" t="s">
        <v>156</v>
      </c>
      <c r="B177" s="3"/>
      <c r="C177" s="3"/>
      <c r="D177" s="3"/>
      <c r="E177" s="2" t="s">
        <v>157</v>
      </c>
      <c r="F177" s="4">
        <f>+F178</f>
        <v>240000</v>
      </c>
      <c r="G177" s="4">
        <f>+G178</f>
        <v>140000</v>
      </c>
      <c r="H177" s="4">
        <f>+H178</f>
        <v>110000</v>
      </c>
      <c r="I177" s="4">
        <f>+I178</f>
        <v>110000</v>
      </c>
      <c r="J177" s="4">
        <f>+J178</f>
        <v>110000</v>
      </c>
      <c r="K177" s="4">
        <f>+K178</f>
        <v>0</v>
      </c>
      <c r="L177" s="4">
        <f>+L178</f>
        <v>710000</v>
      </c>
    </row>
    <row r="178" spans="1:12" x14ac:dyDescent="0.25">
      <c r="A178" s="5"/>
      <c r="B178" s="6" t="s">
        <v>158</v>
      </c>
      <c r="C178" s="5"/>
      <c r="D178" s="5"/>
      <c r="E178" s="6" t="s">
        <v>159</v>
      </c>
      <c r="F178" s="7">
        <f>+F179</f>
        <v>240000</v>
      </c>
      <c r="G178" s="7">
        <f>+G179</f>
        <v>140000</v>
      </c>
      <c r="H178" s="7">
        <f>+H179</f>
        <v>110000</v>
      </c>
      <c r="I178" s="7">
        <f>+I179</f>
        <v>110000</v>
      </c>
      <c r="J178" s="7">
        <f>+J179</f>
        <v>110000</v>
      </c>
      <c r="K178" s="7">
        <f>+K179</f>
        <v>0</v>
      </c>
      <c r="L178" s="7">
        <f>+L179</f>
        <v>710000</v>
      </c>
    </row>
    <row r="179" spans="1:12" x14ac:dyDescent="0.25">
      <c r="A179" s="8"/>
      <c r="B179" s="8"/>
      <c r="C179" s="9" t="s">
        <v>160</v>
      </c>
      <c r="D179" s="8"/>
      <c r="E179" s="9" t="s">
        <v>161</v>
      </c>
      <c r="F179" s="10">
        <v>240000</v>
      </c>
      <c r="G179" s="10">
        <v>140000</v>
      </c>
      <c r="H179" s="10">
        <v>110000</v>
      </c>
      <c r="I179" s="10">
        <v>110000</v>
      </c>
      <c r="J179" s="10">
        <v>110000</v>
      </c>
      <c r="K179" s="10">
        <v>0</v>
      </c>
      <c r="L179" s="10">
        <f>+F179+G179+H179+I179+J179+K179</f>
        <v>710000</v>
      </c>
    </row>
    <row r="180" spans="1:12" x14ac:dyDescent="0.25">
      <c r="A180" s="11"/>
      <c r="B180" s="11"/>
      <c r="C180" s="11"/>
      <c r="D180" s="12" t="s">
        <v>14</v>
      </c>
      <c r="E180" s="12" t="s">
        <v>15</v>
      </c>
      <c r="F180" s="13">
        <f>+F181</f>
        <v>240000</v>
      </c>
      <c r="G180" s="13">
        <f>+G181</f>
        <v>140000</v>
      </c>
      <c r="H180" s="13">
        <f>+H181</f>
        <v>110000</v>
      </c>
      <c r="I180" s="13">
        <f>+I181</f>
        <v>110000</v>
      </c>
      <c r="J180" s="13">
        <f>+J181</f>
        <v>110000</v>
      </c>
      <c r="K180" s="13">
        <f>+K181</f>
        <v>0</v>
      </c>
      <c r="L180" s="13">
        <f>+L181</f>
        <v>710000</v>
      </c>
    </row>
    <row r="181" spans="1:12" x14ac:dyDescent="0.25">
      <c r="A181" s="11"/>
      <c r="B181" s="11"/>
      <c r="C181" s="11"/>
      <c r="D181" s="12" t="s">
        <v>16</v>
      </c>
      <c r="E181" s="12" t="s">
        <v>17</v>
      </c>
      <c r="F181" s="13">
        <v>240000</v>
      </c>
      <c r="G181" s="13">
        <v>140000</v>
      </c>
      <c r="H181" s="13">
        <v>110000</v>
      </c>
      <c r="I181" s="13">
        <v>110000</v>
      </c>
      <c r="J181" s="13">
        <v>110000</v>
      </c>
      <c r="K181" s="13">
        <v>0</v>
      </c>
      <c r="L181" s="13">
        <f>+F181+G181+H181+I181+J181+K181</f>
        <v>710000</v>
      </c>
    </row>
    <row r="182" spans="1:12" x14ac:dyDescent="0.25">
      <c r="A182" s="2" t="s">
        <v>162</v>
      </c>
      <c r="B182" s="3"/>
      <c r="C182" s="3"/>
      <c r="D182" s="3"/>
      <c r="E182" s="2" t="s">
        <v>163</v>
      </c>
      <c r="F182" s="4">
        <f>+F183</f>
        <v>51463.68</v>
      </c>
      <c r="G182" s="4">
        <f>+G183</f>
        <v>40000</v>
      </c>
      <c r="H182" s="4">
        <f>+H183</f>
        <v>120000</v>
      </c>
      <c r="I182" s="4">
        <f>+I183</f>
        <v>105000</v>
      </c>
      <c r="J182" s="4">
        <f>+J183</f>
        <v>105000</v>
      </c>
      <c r="K182" s="4">
        <f>+K183</f>
        <v>0</v>
      </c>
      <c r="L182" s="4">
        <f>+L183</f>
        <v>421463.68</v>
      </c>
    </row>
    <row r="183" spans="1:12" x14ac:dyDescent="0.25">
      <c r="A183" s="5"/>
      <c r="B183" s="6" t="s">
        <v>164</v>
      </c>
      <c r="C183" s="5"/>
      <c r="D183" s="5"/>
      <c r="E183" s="6" t="s">
        <v>165</v>
      </c>
      <c r="F183" s="7">
        <f>+F184</f>
        <v>51463.68</v>
      </c>
      <c r="G183" s="7">
        <f>+G184</f>
        <v>40000</v>
      </c>
      <c r="H183" s="7">
        <f>+H184</f>
        <v>120000</v>
      </c>
      <c r="I183" s="7">
        <f>+I184</f>
        <v>105000</v>
      </c>
      <c r="J183" s="7">
        <f>+J184</f>
        <v>105000</v>
      </c>
      <c r="K183" s="7">
        <f>+K184</f>
        <v>0</v>
      </c>
      <c r="L183" s="7">
        <f>+L184</f>
        <v>421463.68</v>
      </c>
    </row>
    <row r="184" spans="1:12" x14ac:dyDescent="0.25">
      <c r="A184" s="8"/>
      <c r="B184" s="8"/>
      <c r="C184" s="9" t="s">
        <v>166</v>
      </c>
      <c r="D184" s="8"/>
      <c r="E184" s="9" t="s">
        <v>167</v>
      </c>
      <c r="F184" s="10">
        <v>51463.68</v>
      </c>
      <c r="G184" s="10">
        <v>40000</v>
      </c>
      <c r="H184" s="10">
        <v>120000</v>
      </c>
      <c r="I184" s="10">
        <v>105000</v>
      </c>
      <c r="J184" s="10">
        <v>105000</v>
      </c>
      <c r="K184" s="10">
        <v>0</v>
      </c>
      <c r="L184" s="10">
        <f>+F184+G184+H184+I184+J184+K184</f>
        <v>421463.68</v>
      </c>
    </row>
    <row r="185" spans="1:12" x14ac:dyDescent="0.25">
      <c r="A185" s="11"/>
      <c r="B185" s="11"/>
      <c r="C185" s="11"/>
      <c r="D185" s="12" t="s">
        <v>14</v>
      </c>
      <c r="E185" s="12" t="s">
        <v>15</v>
      </c>
      <c r="F185" s="13">
        <f>+F186+F187</f>
        <v>51463.68</v>
      </c>
      <c r="G185" s="13">
        <f>+G186+G187</f>
        <v>40000</v>
      </c>
      <c r="H185" s="13">
        <f>+H186+H187</f>
        <v>120000</v>
      </c>
      <c r="I185" s="13">
        <f>+I186+I187</f>
        <v>105000</v>
      </c>
      <c r="J185" s="13">
        <f>+J186+J187</f>
        <v>105000</v>
      </c>
      <c r="K185" s="13">
        <f>+K186+K187</f>
        <v>0</v>
      </c>
      <c r="L185" s="13">
        <f>+L186+L187</f>
        <v>421463.68</v>
      </c>
    </row>
    <row r="186" spans="1:12" x14ac:dyDescent="0.25">
      <c r="A186" s="11"/>
      <c r="B186" s="11"/>
      <c r="C186" s="11"/>
      <c r="D186" s="12" t="s">
        <v>16</v>
      </c>
      <c r="E186" s="12" t="s">
        <v>17</v>
      </c>
      <c r="F186" s="13">
        <v>41111.33</v>
      </c>
      <c r="G186" s="13">
        <v>36050</v>
      </c>
      <c r="H186" s="13">
        <v>116050</v>
      </c>
      <c r="I186" s="13">
        <v>101050</v>
      </c>
      <c r="J186" s="13">
        <v>101050</v>
      </c>
      <c r="K186" s="13">
        <v>0</v>
      </c>
      <c r="L186" s="13">
        <f>+F186+G186+H186+I186+J186+K186</f>
        <v>395311.33</v>
      </c>
    </row>
    <row r="187" spans="1:12" x14ac:dyDescent="0.25">
      <c r="A187" s="11"/>
      <c r="B187" s="11"/>
      <c r="C187" s="11"/>
      <c r="D187" s="12" t="s">
        <v>59</v>
      </c>
      <c r="E187" s="12" t="s">
        <v>60</v>
      </c>
      <c r="F187" s="13">
        <v>10352.35</v>
      </c>
      <c r="G187" s="13">
        <v>3950</v>
      </c>
      <c r="H187" s="13">
        <v>3950</v>
      </c>
      <c r="I187" s="13">
        <v>3950</v>
      </c>
      <c r="J187" s="13">
        <v>3950</v>
      </c>
      <c r="K187" s="13">
        <v>0</v>
      </c>
      <c r="L187" s="13">
        <f>+F187+G187+H187+I187+J187+K187</f>
        <v>26152.35</v>
      </c>
    </row>
    <row r="188" spans="1:12" x14ac:dyDescent="0.25">
      <c r="A188" s="2" t="s">
        <v>168</v>
      </c>
      <c r="B188" s="3"/>
      <c r="C188" s="3"/>
      <c r="D188" s="3"/>
      <c r="E188" s="2" t="s">
        <v>169</v>
      </c>
      <c r="F188" s="4">
        <f>+F189</f>
        <v>50500</v>
      </c>
      <c r="G188" s="4">
        <f>+G189</f>
        <v>15000</v>
      </c>
      <c r="H188" s="4">
        <f>+H189</f>
        <v>70000</v>
      </c>
      <c r="I188" s="4">
        <f>+I189</f>
        <v>150000</v>
      </c>
      <c r="J188" s="4">
        <f>+J189</f>
        <v>30000</v>
      </c>
      <c r="K188" s="4">
        <f>+K189</f>
        <v>0</v>
      </c>
      <c r="L188" s="4">
        <f>+L189</f>
        <v>315500</v>
      </c>
    </row>
    <row r="189" spans="1:12" x14ac:dyDescent="0.25">
      <c r="A189" s="5"/>
      <c r="B189" s="6" t="s">
        <v>170</v>
      </c>
      <c r="C189" s="5"/>
      <c r="D189" s="5"/>
      <c r="E189" s="6" t="s">
        <v>171</v>
      </c>
      <c r="F189" s="7">
        <f>+F190</f>
        <v>50500</v>
      </c>
      <c r="G189" s="7">
        <f>+G190</f>
        <v>15000</v>
      </c>
      <c r="H189" s="7">
        <f>+H190</f>
        <v>70000</v>
      </c>
      <c r="I189" s="7">
        <f>+I190</f>
        <v>150000</v>
      </c>
      <c r="J189" s="7">
        <f>+J190</f>
        <v>30000</v>
      </c>
      <c r="K189" s="7">
        <f>+K190</f>
        <v>0</v>
      </c>
      <c r="L189" s="7">
        <f>+L190</f>
        <v>315500</v>
      </c>
    </row>
    <row r="190" spans="1:12" x14ac:dyDescent="0.25">
      <c r="A190" s="8"/>
      <c r="B190" s="8"/>
      <c r="C190" s="9" t="s">
        <v>172</v>
      </c>
      <c r="D190" s="8"/>
      <c r="E190" s="9" t="s">
        <v>173</v>
      </c>
      <c r="F190" s="10">
        <v>50500</v>
      </c>
      <c r="G190" s="10">
        <v>15000</v>
      </c>
      <c r="H190" s="10">
        <v>70000</v>
      </c>
      <c r="I190" s="10">
        <v>150000</v>
      </c>
      <c r="J190" s="10">
        <v>30000</v>
      </c>
      <c r="K190" s="10">
        <v>0</v>
      </c>
      <c r="L190" s="10">
        <f>+F190+G190+H190+I190+J190+K190</f>
        <v>315500</v>
      </c>
    </row>
    <row r="191" spans="1:12" x14ac:dyDescent="0.25">
      <c r="A191" s="11"/>
      <c r="B191" s="11"/>
      <c r="C191" s="11"/>
      <c r="D191" s="12" t="s">
        <v>14</v>
      </c>
      <c r="E191" s="12" t="s">
        <v>15</v>
      </c>
      <c r="F191" s="13">
        <f>+F192+F193</f>
        <v>50500</v>
      </c>
      <c r="G191" s="13">
        <f>+G192+G193</f>
        <v>15000</v>
      </c>
      <c r="H191" s="13">
        <f>+H192+H193</f>
        <v>70000</v>
      </c>
      <c r="I191" s="13">
        <f>+I192+I193</f>
        <v>150000</v>
      </c>
      <c r="J191" s="13">
        <f>+J192+J193</f>
        <v>30000</v>
      </c>
      <c r="K191" s="13">
        <f>+K192+K193</f>
        <v>0</v>
      </c>
      <c r="L191" s="13">
        <f>+L192+L193</f>
        <v>315500</v>
      </c>
    </row>
    <row r="192" spans="1:12" x14ac:dyDescent="0.25">
      <c r="A192" s="11"/>
      <c r="B192" s="11"/>
      <c r="C192" s="11"/>
      <c r="D192" s="12" t="s">
        <v>16</v>
      </c>
      <c r="E192" s="12" t="s">
        <v>17</v>
      </c>
      <c r="F192" s="13">
        <v>40500</v>
      </c>
      <c r="G192" s="13">
        <v>10000</v>
      </c>
      <c r="H192" s="13">
        <v>65000</v>
      </c>
      <c r="I192" s="13">
        <v>145000</v>
      </c>
      <c r="J192" s="13">
        <v>25000</v>
      </c>
      <c r="K192" s="13">
        <v>0</v>
      </c>
      <c r="L192" s="13">
        <f>+F192+G192+H192+I192+J192+K192</f>
        <v>285500</v>
      </c>
    </row>
    <row r="193" spans="1:12" x14ac:dyDescent="0.25">
      <c r="A193" s="11"/>
      <c r="B193" s="11"/>
      <c r="C193" s="11"/>
      <c r="D193" s="12" t="s">
        <v>59</v>
      </c>
      <c r="E193" s="12" t="s">
        <v>60</v>
      </c>
      <c r="F193" s="13">
        <v>10000</v>
      </c>
      <c r="G193" s="13">
        <v>5000</v>
      </c>
      <c r="H193" s="13">
        <v>5000</v>
      </c>
      <c r="I193" s="13">
        <v>5000</v>
      </c>
      <c r="J193" s="13">
        <v>5000</v>
      </c>
      <c r="K193" s="13">
        <v>0</v>
      </c>
      <c r="L193" s="13">
        <f>+F193+G193+H193+I193+J193+K193</f>
        <v>30000</v>
      </c>
    </row>
    <row r="194" spans="1:12" x14ac:dyDescent="0.25">
      <c r="A194" s="2" t="s">
        <v>174</v>
      </c>
      <c r="B194" s="3"/>
      <c r="C194" s="3"/>
      <c r="D194" s="3"/>
      <c r="E194" s="2" t="s">
        <v>175</v>
      </c>
      <c r="F194" s="4">
        <f>+F195+F199+F203</f>
        <v>192808.5</v>
      </c>
      <c r="G194" s="4">
        <f>+G195+G199+G203</f>
        <v>119400</v>
      </c>
      <c r="H194" s="4">
        <f>+H195+H199+H203</f>
        <v>386400</v>
      </c>
      <c r="I194" s="4">
        <f>+I195+I199+I203</f>
        <v>466400</v>
      </c>
      <c r="J194" s="4">
        <f>+J195+J199+J203</f>
        <v>216400</v>
      </c>
      <c r="K194" s="4">
        <f>+K195+K199+K203</f>
        <v>0</v>
      </c>
      <c r="L194" s="4">
        <f>+L195+L199+L203</f>
        <v>1381408.5</v>
      </c>
    </row>
    <row r="195" spans="1:12" x14ac:dyDescent="0.25">
      <c r="A195" s="5"/>
      <c r="B195" s="6" t="s">
        <v>176</v>
      </c>
      <c r="C195" s="5"/>
      <c r="D195" s="5"/>
      <c r="E195" s="6" t="s">
        <v>177</v>
      </c>
      <c r="F195" s="7">
        <f>+F196</f>
        <v>92808.5</v>
      </c>
      <c r="G195" s="7">
        <f>+G196</f>
        <v>69400</v>
      </c>
      <c r="H195" s="7">
        <f>+H196</f>
        <v>56400</v>
      </c>
      <c r="I195" s="7">
        <f>+I196</f>
        <v>56400</v>
      </c>
      <c r="J195" s="7">
        <f>+J196</f>
        <v>56400</v>
      </c>
      <c r="K195" s="7">
        <f>+K196</f>
        <v>0</v>
      </c>
      <c r="L195" s="7">
        <f>+L196</f>
        <v>331408.5</v>
      </c>
    </row>
    <row r="196" spans="1:12" x14ac:dyDescent="0.25">
      <c r="A196" s="8"/>
      <c r="B196" s="8"/>
      <c r="C196" s="9" t="s">
        <v>178</v>
      </c>
      <c r="D196" s="8"/>
      <c r="E196" s="9" t="s">
        <v>179</v>
      </c>
      <c r="F196" s="10">
        <v>92808.5</v>
      </c>
      <c r="G196" s="10">
        <v>69400</v>
      </c>
      <c r="H196" s="10">
        <v>56400</v>
      </c>
      <c r="I196" s="10">
        <v>56400</v>
      </c>
      <c r="J196" s="10">
        <v>56400</v>
      </c>
      <c r="K196" s="10">
        <v>0</v>
      </c>
      <c r="L196" s="10">
        <f>+F196+G196+H196+I196+J196+K196</f>
        <v>331408.5</v>
      </c>
    </row>
    <row r="197" spans="1:12" x14ac:dyDescent="0.25">
      <c r="A197" s="11"/>
      <c r="B197" s="11"/>
      <c r="C197" s="11"/>
      <c r="D197" s="12" t="s">
        <v>14</v>
      </c>
      <c r="E197" s="12" t="s">
        <v>15</v>
      </c>
      <c r="F197" s="13">
        <f>+F198</f>
        <v>92808.5</v>
      </c>
      <c r="G197" s="13">
        <f>+G198</f>
        <v>69400</v>
      </c>
      <c r="H197" s="13">
        <f>+H198</f>
        <v>56400</v>
      </c>
      <c r="I197" s="13">
        <f>+I198</f>
        <v>56400</v>
      </c>
      <c r="J197" s="13">
        <f>+J198</f>
        <v>56400</v>
      </c>
      <c r="K197" s="13">
        <f>+K198</f>
        <v>0</v>
      </c>
      <c r="L197" s="13">
        <f>+L198</f>
        <v>331408.5</v>
      </c>
    </row>
    <row r="198" spans="1:12" x14ac:dyDescent="0.25">
      <c r="A198" s="11"/>
      <c r="B198" s="11"/>
      <c r="C198" s="11"/>
      <c r="D198" s="12" t="s">
        <v>16</v>
      </c>
      <c r="E198" s="12" t="s">
        <v>17</v>
      </c>
      <c r="F198" s="13">
        <v>92808.5</v>
      </c>
      <c r="G198" s="13">
        <v>69400</v>
      </c>
      <c r="H198" s="13">
        <v>56400</v>
      </c>
      <c r="I198" s="13">
        <v>56400</v>
      </c>
      <c r="J198" s="13">
        <v>56400</v>
      </c>
      <c r="K198" s="13">
        <v>0</v>
      </c>
      <c r="L198" s="13">
        <f>+F198+G198+H198+I198+J198+K198</f>
        <v>331408.5</v>
      </c>
    </row>
    <row r="199" spans="1:12" x14ac:dyDescent="0.25">
      <c r="A199" s="5"/>
      <c r="B199" s="6" t="s">
        <v>180</v>
      </c>
      <c r="C199" s="5"/>
      <c r="D199" s="5"/>
      <c r="E199" s="6" t="s">
        <v>181</v>
      </c>
      <c r="F199" s="7">
        <f>+F200</f>
        <v>20000</v>
      </c>
      <c r="G199" s="7">
        <f>+G200</f>
        <v>10000</v>
      </c>
      <c r="H199" s="7">
        <f>+H200</f>
        <v>10000</v>
      </c>
      <c r="I199" s="7">
        <f>+I200</f>
        <v>10000</v>
      </c>
      <c r="J199" s="7">
        <f>+J200</f>
        <v>10000</v>
      </c>
      <c r="K199" s="7">
        <f>+K200</f>
        <v>0</v>
      </c>
      <c r="L199" s="7">
        <f>+L200</f>
        <v>60000</v>
      </c>
    </row>
    <row r="200" spans="1:12" x14ac:dyDescent="0.25">
      <c r="A200" s="8"/>
      <c r="B200" s="8"/>
      <c r="C200" s="9" t="s">
        <v>182</v>
      </c>
      <c r="D200" s="8"/>
      <c r="E200" s="9" t="s">
        <v>183</v>
      </c>
      <c r="F200" s="10">
        <v>20000</v>
      </c>
      <c r="G200" s="10">
        <v>10000</v>
      </c>
      <c r="H200" s="10">
        <v>10000</v>
      </c>
      <c r="I200" s="10">
        <v>10000</v>
      </c>
      <c r="J200" s="10">
        <v>10000</v>
      </c>
      <c r="K200" s="10">
        <v>0</v>
      </c>
      <c r="L200" s="10">
        <f>+F200+G200+H200+I200+J200+K200</f>
        <v>60000</v>
      </c>
    </row>
    <row r="201" spans="1:12" x14ac:dyDescent="0.25">
      <c r="A201" s="11"/>
      <c r="B201" s="11"/>
      <c r="C201" s="11"/>
      <c r="D201" s="12" t="s">
        <v>14</v>
      </c>
      <c r="E201" s="12" t="s">
        <v>15</v>
      </c>
      <c r="F201" s="13">
        <f>+F202</f>
        <v>20000</v>
      </c>
      <c r="G201" s="13">
        <f>+G202</f>
        <v>10000</v>
      </c>
      <c r="H201" s="13">
        <f>+H202</f>
        <v>10000</v>
      </c>
      <c r="I201" s="13">
        <f>+I202</f>
        <v>10000</v>
      </c>
      <c r="J201" s="13">
        <f>+J202</f>
        <v>10000</v>
      </c>
      <c r="K201" s="13">
        <f>+K202</f>
        <v>0</v>
      </c>
      <c r="L201" s="13">
        <f>+L202</f>
        <v>60000</v>
      </c>
    </row>
    <row r="202" spans="1:12" x14ac:dyDescent="0.25">
      <c r="A202" s="11"/>
      <c r="B202" s="11"/>
      <c r="C202" s="11"/>
      <c r="D202" s="12" t="s">
        <v>16</v>
      </c>
      <c r="E202" s="12" t="s">
        <v>17</v>
      </c>
      <c r="F202" s="13">
        <v>20000</v>
      </c>
      <c r="G202" s="13">
        <v>10000</v>
      </c>
      <c r="H202" s="13">
        <v>10000</v>
      </c>
      <c r="I202" s="13">
        <v>10000</v>
      </c>
      <c r="J202" s="13">
        <v>10000</v>
      </c>
      <c r="K202" s="13">
        <v>0</v>
      </c>
      <c r="L202" s="13">
        <f>+F202+G202+H202+I202+J202+K202</f>
        <v>60000</v>
      </c>
    </row>
    <row r="203" spans="1:12" x14ac:dyDescent="0.25">
      <c r="A203" s="5"/>
      <c r="B203" s="6" t="s">
        <v>184</v>
      </c>
      <c r="C203" s="5"/>
      <c r="D203" s="5"/>
      <c r="E203" s="6" t="s">
        <v>185</v>
      </c>
      <c r="F203" s="7">
        <f>+F204</f>
        <v>80000</v>
      </c>
      <c r="G203" s="7">
        <f>+G204</f>
        <v>40000</v>
      </c>
      <c r="H203" s="7">
        <f>+H204</f>
        <v>320000</v>
      </c>
      <c r="I203" s="7">
        <f>+I204</f>
        <v>400000</v>
      </c>
      <c r="J203" s="7">
        <f>+J204</f>
        <v>150000</v>
      </c>
      <c r="K203" s="7">
        <f>+K204</f>
        <v>0</v>
      </c>
      <c r="L203" s="7">
        <f>+L204</f>
        <v>990000</v>
      </c>
    </row>
    <row r="204" spans="1:12" x14ac:dyDescent="0.25">
      <c r="A204" s="8"/>
      <c r="B204" s="8"/>
      <c r="C204" s="9" t="s">
        <v>186</v>
      </c>
      <c r="D204" s="8"/>
      <c r="E204" s="9" t="s">
        <v>185</v>
      </c>
      <c r="F204" s="10">
        <v>80000</v>
      </c>
      <c r="G204" s="10">
        <v>40000</v>
      </c>
      <c r="H204" s="10">
        <v>320000</v>
      </c>
      <c r="I204" s="10">
        <v>400000</v>
      </c>
      <c r="J204" s="10">
        <v>150000</v>
      </c>
      <c r="K204" s="10">
        <v>0</v>
      </c>
      <c r="L204" s="10">
        <f>+F204+G204+H204+I204+J204+K204</f>
        <v>990000</v>
      </c>
    </row>
    <row r="205" spans="1:12" x14ac:dyDescent="0.25">
      <c r="A205" s="11"/>
      <c r="B205" s="11"/>
      <c r="C205" s="11"/>
      <c r="D205" s="12" t="s">
        <v>14</v>
      </c>
      <c r="E205" s="12" t="s">
        <v>15</v>
      </c>
      <c r="F205" s="13">
        <f>+F206</f>
        <v>80000</v>
      </c>
      <c r="G205" s="13">
        <f>+G206</f>
        <v>40000</v>
      </c>
      <c r="H205" s="13">
        <f>+H206</f>
        <v>320000</v>
      </c>
      <c r="I205" s="13">
        <f>+I206</f>
        <v>400000</v>
      </c>
      <c r="J205" s="13">
        <f>+J206</f>
        <v>150000</v>
      </c>
      <c r="K205" s="13">
        <f>+K206</f>
        <v>0</v>
      </c>
      <c r="L205" s="13">
        <f>+L206</f>
        <v>990000</v>
      </c>
    </row>
    <row r="206" spans="1:12" x14ac:dyDescent="0.25">
      <c r="A206" s="11"/>
      <c r="B206" s="11"/>
      <c r="C206" s="11"/>
      <c r="D206" s="12" t="s">
        <v>16</v>
      </c>
      <c r="E206" s="12" t="s">
        <v>17</v>
      </c>
      <c r="F206" s="13">
        <v>80000</v>
      </c>
      <c r="G206" s="13">
        <v>40000</v>
      </c>
      <c r="H206" s="13">
        <v>320000</v>
      </c>
      <c r="I206" s="13">
        <v>400000</v>
      </c>
      <c r="J206" s="13">
        <v>150000</v>
      </c>
      <c r="K206" s="13">
        <v>0</v>
      </c>
      <c r="L206" s="13">
        <f>+F206+G206+H206+I206+J206+K206</f>
        <v>990000</v>
      </c>
    </row>
    <row r="207" spans="1:12" x14ac:dyDescent="0.25">
      <c r="A207" s="2" t="s">
        <v>187</v>
      </c>
      <c r="B207" s="3"/>
      <c r="C207" s="3"/>
      <c r="D207" s="3"/>
      <c r="E207" s="2" t="s">
        <v>188</v>
      </c>
      <c r="F207" s="4">
        <f>+F208+F213</f>
        <v>282500</v>
      </c>
      <c r="G207" s="4">
        <f>+G208+G213</f>
        <v>382356.8</v>
      </c>
      <c r="H207" s="4">
        <f>+H208+H213</f>
        <v>50000</v>
      </c>
      <c r="I207" s="4">
        <f>+I208+I213</f>
        <v>320000</v>
      </c>
      <c r="J207" s="4">
        <f>+J208+J213</f>
        <v>270000</v>
      </c>
      <c r="K207" s="4">
        <f>+K208+K213</f>
        <v>100000</v>
      </c>
      <c r="L207" s="4">
        <f>+L208+L213</f>
        <v>1404856.8</v>
      </c>
    </row>
    <row r="208" spans="1:12" x14ac:dyDescent="0.25">
      <c r="A208" s="5"/>
      <c r="B208" s="6" t="s">
        <v>189</v>
      </c>
      <c r="C208" s="5"/>
      <c r="D208" s="5"/>
      <c r="E208" s="6" t="s">
        <v>190</v>
      </c>
      <c r="F208" s="7">
        <f>+F209+F210</f>
        <v>262500</v>
      </c>
      <c r="G208" s="7">
        <f>+G209+G210</f>
        <v>357356.79999999999</v>
      </c>
      <c r="H208" s="7">
        <f>+H209+H210</f>
        <v>30000</v>
      </c>
      <c r="I208" s="7">
        <f>+I209+I210</f>
        <v>220000</v>
      </c>
      <c r="J208" s="7">
        <f>+J209+J210</f>
        <v>200000</v>
      </c>
      <c r="K208" s="7">
        <f>+K209+K210</f>
        <v>100000</v>
      </c>
      <c r="L208" s="7">
        <f>+L209+L210</f>
        <v>1169856.8</v>
      </c>
    </row>
    <row r="209" spans="1:12" x14ac:dyDescent="0.25">
      <c r="A209" s="8"/>
      <c r="B209" s="8"/>
      <c r="C209" s="9" t="s">
        <v>191</v>
      </c>
      <c r="D209" s="8"/>
      <c r="E209" s="9" t="s">
        <v>192</v>
      </c>
      <c r="F209" s="10">
        <v>0</v>
      </c>
      <c r="G209" s="10">
        <v>91000</v>
      </c>
      <c r="H209" s="10">
        <v>30000</v>
      </c>
      <c r="I209" s="10">
        <v>220000</v>
      </c>
      <c r="J209" s="10">
        <v>200000</v>
      </c>
      <c r="K209" s="10">
        <v>100000</v>
      </c>
      <c r="L209" s="10">
        <f>+F209+G209+H209+I209+J209+K209</f>
        <v>641000</v>
      </c>
    </row>
    <row r="210" spans="1:12" x14ac:dyDescent="0.25">
      <c r="A210" s="8"/>
      <c r="B210" s="8"/>
      <c r="C210" s="9" t="s">
        <v>193</v>
      </c>
      <c r="D210" s="8"/>
      <c r="E210" s="9" t="s">
        <v>194</v>
      </c>
      <c r="F210" s="10">
        <v>262500</v>
      </c>
      <c r="G210" s="10">
        <v>266356.8</v>
      </c>
      <c r="H210" s="10">
        <v>0</v>
      </c>
      <c r="I210" s="10">
        <v>0</v>
      </c>
      <c r="J210" s="10">
        <v>0</v>
      </c>
      <c r="K210" s="10">
        <v>0</v>
      </c>
      <c r="L210" s="10">
        <f>+F210+G210+H210+I210+J210+K210</f>
        <v>528856.80000000005</v>
      </c>
    </row>
    <row r="211" spans="1:12" x14ac:dyDescent="0.25">
      <c r="A211" s="11"/>
      <c r="B211" s="11"/>
      <c r="C211" s="11"/>
      <c r="D211" s="12" t="s">
        <v>14</v>
      </c>
      <c r="E211" s="12" t="s">
        <v>15</v>
      </c>
      <c r="F211" s="13">
        <f>+F212</f>
        <v>262500</v>
      </c>
      <c r="G211" s="13">
        <f>+G212</f>
        <v>357356.79999999999</v>
      </c>
      <c r="H211" s="13">
        <f>+H212</f>
        <v>30000</v>
      </c>
      <c r="I211" s="13">
        <f>+I212</f>
        <v>220000</v>
      </c>
      <c r="J211" s="13">
        <f>+J212</f>
        <v>200000</v>
      </c>
      <c r="K211" s="13">
        <f>+K212</f>
        <v>100000</v>
      </c>
      <c r="L211" s="13">
        <f>+L212</f>
        <v>1169856.8</v>
      </c>
    </row>
    <row r="212" spans="1:12" x14ac:dyDescent="0.25">
      <c r="A212" s="11"/>
      <c r="B212" s="11"/>
      <c r="C212" s="11"/>
      <c r="D212" s="12" t="s">
        <v>16</v>
      </c>
      <c r="E212" s="12" t="s">
        <v>17</v>
      </c>
      <c r="F212" s="13">
        <v>262500</v>
      </c>
      <c r="G212" s="13">
        <v>357356.79999999999</v>
      </c>
      <c r="H212" s="13">
        <v>30000</v>
      </c>
      <c r="I212" s="13">
        <v>220000</v>
      </c>
      <c r="J212" s="13">
        <v>200000</v>
      </c>
      <c r="K212" s="13">
        <v>100000</v>
      </c>
      <c r="L212" s="13">
        <f>+F212+G212+H212+I212+J212+K212</f>
        <v>1169856.8</v>
      </c>
    </row>
    <row r="213" spans="1:12" x14ac:dyDescent="0.25">
      <c r="A213" s="5"/>
      <c r="B213" s="6" t="s">
        <v>195</v>
      </c>
      <c r="C213" s="5"/>
      <c r="D213" s="5"/>
      <c r="E213" s="6" t="s">
        <v>196</v>
      </c>
      <c r="F213" s="7">
        <f>+F214</f>
        <v>20000</v>
      </c>
      <c r="G213" s="7">
        <f>+G214</f>
        <v>25000</v>
      </c>
      <c r="H213" s="7">
        <f>+H214</f>
        <v>20000</v>
      </c>
      <c r="I213" s="7">
        <f>+I214</f>
        <v>100000</v>
      </c>
      <c r="J213" s="7">
        <f>+J214</f>
        <v>70000</v>
      </c>
      <c r="K213" s="7">
        <f>+K214</f>
        <v>0</v>
      </c>
      <c r="L213" s="7">
        <f>+L214</f>
        <v>235000</v>
      </c>
    </row>
    <row r="214" spans="1:12" x14ac:dyDescent="0.25">
      <c r="A214" s="8"/>
      <c r="B214" s="8"/>
      <c r="C214" s="9" t="s">
        <v>191</v>
      </c>
      <c r="D214" s="8"/>
      <c r="E214" s="9" t="s">
        <v>192</v>
      </c>
      <c r="F214" s="10">
        <v>20000</v>
      </c>
      <c r="G214" s="10">
        <v>25000</v>
      </c>
      <c r="H214" s="10">
        <v>20000</v>
      </c>
      <c r="I214" s="10">
        <v>100000</v>
      </c>
      <c r="J214" s="10">
        <v>70000</v>
      </c>
      <c r="K214" s="10">
        <v>0</v>
      </c>
      <c r="L214" s="10">
        <f>+F214+G214+H214+I214+J214+K214</f>
        <v>235000</v>
      </c>
    </row>
    <row r="215" spans="1:12" x14ac:dyDescent="0.25">
      <c r="A215" s="11"/>
      <c r="B215" s="11"/>
      <c r="C215" s="11"/>
      <c r="D215" s="12" t="s">
        <v>14</v>
      </c>
      <c r="E215" s="12" t="s">
        <v>15</v>
      </c>
      <c r="F215" s="13">
        <f>+F216</f>
        <v>20000</v>
      </c>
      <c r="G215" s="13">
        <f>+G216</f>
        <v>25000</v>
      </c>
      <c r="H215" s="13">
        <f>+H216</f>
        <v>20000</v>
      </c>
      <c r="I215" s="13">
        <f>+I216</f>
        <v>100000</v>
      </c>
      <c r="J215" s="13">
        <f>+J216</f>
        <v>70000</v>
      </c>
      <c r="K215" s="13">
        <f>+K216</f>
        <v>0</v>
      </c>
      <c r="L215" s="13">
        <f>+L216</f>
        <v>235000</v>
      </c>
    </row>
    <row r="216" spans="1:12" x14ac:dyDescent="0.25">
      <c r="A216" s="11"/>
      <c r="B216" s="11"/>
      <c r="C216" s="11"/>
      <c r="D216" s="12" t="s">
        <v>16</v>
      </c>
      <c r="E216" s="12" t="s">
        <v>17</v>
      </c>
      <c r="F216" s="13">
        <v>20000</v>
      </c>
      <c r="G216" s="13">
        <v>25000</v>
      </c>
      <c r="H216" s="13">
        <v>20000</v>
      </c>
      <c r="I216" s="13">
        <v>100000</v>
      </c>
      <c r="J216" s="13">
        <v>70000</v>
      </c>
      <c r="K216" s="13">
        <v>0</v>
      </c>
      <c r="L216" s="13">
        <f>+F216+G216+H216+I216+J216+K216</f>
        <v>235000</v>
      </c>
    </row>
    <row r="217" spans="1:12" x14ac:dyDescent="0.25">
      <c r="A217" s="2" t="s">
        <v>197</v>
      </c>
      <c r="B217" s="3"/>
      <c r="C217" s="3"/>
      <c r="D217" s="3"/>
      <c r="E217" s="2" t="s">
        <v>198</v>
      </c>
      <c r="F217" s="4">
        <f>+F218+F223</f>
        <v>72500</v>
      </c>
      <c r="G217" s="4">
        <f>+G218+G223</f>
        <v>62354.84</v>
      </c>
      <c r="H217" s="4">
        <f>+H218+H223</f>
        <v>463938.72</v>
      </c>
      <c r="I217" s="4">
        <f>+I218+I223</f>
        <v>43750</v>
      </c>
      <c r="J217" s="4">
        <f>+J218+J223</f>
        <v>43750</v>
      </c>
      <c r="K217" s="4">
        <f>+K218+K223</f>
        <v>0</v>
      </c>
      <c r="L217" s="4">
        <f>+L218+L223</f>
        <v>686293.56</v>
      </c>
    </row>
    <row r="218" spans="1:12" x14ac:dyDescent="0.25">
      <c r="A218" s="5"/>
      <c r="B218" s="6" t="s">
        <v>199</v>
      </c>
      <c r="C218" s="5"/>
      <c r="D218" s="5"/>
      <c r="E218" s="6" t="s">
        <v>200</v>
      </c>
      <c r="F218" s="7">
        <f>+F219+F220</f>
        <v>72500</v>
      </c>
      <c r="G218" s="7">
        <f>+G219+G220</f>
        <v>43750</v>
      </c>
      <c r="H218" s="7">
        <f>+H219+H220</f>
        <v>43750</v>
      </c>
      <c r="I218" s="7">
        <f>+I219+I220</f>
        <v>43750</v>
      </c>
      <c r="J218" s="7">
        <f>+J219+J220</f>
        <v>43750</v>
      </c>
      <c r="K218" s="7">
        <f>+K219+K220</f>
        <v>0</v>
      </c>
      <c r="L218" s="7">
        <f>+L219+L220</f>
        <v>247500</v>
      </c>
    </row>
    <row r="219" spans="1:12" x14ac:dyDescent="0.25">
      <c r="A219" s="8"/>
      <c r="B219" s="8"/>
      <c r="C219" s="9" t="s">
        <v>201</v>
      </c>
      <c r="D219" s="8"/>
      <c r="E219" s="9" t="s">
        <v>202</v>
      </c>
      <c r="F219" s="10">
        <v>47500</v>
      </c>
      <c r="G219" s="10">
        <v>23750</v>
      </c>
      <c r="H219" s="10">
        <v>23750</v>
      </c>
      <c r="I219" s="10">
        <v>23750</v>
      </c>
      <c r="J219" s="10">
        <v>23750</v>
      </c>
      <c r="K219" s="10">
        <v>0</v>
      </c>
      <c r="L219" s="10">
        <f>+F219+G219+H219+I219+J219+K219</f>
        <v>142500</v>
      </c>
    </row>
    <row r="220" spans="1:12" x14ac:dyDescent="0.25">
      <c r="A220" s="8"/>
      <c r="B220" s="8"/>
      <c r="C220" s="9" t="s">
        <v>203</v>
      </c>
      <c r="D220" s="8"/>
      <c r="E220" s="9" t="s">
        <v>200</v>
      </c>
      <c r="F220" s="10">
        <v>25000</v>
      </c>
      <c r="G220" s="10">
        <v>20000</v>
      </c>
      <c r="H220" s="10">
        <v>20000</v>
      </c>
      <c r="I220" s="10">
        <v>20000</v>
      </c>
      <c r="J220" s="10">
        <v>20000</v>
      </c>
      <c r="K220" s="10">
        <v>0</v>
      </c>
      <c r="L220" s="10">
        <f>+F220+G220+H220+I220+J220+K220</f>
        <v>105000</v>
      </c>
    </row>
    <row r="221" spans="1:12" x14ac:dyDescent="0.25">
      <c r="A221" s="11"/>
      <c r="B221" s="11"/>
      <c r="C221" s="11"/>
      <c r="D221" s="12" t="s">
        <v>14</v>
      </c>
      <c r="E221" s="12" t="s">
        <v>15</v>
      </c>
      <c r="F221" s="13">
        <f>+F222</f>
        <v>72500</v>
      </c>
      <c r="G221" s="13">
        <f>+G222</f>
        <v>43750</v>
      </c>
      <c r="H221" s="13">
        <f>+H222</f>
        <v>43750</v>
      </c>
      <c r="I221" s="13">
        <f>+I222</f>
        <v>43750</v>
      </c>
      <c r="J221" s="13">
        <f>+J222</f>
        <v>43750</v>
      </c>
      <c r="K221" s="13">
        <f>+K222</f>
        <v>0</v>
      </c>
      <c r="L221" s="13">
        <f>+L222</f>
        <v>247500</v>
      </c>
    </row>
    <row r="222" spans="1:12" x14ac:dyDescent="0.25">
      <c r="A222" s="11"/>
      <c r="B222" s="11"/>
      <c r="C222" s="11"/>
      <c r="D222" s="12" t="s">
        <v>16</v>
      </c>
      <c r="E222" s="12" t="s">
        <v>17</v>
      </c>
      <c r="F222" s="13">
        <v>72500</v>
      </c>
      <c r="G222" s="13">
        <v>43750</v>
      </c>
      <c r="H222" s="13">
        <v>43750</v>
      </c>
      <c r="I222" s="13">
        <v>43750</v>
      </c>
      <c r="J222" s="13">
        <v>43750</v>
      </c>
      <c r="K222" s="13">
        <v>0</v>
      </c>
      <c r="L222" s="13">
        <f>+F222+G222+H222+I222+J222+K222</f>
        <v>247500</v>
      </c>
    </row>
    <row r="223" spans="1:12" x14ac:dyDescent="0.25">
      <c r="A223" s="5"/>
      <c r="B223" s="6" t="s">
        <v>204</v>
      </c>
      <c r="C223" s="5"/>
      <c r="D223" s="5"/>
      <c r="E223" s="6" t="s">
        <v>205</v>
      </c>
      <c r="F223" s="7">
        <f>+F224</f>
        <v>0</v>
      </c>
      <c r="G223" s="7">
        <f>+G224</f>
        <v>18604.84</v>
      </c>
      <c r="H223" s="7">
        <f>+H224</f>
        <v>420188.72</v>
      </c>
      <c r="I223" s="7">
        <f>+I224</f>
        <v>0</v>
      </c>
      <c r="J223" s="7">
        <f>+J224</f>
        <v>0</v>
      </c>
      <c r="K223" s="7">
        <f>+K224</f>
        <v>0</v>
      </c>
      <c r="L223" s="7">
        <f>+L224</f>
        <v>438793.56</v>
      </c>
    </row>
    <row r="224" spans="1:12" x14ac:dyDescent="0.25">
      <c r="A224" s="8"/>
      <c r="B224" s="8"/>
      <c r="C224" s="9" t="s">
        <v>33</v>
      </c>
      <c r="D224" s="8"/>
      <c r="E224" s="9" t="s">
        <v>32</v>
      </c>
      <c r="F224" s="10">
        <v>0</v>
      </c>
      <c r="G224" s="10">
        <v>18604.84</v>
      </c>
      <c r="H224" s="10">
        <v>420188.72</v>
      </c>
      <c r="I224" s="10">
        <v>0</v>
      </c>
      <c r="J224" s="10">
        <v>0</v>
      </c>
      <c r="K224" s="10">
        <v>0</v>
      </c>
      <c r="L224" s="10">
        <f>+F224+G224+H224+I224+J224+K224</f>
        <v>438793.56</v>
      </c>
    </row>
    <row r="225" spans="1:12" x14ac:dyDescent="0.25">
      <c r="A225" s="11"/>
      <c r="B225" s="11"/>
      <c r="C225" s="11"/>
      <c r="D225" s="12" t="s">
        <v>14</v>
      </c>
      <c r="E225" s="12" t="s">
        <v>15</v>
      </c>
      <c r="F225" s="13">
        <f>+F226+F227</f>
        <v>0</v>
      </c>
      <c r="G225" s="13">
        <f>+G226+G227</f>
        <v>18604.84</v>
      </c>
      <c r="H225" s="13">
        <f>+H226+H227</f>
        <v>420188.72</v>
      </c>
      <c r="I225" s="13">
        <f>+I226+I227</f>
        <v>0</v>
      </c>
      <c r="J225" s="13">
        <f>+J226+J227</f>
        <v>0</v>
      </c>
      <c r="K225" s="13">
        <f>+K226+K227</f>
        <v>0</v>
      </c>
      <c r="L225" s="13">
        <f>+L226+L227</f>
        <v>438793.56</v>
      </c>
    </row>
    <row r="226" spans="1:12" x14ac:dyDescent="0.25">
      <c r="A226" s="11"/>
      <c r="B226" s="11"/>
      <c r="C226" s="11"/>
      <c r="D226" s="12" t="s">
        <v>16</v>
      </c>
      <c r="E226" s="12" t="s">
        <v>17</v>
      </c>
      <c r="F226" s="13">
        <v>0</v>
      </c>
      <c r="G226" s="13">
        <v>13643.89</v>
      </c>
      <c r="H226" s="13">
        <v>297937.42</v>
      </c>
      <c r="I226" s="13">
        <v>0</v>
      </c>
      <c r="J226" s="13">
        <v>0</v>
      </c>
      <c r="K226" s="13">
        <v>0</v>
      </c>
      <c r="L226" s="13">
        <f>+F226+G226+H226+I226+J226+K226</f>
        <v>311581.31</v>
      </c>
    </row>
    <row r="227" spans="1:12" x14ac:dyDescent="0.25">
      <c r="A227" s="11"/>
      <c r="B227" s="11"/>
      <c r="C227" s="11"/>
      <c r="D227" s="12" t="s">
        <v>55</v>
      </c>
      <c r="E227" s="12" t="s">
        <v>56</v>
      </c>
      <c r="F227" s="13">
        <v>0</v>
      </c>
      <c r="G227" s="13">
        <v>4960.95</v>
      </c>
      <c r="H227" s="13">
        <v>122251.3</v>
      </c>
      <c r="I227" s="13">
        <v>0</v>
      </c>
      <c r="J227" s="13">
        <v>0</v>
      </c>
      <c r="K227" s="13">
        <v>0</v>
      </c>
      <c r="L227" s="13">
        <f>+F227+G227+H227+I227+J227+K227</f>
        <v>127212.25</v>
      </c>
    </row>
    <row r="228" spans="1:12" x14ac:dyDescent="0.25">
      <c r="A228" s="2" t="s">
        <v>206</v>
      </c>
      <c r="B228" s="3"/>
      <c r="C228" s="3"/>
      <c r="D228" s="3"/>
      <c r="E228" s="2" t="s">
        <v>207</v>
      </c>
      <c r="F228" s="4">
        <f>+F229</f>
        <v>336875</v>
      </c>
      <c r="G228" s="4">
        <f>+G229</f>
        <v>160050</v>
      </c>
      <c r="H228" s="4">
        <f>+H229</f>
        <v>160050</v>
      </c>
      <c r="I228" s="4">
        <f>+I229</f>
        <v>160050</v>
      </c>
      <c r="J228" s="4">
        <f>+J229</f>
        <v>160050</v>
      </c>
      <c r="K228" s="4">
        <f>+K229</f>
        <v>0</v>
      </c>
      <c r="L228" s="4">
        <f>+L229</f>
        <v>977075</v>
      </c>
    </row>
    <row r="229" spans="1:12" x14ac:dyDescent="0.25">
      <c r="A229" s="5"/>
      <c r="B229" s="6" t="s">
        <v>208</v>
      </c>
      <c r="C229" s="5"/>
      <c r="D229" s="5"/>
      <c r="E229" s="6" t="s">
        <v>209</v>
      </c>
      <c r="F229" s="7">
        <f>+F230+F231+F232+F233+F234+F235</f>
        <v>336875</v>
      </c>
      <c r="G229" s="7">
        <f>+G230+G231+G232+G233+G234+G235</f>
        <v>160050</v>
      </c>
      <c r="H229" s="7">
        <f>+H230+H231+H232+H233+H234+H235</f>
        <v>160050</v>
      </c>
      <c r="I229" s="7">
        <f>+I230+I231+I232+I233+I234+I235</f>
        <v>160050</v>
      </c>
      <c r="J229" s="7">
        <f>+J230+J231+J232+J233+J234+J235</f>
        <v>160050</v>
      </c>
      <c r="K229" s="7">
        <f>+K230+K231+K232+K233+K234+K235</f>
        <v>0</v>
      </c>
      <c r="L229" s="7">
        <f>+L230+L231+L232+L233+L234+L235</f>
        <v>977075</v>
      </c>
    </row>
    <row r="230" spans="1:12" x14ac:dyDescent="0.25">
      <c r="A230" s="8"/>
      <c r="B230" s="8"/>
      <c r="C230" s="9" t="s">
        <v>210</v>
      </c>
      <c r="D230" s="8"/>
      <c r="E230" s="9" t="s">
        <v>211</v>
      </c>
      <c r="F230" s="10">
        <v>81775</v>
      </c>
      <c r="G230" s="10">
        <v>39500</v>
      </c>
      <c r="H230" s="10">
        <v>39500</v>
      </c>
      <c r="I230" s="10">
        <v>39500</v>
      </c>
      <c r="J230" s="10">
        <v>39500</v>
      </c>
      <c r="K230" s="10">
        <v>0</v>
      </c>
      <c r="L230" s="10">
        <f>+F230+G230+H230+I230+J230+K230</f>
        <v>239775</v>
      </c>
    </row>
    <row r="231" spans="1:12" x14ac:dyDescent="0.25">
      <c r="A231" s="8"/>
      <c r="B231" s="8"/>
      <c r="C231" s="9" t="s">
        <v>212</v>
      </c>
      <c r="D231" s="8"/>
      <c r="E231" s="9" t="s">
        <v>213</v>
      </c>
      <c r="F231" s="10">
        <v>55100</v>
      </c>
      <c r="G231" s="10">
        <v>27550</v>
      </c>
      <c r="H231" s="10">
        <v>27550</v>
      </c>
      <c r="I231" s="10">
        <v>27550</v>
      </c>
      <c r="J231" s="10">
        <v>27550</v>
      </c>
      <c r="K231" s="10">
        <v>0</v>
      </c>
      <c r="L231" s="10">
        <f>+F231+G231+H231+I231+J231+K231</f>
        <v>165300</v>
      </c>
    </row>
    <row r="232" spans="1:12" x14ac:dyDescent="0.25">
      <c r="A232" s="8"/>
      <c r="B232" s="8"/>
      <c r="C232" s="9" t="s">
        <v>214</v>
      </c>
      <c r="D232" s="8"/>
      <c r="E232" s="9" t="s">
        <v>215</v>
      </c>
      <c r="F232" s="10">
        <v>95000</v>
      </c>
      <c r="G232" s="10">
        <v>35000</v>
      </c>
      <c r="H232" s="10">
        <v>35000</v>
      </c>
      <c r="I232" s="10">
        <v>35000</v>
      </c>
      <c r="J232" s="10">
        <v>35000</v>
      </c>
      <c r="K232" s="10">
        <v>0</v>
      </c>
      <c r="L232" s="10">
        <f>+F232+G232+H232+I232+J232+K232</f>
        <v>235000</v>
      </c>
    </row>
    <row r="233" spans="1:12" x14ac:dyDescent="0.25">
      <c r="A233" s="8"/>
      <c r="B233" s="8"/>
      <c r="C233" s="9" t="s">
        <v>216</v>
      </c>
      <c r="D233" s="8"/>
      <c r="E233" s="9" t="s">
        <v>217</v>
      </c>
      <c r="F233" s="10">
        <v>35000</v>
      </c>
      <c r="G233" s="10">
        <v>18000</v>
      </c>
      <c r="H233" s="10">
        <v>18000</v>
      </c>
      <c r="I233" s="10">
        <v>18000</v>
      </c>
      <c r="J233" s="10">
        <v>18000</v>
      </c>
      <c r="K233" s="10">
        <v>0</v>
      </c>
      <c r="L233" s="10">
        <f>+F233+G233+H233+I233+J233+K233</f>
        <v>107000</v>
      </c>
    </row>
    <row r="234" spans="1:12" x14ac:dyDescent="0.25">
      <c r="A234" s="8"/>
      <c r="B234" s="8"/>
      <c r="C234" s="9" t="s">
        <v>218</v>
      </c>
      <c r="D234" s="8"/>
      <c r="E234" s="9" t="s">
        <v>219</v>
      </c>
      <c r="F234" s="10">
        <v>10000</v>
      </c>
      <c r="G234" s="10">
        <v>5000</v>
      </c>
      <c r="H234" s="10">
        <v>5000</v>
      </c>
      <c r="I234" s="10">
        <v>5000</v>
      </c>
      <c r="J234" s="10">
        <v>5000</v>
      </c>
      <c r="K234" s="10">
        <v>0</v>
      </c>
      <c r="L234" s="10">
        <f>+F234+G234+H234+I234+J234+K234</f>
        <v>30000</v>
      </c>
    </row>
    <row r="235" spans="1:12" x14ac:dyDescent="0.25">
      <c r="A235" s="8"/>
      <c r="B235" s="8"/>
      <c r="C235" s="9" t="s">
        <v>220</v>
      </c>
      <c r="D235" s="8"/>
      <c r="E235" s="9" t="s">
        <v>221</v>
      </c>
      <c r="F235" s="10">
        <v>60000</v>
      </c>
      <c r="G235" s="10">
        <v>35000</v>
      </c>
      <c r="H235" s="10">
        <v>35000</v>
      </c>
      <c r="I235" s="10">
        <v>35000</v>
      </c>
      <c r="J235" s="10">
        <v>35000</v>
      </c>
      <c r="K235" s="10">
        <v>0</v>
      </c>
      <c r="L235" s="10">
        <f>+F235+G235+H235+I235+J235+K235</f>
        <v>200000</v>
      </c>
    </row>
    <row r="236" spans="1:12" x14ac:dyDescent="0.25">
      <c r="A236" s="11"/>
      <c r="B236" s="11"/>
      <c r="C236" s="11"/>
      <c r="D236" s="12" t="s">
        <v>14</v>
      </c>
      <c r="E236" s="12" t="s">
        <v>15</v>
      </c>
      <c r="F236" s="13">
        <f>+F237</f>
        <v>336875</v>
      </c>
      <c r="G236" s="13">
        <f>+G237</f>
        <v>160050</v>
      </c>
      <c r="H236" s="13">
        <f>+H237</f>
        <v>160050</v>
      </c>
      <c r="I236" s="13">
        <f>+I237</f>
        <v>160050</v>
      </c>
      <c r="J236" s="13">
        <f>+J237</f>
        <v>160050</v>
      </c>
      <c r="K236" s="13">
        <f>+K237</f>
        <v>0</v>
      </c>
      <c r="L236" s="13">
        <f>+L237</f>
        <v>977075</v>
      </c>
    </row>
    <row r="237" spans="1:12" x14ac:dyDescent="0.25">
      <c r="A237" s="11"/>
      <c r="B237" s="11"/>
      <c r="C237" s="11"/>
      <c r="D237" s="12" t="s">
        <v>16</v>
      </c>
      <c r="E237" s="12" t="s">
        <v>17</v>
      </c>
      <c r="F237" s="13">
        <v>336875</v>
      </c>
      <c r="G237" s="13">
        <v>160050</v>
      </c>
      <c r="H237" s="13">
        <v>160050</v>
      </c>
      <c r="I237" s="13">
        <v>160050</v>
      </c>
      <c r="J237" s="13">
        <v>160050</v>
      </c>
      <c r="K237" s="13">
        <v>0</v>
      </c>
      <c r="L237" s="13">
        <f>+F237+G237+H237+I237+J237+K237</f>
        <v>977075</v>
      </c>
    </row>
    <row r="238" spans="1:12" x14ac:dyDescent="0.25">
      <c r="A238" s="2" t="s">
        <v>222</v>
      </c>
      <c r="B238" s="3"/>
      <c r="C238" s="3"/>
      <c r="D238" s="3"/>
      <c r="E238" s="2" t="s">
        <v>223</v>
      </c>
      <c r="F238" s="4">
        <f>+F239</f>
        <v>205000</v>
      </c>
      <c r="G238" s="4">
        <f>+G239</f>
        <v>205000</v>
      </c>
      <c r="H238" s="4">
        <f>+H239</f>
        <v>215000</v>
      </c>
      <c r="I238" s="4">
        <f>+I239</f>
        <v>215000</v>
      </c>
      <c r="J238" s="4">
        <f>+J239</f>
        <v>215000</v>
      </c>
      <c r="K238" s="4">
        <f>+K239</f>
        <v>215000</v>
      </c>
      <c r="L238" s="4">
        <f>+L239</f>
        <v>1270000</v>
      </c>
    </row>
    <row r="239" spans="1:12" x14ac:dyDescent="0.25">
      <c r="A239" s="5"/>
      <c r="B239" s="6" t="s">
        <v>224</v>
      </c>
      <c r="C239" s="5"/>
      <c r="D239" s="5"/>
      <c r="E239" s="6" t="s">
        <v>225</v>
      </c>
      <c r="F239" s="7">
        <f>+F240</f>
        <v>205000</v>
      </c>
      <c r="G239" s="7">
        <f>+G240</f>
        <v>205000</v>
      </c>
      <c r="H239" s="7">
        <f>+H240</f>
        <v>215000</v>
      </c>
      <c r="I239" s="7">
        <f>+I240</f>
        <v>215000</v>
      </c>
      <c r="J239" s="7">
        <f>+J240</f>
        <v>215000</v>
      </c>
      <c r="K239" s="7">
        <f>+K240</f>
        <v>215000</v>
      </c>
      <c r="L239" s="7">
        <f>+L240</f>
        <v>1270000</v>
      </c>
    </row>
    <row r="240" spans="1:12" x14ac:dyDescent="0.25">
      <c r="A240" s="8"/>
      <c r="B240" s="8"/>
      <c r="C240" s="9" t="s">
        <v>226</v>
      </c>
      <c r="D240" s="8"/>
      <c r="E240" s="9" t="s">
        <v>225</v>
      </c>
      <c r="F240" s="10">
        <v>205000</v>
      </c>
      <c r="G240" s="10">
        <v>205000</v>
      </c>
      <c r="H240" s="10">
        <v>215000</v>
      </c>
      <c r="I240" s="10">
        <v>215000</v>
      </c>
      <c r="J240" s="10">
        <v>215000</v>
      </c>
      <c r="K240" s="10">
        <v>215000</v>
      </c>
      <c r="L240" s="10">
        <f>+F240+G240+H240+I240+J240+K240</f>
        <v>1270000</v>
      </c>
    </row>
    <row r="241" spans="1:12" x14ac:dyDescent="0.25">
      <c r="A241" s="11"/>
      <c r="B241" s="11"/>
      <c r="C241" s="11"/>
      <c r="D241" s="12" t="s">
        <v>14</v>
      </c>
      <c r="E241" s="12" t="s">
        <v>15</v>
      </c>
      <c r="F241" s="13">
        <f>+F242</f>
        <v>205000</v>
      </c>
      <c r="G241" s="13">
        <f>+G242</f>
        <v>205000</v>
      </c>
      <c r="H241" s="13">
        <f>+H242</f>
        <v>215000</v>
      </c>
      <c r="I241" s="13">
        <f>+I242</f>
        <v>215000</v>
      </c>
      <c r="J241" s="13">
        <f>+J242</f>
        <v>215000</v>
      </c>
      <c r="K241" s="13">
        <f>+K242</f>
        <v>215000</v>
      </c>
      <c r="L241" s="13">
        <f>+L242</f>
        <v>1270000</v>
      </c>
    </row>
    <row r="242" spans="1:12" x14ac:dyDescent="0.25">
      <c r="A242" s="11"/>
      <c r="B242" s="11"/>
      <c r="C242" s="11"/>
      <c r="D242" s="12" t="s">
        <v>16</v>
      </c>
      <c r="E242" s="12" t="s">
        <v>17</v>
      </c>
      <c r="F242" s="13">
        <v>205000</v>
      </c>
      <c r="G242" s="13">
        <v>205000</v>
      </c>
      <c r="H242" s="13">
        <v>215000</v>
      </c>
      <c r="I242" s="13">
        <v>215000</v>
      </c>
      <c r="J242" s="13">
        <v>215000</v>
      </c>
      <c r="K242" s="13">
        <v>215000</v>
      </c>
      <c r="L242" s="13">
        <f>+F242+G242+H242+I242+J242+K242</f>
        <v>1270000</v>
      </c>
    </row>
    <row r="243" spans="1:12" x14ac:dyDescent="0.25">
      <c r="A243" s="14"/>
      <c r="B243" s="14"/>
      <c r="C243" s="14"/>
      <c r="D243" s="14"/>
      <c r="E243" s="14"/>
      <c r="F243" s="15">
        <f>+F5+F10+F15+F20+F25+F30+F73+F88+F98+F117+F141+F146+F154+F163+F172+F177+F182+F188+F194+F207+F217+F228+F238</f>
        <v>6736696.29</v>
      </c>
      <c r="G243" s="15">
        <f>+G5+G10+G15+G20+G25+G30+G73+G88+G98+G117+G141+G146+G154+G163+G172+G177+G182+G188+G194+G207+G217+G228+G238</f>
        <v>5665956.5199999996</v>
      </c>
      <c r="H243" s="15">
        <f>+H5+H10+H15+H20+H25+H30+H73+H88+H98+H117+H141+H146+H154+H163+H172+H177+H182+H188+H194+H207+H217+H228+H238</f>
        <v>6303277.3499999996</v>
      </c>
      <c r="I243" s="15">
        <f>+I5+I10+I15+I20+I25+I30+I73+I88+I98+I117+I141+I146+I154+I163+I172+I177+I182+I188+I194+I207+I217+I228+I238</f>
        <v>5753560.9800000004</v>
      </c>
      <c r="J243" s="15">
        <f>+J5+J10+J15+J20+J25+J30+J73+J88+J98+J117+J141+J146+J154+J163+J172+J177+J182+J188+J194+J207+J217+J228+J238</f>
        <v>5239070.5</v>
      </c>
      <c r="K243" s="15">
        <f>+K5+K10+K15+K20+K25+K30+K73+K88+K98+K117+K141+K146+K154+K163+K172+K177+K182+K188+K194+K207+K217+K228+K238</f>
        <v>7678335.7199999997</v>
      </c>
      <c r="L243" s="15">
        <f>+F243+G243+H243+I243+J243+K243</f>
        <v>37376897.359999999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2018-06-04T07:12:30Z</cp:lastPrinted>
  <dcterms:created xsi:type="dcterms:W3CDTF">2018-06-04T07:10:23Z</dcterms:created>
  <dcterms:modified xsi:type="dcterms:W3CDTF">2018-06-04T07:13:00Z</dcterms:modified>
</cp:coreProperties>
</file>