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2013\users\marjetam\Moji dokumenti\Proračun 2018\Rebalans II 2018\Gradivo OS\"/>
    </mc:Choice>
  </mc:AlternateContent>
  <bookViews>
    <workbookView xWindow="0" yWindow="0" windowWidth="13710" windowHeight="13830"/>
  </bookViews>
  <sheets>
    <sheet name="List1" sheetId="1" r:id="rId1"/>
  </sheets>
  <definedNames>
    <definedName name="_xlnm.Print_Titles" localSheetId="0">List1!$3:$4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43" i="1" l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I943" i="1"/>
  <c r="I942" i="1"/>
  <c r="I941" i="1"/>
  <c r="I940" i="1"/>
  <c r="I939" i="1"/>
  <c r="I938" i="1"/>
  <c r="I937" i="1"/>
  <c r="I936" i="1"/>
  <c r="I935" i="1"/>
  <c r="H934" i="1"/>
  <c r="H933" i="1" s="1"/>
  <c r="H932" i="1" s="1"/>
  <c r="H931" i="1" s="1"/>
  <c r="G934" i="1"/>
  <c r="I930" i="1"/>
  <c r="H929" i="1"/>
  <c r="H928" i="1" s="1"/>
  <c r="H927" i="1" s="1"/>
  <c r="G929" i="1"/>
  <c r="I926" i="1"/>
  <c r="H925" i="1"/>
  <c r="G925" i="1"/>
  <c r="I925" i="1" s="1"/>
  <c r="I924" i="1"/>
  <c r="H923" i="1"/>
  <c r="G923" i="1"/>
  <c r="I923" i="1" s="1"/>
  <c r="I922" i="1"/>
  <c r="H921" i="1"/>
  <c r="H920" i="1" s="1"/>
  <c r="G921" i="1"/>
  <c r="I921" i="1" s="1"/>
  <c r="I919" i="1"/>
  <c r="H918" i="1"/>
  <c r="G918" i="1"/>
  <c r="I918" i="1" s="1"/>
  <c r="H917" i="1"/>
  <c r="I915" i="1"/>
  <c r="I914" i="1"/>
  <c r="I913" i="1"/>
  <c r="I912" i="1"/>
  <c r="I911" i="1"/>
  <c r="I910" i="1"/>
  <c r="I909" i="1"/>
  <c r="H908" i="1"/>
  <c r="G908" i="1"/>
  <c r="G907" i="1" s="1"/>
  <c r="I904" i="1"/>
  <c r="I903" i="1"/>
  <c r="I902" i="1"/>
  <c r="I901" i="1"/>
  <c r="I900" i="1"/>
  <c r="I899" i="1"/>
  <c r="I898" i="1"/>
  <c r="I897" i="1"/>
  <c r="I896" i="1"/>
  <c r="H895" i="1"/>
  <c r="H894" i="1" s="1"/>
  <c r="H893" i="1" s="1"/>
  <c r="H892" i="1" s="1"/>
  <c r="G895" i="1"/>
  <c r="G894" i="1" s="1"/>
  <c r="I891" i="1"/>
  <c r="I890" i="1"/>
  <c r="I889" i="1"/>
  <c r="I888" i="1"/>
  <c r="I887" i="1"/>
  <c r="I886" i="1"/>
  <c r="I885" i="1"/>
  <c r="I884" i="1"/>
  <c r="I883" i="1"/>
  <c r="H882" i="1"/>
  <c r="H881" i="1" s="1"/>
  <c r="H880" i="1" s="1"/>
  <c r="H879" i="1" s="1"/>
  <c r="G882" i="1"/>
  <c r="I878" i="1"/>
  <c r="I877" i="1"/>
  <c r="I876" i="1"/>
  <c r="I875" i="1"/>
  <c r="I874" i="1"/>
  <c r="I873" i="1"/>
  <c r="I872" i="1"/>
  <c r="I871" i="1"/>
  <c r="H870" i="1"/>
  <c r="H869" i="1" s="1"/>
  <c r="H868" i="1" s="1"/>
  <c r="H867" i="1" s="1"/>
  <c r="G870" i="1"/>
  <c r="I866" i="1"/>
  <c r="I865" i="1"/>
  <c r="I864" i="1"/>
  <c r="H863" i="1"/>
  <c r="H862" i="1" s="1"/>
  <c r="H861" i="1" s="1"/>
  <c r="G863" i="1"/>
  <c r="I860" i="1"/>
  <c r="I859" i="1"/>
  <c r="I858" i="1"/>
  <c r="I857" i="1"/>
  <c r="I856" i="1"/>
  <c r="I855" i="1"/>
  <c r="I854" i="1"/>
  <c r="I853" i="1"/>
  <c r="I852" i="1"/>
  <c r="H851" i="1"/>
  <c r="H850" i="1" s="1"/>
  <c r="H849" i="1" s="1"/>
  <c r="G851" i="1"/>
  <c r="I847" i="1"/>
  <c r="I846" i="1"/>
  <c r="I845" i="1"/>
  <c r="I844" i="1"/>
  <c r="I843" i="1"/>
  <c r="I842" i="1"/>
  <c r="H841" i="1"/>
  <c r="H840" i="1" s="1"/>
  <c r="H839" i="1" s="1"/>
  <c r="H838" i="1" s="1"/>
  <c r="G841" i="1"/>
  <c r="I837" i="1"/>
  <c r="I836" i="1"/>
  <c r="I835" i="1"/>
  <c r="H834" i="1"/>
  <c r="H833" i="1" s="1"/>
  <c r="H832" i="1" s="1"/>
  <c r="G834" i="1"/>
  <c r="G833" i="1" s="1"/>
  <c r="I831" i="1"/>
  <c r="I830" i="1"/>
  <c r="I829" i="1"/>
  <c r="I828" i="1"/>
  <c r="I827" i="1"/>
  <c r="I826" i="1"/>
  <c r="H825" i="1"/>
  <c r="H824" i="1" s="1"/>
  <c r="H823" i="1" s="1"/>
  <c r="G825" i="1"/>
  <c r="I821" i="1"/>
  <c r="H820" i="1"/>
  <c r="G820" i="1"/>
  <c r="I820" i="1" s="1"/>
  <c r="H819" i="1"/>
  <c r="H818" i="1" s="1"/>
  <c r="G819" i="1"/>
  <c r="G818" i="1" s="1"/>
  <c r="I817" i="1"/>
  <c r="H816" i="1"/>
  <c r="H815" i="1" s="1"/>
  <c r="H814" i="1" s="1"/>
  <c r="G816" i="1"/>
  <c r="I816" i="1" s="1"/>
  <c r="I813" i="1"/>
  <c r="I812" i="1"/>
  <c r="I811" i="1"/>
  <c r="I810" i="1"/>
  <c r="I809" i="1"/>
  <c r="I808" i="1"/>
  <c r="I807" i="1"/>
  <c r="H806" i="1"/>
  <c r="H805" i="1" s="1"/>
  <c r="H804" i="1" s="1"/>
  <c r="G806" i="1"/>
  <c r="I802" i="1"/>
  <c r="I801" i="1"/>
  <c r="I800" i="1"/>
  <c r="I799" i="1"/>
  <c r="I798" i="1"/>
  <c r="I797" i="1"/>
  <c r="I796" i="1"/>
  <c r="I795" i="1"/>
  <c r="I794" i="1"/>
  <c r="I793" i="1"/>
  <c r="I792" i="1"/>
  <c r="H791" i="1"/>
  <c r="H790" i="1" s="1"/>
  <c r="H789" i="1" s="1"/>
  <c r="H788" i="1" s="1"/>
  <c r="G791" i="1"/>
  <c r="I787" i="1"/>
  <c r="I786" i="1"/>
  <c r="H785" i="1"/>
  <c r="H784" i="1" s="1"/>
  <c r="H783" i="1" s="1"/>
  <c r="G785" i="1"/>
  <c r="I785" i="1" s="1"/>
  <c r="I782" i="1"/>
  <c r="I781" i="1"/>
  <c r="I780" i="1"/>
  <c r="I779" i="1"/>
  <c r="I778" i="1"/>
  <c r="I777" i="1"/>
  <c r="I776" i="1"/>
  <c r="I775" i="1"/>
  <c r="I774" i="1"/>
  <c r="H773" i="1"/>
  <c r="H772" i="1" s="1"/>
  <c r="H771" i="1" s="1"/>
  <c r="G773" i="1"/>
  <c r="G772" i="1" s="1"/>
  <c r="I769" i="1"/>
  <c r="H768" i="1"/>
  <c r="G768" i="1"/>
  <c r="I768" i="1" s="1"/>
  <c r="H767" i="1"/>
  <c r="H766" i="1" s="1"/>
  <c r="I765" i="1"/>
  <c r="H764" i="1"/>
  <c r="H763" i="1" s="1"/>
  <c r="H762" i="1" s="1"/>
  <c r="G764" i="1"/>
  <c r="G763" i="1" s="1"/>
  <c r="I761" i="1"/>
  <c r="I760" i="1"/>
  <c r="I759" i="1"/>
  <c r="I758" i="1"/>
  <c r="I757" i="1"/>
  <c r="I756" i="1"/>
  <c r="I755" i="1"/>
  <c r="I754" i="1"/>
  <c r="H753" i="1"/>
  <c r="H752" i="1" s="1"/>
  <c r="H751" i="1" s="1"/>
  <c r="G753" i="1"/>
  <c r="I749" i="1"/>
  <c r="H748" i="1"/>
  <c r="H747" i="1" s="1"/>
  <c r="H746" i="1" s="1"/>
  <c r="G748" i="1"/>
  <c r="I745" i="1"/>
  <c r="I744" i="1"/>
  <c r="I743" i="1"/>
  <c r="I742" i="1"/>
  <c r="I741" i="1"/>
  <c r="I740" i="1"/>
  <c r="I739" i="1"/>
  <c r="I738" i="1"/>
  <c r="I737" i="1"/>
  <c r="H736" i="1"/>
  <c r="H735" i="1" s="1"/>
  <c r="H734" i="1" s="1"/>
  <c r="G736" i="1"/>
  <c r="G735" i="1" s="1"/>
  <c r="I732" i="1"/>
  <c r="I731" i="1"/>
  <c r="I730" i="1"/>
  <c r="I729" i="1"/>
  <c r="H728" i="1"/>
  <c r="H727" i="1" s="1"/>
  <c r="G728" i="1"/>
  <c r="I726" i="1"/>
  <c r="H725" i="1"/>
  <c r="H724" i="1" s="1"/>
  <c r="G725" i="1"/>
  <c r="I725" i="1" s="1"/>
  <c r="I722" i="1"/>
  <c r="H721" i="1"/>
  <c r="G721" i="1"/>
  <c r="G720" i="1" s="1"/>
  <c r="H720" i="1"/>
  <c r="H719" i="1" s="1"/>
  <c r="I718" i="1"/>
  <c r="H717" i="1"/>
  <c r="G717" i="1"/>
  <c r="I717" i="1" s="1"/>
  <c r="H716" i="1"/>
  <c r="I715" i="1"/>
  <c r="H714" i="1"/>
  <c r="H713" i="1" s="1"/>
  <c r="G714" i="1"/>
  <c r="I712" i="1"/>
  <c r="H711" i="1"/>
  <c r="H710" i="1" s="1"/>
  <c r="G711" i="1"/>
  <c r="I711" i="1" s="1"/>
  <c r="I709" i="1"/>
  <c r="I708" i="1"/>
  <c r="I707" i="1"/>
  <c r="I706" i="1"/>
  <c r="I705" i="1"/>
  <c r="H704" i="1"/>
  <c r="H703" i="1" s="1"/>
  <c r="G704" i="1"/>
  <c r="G703" i="1" s="1"/>
  <c r="I702" i="1"/>
  <c r="H701" i="1"/>
  <c r="G701" i="1"/>
  <c r="I701" i="1" s="1"/>
  <c r="H700" i="1"/>
  <c r="I699" i="1"/>
  <c r="I698" i="1"/>
  <c r="H697" i="1"/>
  <c r="H696" i="1" s="1"/>
  <c r="G697" i="1"/>
  <c r="I695" i="1"/>
  <c r="H694" i="1"/>
  <c r="H693" i="1" s="1"/>
  <c r="G694" i="1"/>
  <c r="G693" i="1" s="1"/>
  <c r="I692" i="1"/>
  <c r="I691" i="1"/>
  <c r="I690" i="1"/>
  <c r="I689" i="1"/>
  <c r="I688" i="1"/>
  <c r="H687" i="1"/>
  <c r="H686" i="1" s="1"/>
  <c r="G687" i="1"/>
  <c r="I685" i="1"/>
  <c r="H684" i="1"/>
  <c r="H683" i="1" s="1"/>
  <c r="G684" i="1"/>
  <c r="I684" i="1" s="1"/>
  <c r="I682" i="1"/>
  <c r="H681" i="1"/>
  <c r="G681" i="1"/>
  <c r="G680" i="1" s="1"/>
  <c r="I679" i="1"/>
  <c r="I678" i="1"/>
  <c r="H677" i="1"/>
  <c r="H676" i="1" s="1"/>
  <c r="G677" i="1"/>
  <c r="I675" i="1"/>
  <c r="H674" i="1"/>
  <c r="G674" i="1"/>
  <c r="G673" i="1" s="1"/>
  <c r="I672" i="1"/>
  <c r="H671" i="1"/>
  <c r="G671" i="1"/>
  <c r="I671" i="1" s="1"/>
  <c r="H670" i="1"/>
  <c r="G670" i="1"/>
  <c r="I669" i="1"/>
  <c r="I668" i="1"/>
  <c r="H667" i="1"/>
  <c r="H666" i="1" s="1"/>
  <c r="G667" i="1"/>
  <c r="I664" i="1"/>
  <c r="H663" i="1"/>
  <c r="G663" i="1"/>
  <c r="I663" i="1" s="1"/>
  <c r="H662" i="1"/>
  <c r="I661" i="1"/>
  <c r="I660" i="1"/>
  <c r="H659" i="1"/>
  <c r="H658" i="1" s="1"/>
  <c r="G659" i="1"/>
  <c r="I657" i="1"/>
  <c r="H656" i="1"/>
  <c r="G656" i="1"/>
  <c r="I656" i="1" s="1"/>
  <c r="I655" i="1"/>
  <c r="H654" i="1"/>
  <c r="G654" i="1"/>
  <c r="I654" i="1" s="1"/>
  <c r="H653" i="1"/>
  <c r="I652" i="1"/>
  <c r="H651" i="1"/>
  <c r="H647" i="1" s="1"/>
  <c r="G651" i="1"/>
  <c r="I651" i="1" s="1"/>
  <c r="I650" i="1"/>
  <c r="I649" i="1"/>
  <c r="H648" i="1"/>
  <c r="G648" i="1"/>
  <c r="I648" i="1" s="1"/>
  <c r="I646" i="1"/>
  <c r="H645" i="1"/>
  <c r="G645" i="1"/>
  <c r="I645" i="1" s="1"/>
  <c r="I644" i="1"/>
  <c r="H643" i="1"/>
  <c r="H642" i="1" s="1"/>
  <c r="G643" i="1"/>
  <c r="I643" i="1" s="1"/>
  <c r="I641" i="1"/>
  <c r="H640" i="1"/>
  <c r="G640" i="1"/>
  <c r="I640" i="1" s="1"/>
  <c r="I639" i="1"/>
  <c r="H638" i="1"/>
  <c r="G638" i="1"/>
  <c r="I638" i="1" s="1"/>
  <c r="H637" i="1"/>
  <c r="I636" i="1"/>
  <c r="H635" i="1"/>
  <c r="G635" i="1"/>
  <c r="I634" i="1"/>
  <c r="H633" i="1"/>
  <c r="G633" i="1"/>
  <c r="I633" i="1" s="1"/>
  <c r="I631" i="1"/>
  <c r="H630" i="1"/>
  <c r="G630" i="1"/>
  <c r="I630" i="1" s="1"/>
  <c r="I629" i="1"/>
  <c r="H628" i="1"/>
  <c r="G628" i="1"/>
  <c r="I628" i="1" s="1"/>
  <c r="H627" i="1"/>
  <c r="I626" i="1"/>
  <c r="H625" i="1"/>
  <c r="G625" i="1"/>
  <c r="I625" i="1" s="1"/>
  <c r="H624" i="1"/>
  <c r="I623" i="1"/>
  <c r="H622" i="1"/>
  <c r="G622" i="1"/>
  <c r="I622" i="1" s="1"/>
  <c r="H621" i="1"/>
  <c r="G621" i="1"/>
  <c r="I620" i="1"/>
  <c r="H619" i="1"/>
  <c r="G619" i="1"/>
  <c r="I619" i="1" s="1"/>
  <c r="I618" i="1"/>
  <c r="H617" i="1"/>
  <c r="G617" i="1"/>
  <c r="I617" i="1" s="1"/>
  <c r="H616" i="1"/>
  <c r="I614" i="1"/>
  <c r="I613" i="1"/>
  <c r="H612" i="1"/>
  <c r="G612" i="1"/>
  <c r="I611" i="1"/>
  <c r="I610" i="1"/>
  <c r="I609" i="1"/>
  <c r="H608" i="1"/>
  <c r="G608" i="1"/>
  <c r="I607" i="1"/>
  <c r="H606" i="1"/>
  <c r="G606" i="1"/>
  <c r="I606" i="1" s="1"/>
  <c r="I604" i="1"/>
  <c r="I603" i="1"/>
  <c r="I602" i="1"/>
  <c r="H601" i="1"/>
  <c r="G601" i="1"/>
  <c r="G600" i="1" s="1"/>
  <c r="I599" i="1"/>
  <c r="I598" i="1"/>
  <c r="H597" i="1"/>
  <c r="H596" i="1" s="1"/>
  <c r="G597" i="1"/>
  <c r="I595" i="1"/>
  <c r="I594" i="1"/>
  <c r="H593" i="1"/>
  <c r="H592" i="1" s="1"/>
  <c r="G593" i="1"/>
  <c r="I591" i="1"/>
  <c r="I590" i="1"/>
  <c r="H589" i="1"/>
  <c r="G589" i="1"/>
  <c r="I589" i="1" s="1"/>
  <c r="H588" i="1"/>
  <c r="I587" i="1"/>
  <c r="I586" i="1"/>
  <c r="H585" i="1"/>
  <c r="H584" i="1" s="1"/>
  <c r="G585" i="1"/>
  <c r="I583" i="1"/>
  <c r="I582" i="1"/>
  <c r="H581" i="1"/>
  <c r="H580" i="1" s="1"/>
  <c r="G581" i="1"/>
  <c r="I579" i="1"/>
  <c r="I578" i="1"/>
  <c r="I577" i="1"/>
  <c r="I576" i="1"/>
  <c r="I575" i="1"/>
  <c r="I574" i="1"/>
  <c r="I573" i="1"/>
  <c r="I572" i="1"/>
  <c r="I571" i="1"/>
  <c r="I570" i="1"/>
  <c r="H569" i="1"/>
  <c r="H568" i="1" s="1"/>
  <c r="G569" i="1"/>
  <c r="I567" i="1"/>
  <c r="I566" i="1"/>
  <c r="I565" i="1"/>
  <c r="H564" i="1"/>
  <c r="H563" i="1" s="1"/>
  <c r="G564" i="1"/>
  <c r="I562" i="1"/>
  <c r="I561" i="1"/>
  <c r="I560" i="1"/>
  <c r="I559" i="1"/>
  <c r="I558" i="1"/>
  <c r="I557" i="1"/>
  <c r="H556" i="1"/>
  <c r="H555" i="1" s="1"/>
  <c r="G556" i="1"/>
  <c r="I554" i="1"/>
  <c r="I553" i="1"/>
  <c r="I552" i="1"/>
  <c r="H551" i="1"/>
  <c r="H550" i="1" s="1"/>
  <c r="G551" i="1"/>
  <c r="I549" i="1"/>
  <c r="H548" i="1"/>
  <c r="H545" i="1" s="1"/>
  <c r="G548" i="1"/>
  <c r="I548" i="1" s="1"/>
  <c r="I547" i="1"/>
  <c r="H546" i="1"/>
  <c r="G546" i="1"/>
  <c r="I546" i="1" s="1"/>
  <c r="G545" i="1"/>
  <c r="I544" i="1"/>
  <c r="H543" i="1"/>
  <c r="G543" i="1"/>
  <c r="I543" i="1" s="1"/>
  <c r="I542" i="1"/>
  <c r="H541" i="1"/>
  <c r="G541" i="1"/>
  <c r="I541" i="1" s="1"/>
  <c r="H540" i="1"/>
  <c r="I539" i="1"/>
  <c r="H538" i="1"/>
  <c r="G538" i="1"/>
  <c r="I538" i="1" s="1"/>
  <c r="H537" i="1"/>
  <c r="I536" i="1"/>
  <c r="I535" i="1"/>
  <c r="I534" i="1"/>
  <c r="I533" i="1"/>
  <c r="H532" i="1"/>
  <c r="H531" i="1" s="1"/>
  <c r="G532" i="1"/>
  <c r="G531" i="1" s="1"/>
  <c r="I530" i="1"/>
  <c r="I529" i="1"/>
  <c r="I528" i="1"/>
  <c r="H527" i="1"/>
  <c r="H526" i="1" s="1"/>
  <c r="G527" i="1"/>
  <c r="I524" i="1"/>
  <c r="I523" i="1"/>
  <c r="H522" i="1"/>
  <c r="H521" i="1" s="1"/>
  <c r="G522" i="1"/>
  <c r="I520" i="1"/>
  <c r="H519" i="1"/>
  <c r="G519" i="1"/>
  <c r="G518" i="1" s="1"/>
  <c r="I518" i="1" s="1"/>
  <c r="H518" i="1"/>
  <c r="I517" i="1"/>
  <c r="H516" i="1"/>
  <c r="H515" i="1" s="1"/>
  <c r="G516" i="1"/>
  <c r="I516" i="1" s="1"/>
  <c r="I513" i="1"/>
  <c r="H512" i="1"/>
  <c r="G512" i="1"/>
  <c r="I512" i="1" s="1"/>
  <c r="H511" i="1"/>
  <c r="I510" i="1"/>
  <c r="H509" i="1"/>
  <c r="G509" i="1"/>
  <c r="I509" i="1" s="1"/>
  <c r="I508" i="1"/>
  <c r="H507" i="1"/>
  <c r="G507" i="1"/>
  <c r="I507" i="1" s="1"/>
  <c r="H506" i="1"/>
  <c r="I505" i="1"/>
  <c r="H504" i="1"/>
  <c r="G504" i="1"/>
  <c r="I504" i="1" s="1"/>
  <c r="H503" i="1"/>
  <c r="I502" i="1"/>
  <c r="H501" i="1"/>
  <c r="G501" i="1"/>
  <c r="I501" i="1" s="1"/>
  <c r="H500" i="1"/>
  <c r="I499" i="1"/>
  <c r="I498" i="1"/>
  <c r="I497" i="1"/>
  <c r="H496" i="1"/>
  <c r="G496" i="1"/>
  <c r="I495" i="1"/>
  <c r="H494" i="1"/>
  <c r="G494" i="1"/>
  <c r="I494" i="1" s="1"/>
  <c r="I493" i="1"/>
  <c r="I492" i="1"/>
  <c r="I491" i="1"/>
  <c r="I490" i="1"/>
  <c r="I489" i="1"/>
  <c r="H488" i="1"/>
  <c r="G488" i="1"/>
  <c r="I486" i="1"/>
  <c r="I485" i="1"/>
  <c r="I484" i="1"/>
  <c r="I483" i="1"/>
  <c r="I482" i="1"/>
  <c r="I481" i="1"/>
  <c r="I480" i="1"/>
  <c r="H479" i="1"/>
  <c r="H478" i="1" s="1"/>
  <c r="G479" i="1"/>
  <c r="I477" i="1"/>
  <c r="H476" i="1"/>
  <c r="G476" i="1"/>
  <c r="I476" i="1" s="1"/>
  <c r="H475" i="1"/>
  <c r="I474" i="1"/>
  <c r="I473" i="1"/>
  <c r="H472" i="1"/>
  <c r="H471" i="1" s="1"/>
  <c r="G472" i="1"/>
  <c r="I470" i="1"/>
  <c r="H469" i="1"/>
  <c r="G469" i="1"/>
  <c r="I469" i="1" s="1"/>
  <c r="H468" i="1"/>
  <c r="G468" i="1"/>
  <c r="I467" i="1"/>
  <c r="I466" i="1"/>
  <c r="H465" i="1"/>
  <c r="H464" i="1" s="1"/>
  <c r="G465" i="1"/>
  <c r="G464" i="1" s="1"/>
  <c r="I463" i="1"/>
  <c r="I462" i="1"/>
  <c r="I461" i="1"/>
  <c r="H460" i="1"/>
  <c r="H459" i="1" s="1"/>
  <c r="G460" i="1"/>
  <c r="I458" i="1"/>
  <c r="I457" i="1"/>
  <c r="I456" i="1"/>
  <c r="I455" i="1"/>
  <c r="I454" i="1"/>
  <c r="I453" i="1"/>
  <c r="I452" i="1"/>
  <c r="H451" i="1"/>
  <c r="H450" i="1" s="1"/>
  <c r="G451" i="1"/>
  <c r="I449" i="1"/>
  <c r="I448" i="1"/>
  <c r="I447" i="1"/>
  <c r="I446" i="1"/>
  <c r="H445" i="1"/>
  <c r="H444" i="1" s="1"/>
  <c r="G445" i="1"/>
  <c r="I443" i="1"/>
  <c r="I442" i="1"/>
  <c r="I441" i="1"/>
  <c r="I440" i="1"/>
  <c r="I439" i="1"/>
  <c r="I438" i="1"/>
  <c r="I437" i="1"/>
  <c r="H436" i="1"/>
  <c r="H435" i="1" s="1"/>
  <c r="G436" i="1"/>
  <c r="I433" i="1"/>
  <c r="I432" i="1"/>
  <c r="H431" i="1"/>
  <c r="H430" i="1" s="1"/>
  <c r="G431" i="1"/>
  <c r="I429" i="1"/>
  <c r="H428" i="1"/>
  <c r="G428" i="1"/>
  <c r="I428" i="1" s="1"/>
  <c r="I427" i="1"/>
  <c r="H426" i="1"/>
  <c r="G426" i="1"/>
  <c r="I426" i="1" s="1"/>
  <c r="I425" i="1"/>
  <c r="H424" i="1"/>
  <c r="G424" i="1"/>
  <c r="I424" i="1" s="1"/>
  <c r="H423" i="1"/>
  <c r="I422" i="1"/>
  <c r="H421" i="1"/>
  <c r="G421" i="1"/>
  <c r="I421" i="1" s="1"/>
  <c r="H420" i="1"/>
  <c r="I419" i="1"/>
  <c r="I418" i="1"/>
  <c r="H417" i="1"/>
  <c r="G417" i="1"/>
  <c r="I417" i="1" s="1"/>
  <c r="H416" i="1"/>
  <c r="I415" i="1"/>
  <c r="H414" i="1"/>
  <c r="G414" i="1"/>
  <c r="I414" i="1" s="1"/>
  <c r="H413" i="1"/>
  <c r="I412" i="1"/>
  <c r="I411" i="1"/>
  <c r="I410" i="1"/>
  <c r="I409" i="1"/>
  <c r="I408" i="1"/>
  <c r="H407" i="1"/>
  <c r="G407" i="1"/>
  <c r="I406" i="1"/>
  <c r="I405" i="1"/>
  <c r="I404" i="1"/>
  <c r="I403" i="1"/>
  <c r="I402" i="1"/>
  <c r="H401" i="1"/>
  <c r="G401" i="1"/>
  <c r="I398" i="1"/>
  <c r="I397" i="1"/>
  <c r="I396" i="1"/>
  <c r="H395" i="1"/>
  <c r="G395" i="1"/>
  <c r="G394" i="1" s="1"/>
  <c r="I393" i="1"/>
  <c r="H392" i="1"/>
  <c r="H391" i="1" s="1"/>
  <c r="G392" i="1"/>
  <c r="I392" i="1" s="1"/>
  <c r="I390" i="1"/>
  <c r="I389" i="1"/>
  <c r="I388" i="1"/>
  <c r="I387" i="1"/>
  <c r="I386" i="1"/>
  <c r="I385" i="1"/>
  <c r="H384" i="1"/>
  <c r="H383" i="1" s="1"/>
  <c r="G384" i="1"/>
  <c r="I382" i="1"/>
  <c r="I381" i="1"/>
  <c r="H380" i="1"/>
  <c r="G380" i="1"/>
  <c r="I380" i="1" s="1"/>
  <c r="I379" i="1"/>
  <c r="I378" i="1"/>
  <c r="I377" i="1"/>
  <c r="I376" i="1"/>
  <c r="I375" i="1"/>
  <c r="I374" i="1"/>
  <c r="H373" i="1"/>
  <c r="G373" i="1"/>
  <c r="I371" i="1"/>
  <c r="I370" i="1"/>
  <c r="I369" i="1"/>
  <c r="I368" i="1"/>
  <c r="I367" i="1"/>
  <c r="H366" i="1"/>
  <c r="H365" i="1" s="1"/>
  <c r="G366" i="1"/>
  <c r="I364" i="1"/>
  <c r="I363" i="1"/>
  <c r="I362" i="1"/>
  <c r="H361" i="1"/>
  <c r="G361" i="1"/>
  <c r="I360" i="1"/>
  <c r="I359" i="1"/>
  <c r="I358" i="1"/>
  <c r="I357" i="1"/>
  <c r="I356" i="1"/>
  <c r="I355" i="1"/>
  <c r="I354" i="1"/>
  <c r="H353" i="1"/>
  <c r="G353" i="1"/>
  <c r="I351" i="1"/>
  <c r="I350" i="1"/>
  <c r="H349" i="1"/>
  <c r="G349" i="1"/>
  <c r="I348" i="1"/>
  <c r="I347" i="1"/>
  <c r="H346" i="1"/>
  <c r="G346" i="1"/>
  <c r="I346" i="1" s="1"/>
  <c r="I345" i="1"/>
  <c r="H344" i="1"/>
  <c r="G344" i="1"/>
  <c r="I344" i="1" s="1"/>
  <c r="I343" i="1"/>
  <c r="I342" i="1"/>
  <c r="H341" i="1"/>
  <c r="I341" i="1" s="1"/>
  <c r="G341" i="1"/>
  <c r="I339" i="1"/>
  <c r="I338" i="1"/>
  <c r="I337" i="1"/>
  <c r="I336" i="1"/>
  <c r="I335" i="1"/>
  <c r="H334" i="1"/>
  <c r="H333" i="1" s="1"/>
  <c r="G334" i="1"/>
  <c r="I332" i="1"/>
  <c r="I331" i="1"/>
  <c r="I330" i="1"/>
  <c r="H329" i="1"/>
  <c r="H328" i="1" s="1"/>
  <c r="G329" i="1"/>
  <c r="I327" i="1"/>
  <c r="I326" i="1"/>
  <c r="I325" i="1"/>
  <c r="I324" i="1"/>
  <c r="I323" i="1"/>
  <c r="I322" i="1"/>
  <c r="I321" i="1"/>
  <c r="I320" i="1"/>
  <c r="I319" i="1"/>
  <c r="H318" i="1"/>
  <c r="H317" i="1" s="1"/>
  <c r="G318" i="1"/>
  <c r="I316" i="1"/>
  <c r="I315" i="1"/>
  <c r="H315" i="1"/>
  <c r="G315" i="1"/>
  <c r="I314" i="1"/>
  <c r="H313" i="1"/>
  <c r="G313" i="1"/>
  <c r="I313" i="1" s="1"/>
  <c r="I312" i="1"/>
  <c r="I311" i="1"/>
  <c r="I310" i="1"/>
  <c r="I309" i="1"/>
  <c r="H308" i="1"/>
  <c r="H307" i="1" s="1"/>
  <c r="G308" i="1"/>
  <c r="I305" i="1"/>
  <c r="H304" i="1"/>
  <c r="H303" i="1" s="1"/>
  <c r="G304" i="1"/>
  <c r="I304" i="1" s="1"/>
  <c r="I302" i="1"/>
  <c r="I301" i="1"/>
  <c r="I300" i="1"/>
  <c r="H299" i="1"/>
  <c r="G299" i="1"/>
  <c r="I298" i="1"/>
  <c r="I297" i="1"/>
  <c r="I296" i="1"/>
  <c r="H295" i="1"/>
  <c r="G295" i="1"/>
  <c r="I294" i="1"/>
  <c r="I293" i="1"/>
  <c r="I292" i="1"/>
  <c r="H291" i="1"/>
  <c r="G291" i="1"/>
  <c r="I290" i="1"/>
  <c r="I289" i="1"/>
  <c r="I288" i="1"/>
  <c r="H287" i="1"/>
  <c r="G287" i="1"/>
  <c r="I285" i="1"/>
  <c r="I284" i="1"/>
  <c r="H283" i="1"/>
  <c r="G283" i="1"/>
  <c r="I283" i="1" s="1"/>
  <c r="I282" i="1"/>
  <c r="H281" i="1"/>
  <c r="G281" i="1"/>
  <c r="I281" i="1" s="1"/>
  <c r="I280" i="1"/>
  <c r="I279" i="1"/>
  <c r="H278" i="1"/>
  <c r="G278" i="1"/>
  <c r="I278" i="1" s="1"/>
  <c r="I277" i="1"/>
  <c r="H276" i="1"/>
  <c r="G276" i="1"/>
  <c r="I276" i="1" s="1"/>
  <c r="I275" i="1"/>
  <c r="I274" i="1"/>
  <c r="H273" i="1"/>
  <c r="G273" i="1"/>
  <c r="I273" i="1" s="1"/>
  <c r="I272" i="1"/>
  <c r="I271" i="1"/>
  <c r="I270" i="1"/>
  <c r="H269" i="1"/>
  <c r="G269" i="1"/>
  <c r="I268" i="1"/>
  <c r="I267" i="1"/>
  <c r="I266" i="1"/>
  <c r="H265" i="1"/>
  <c r="J265" i="1" s="1"/>
  <c r="G265" i="1"/>
  <c r="I264" i="1"/>
  <c r="I263" i="1"/>
  <c r="I262" i="1"/>
  <c r="H261" i="1"/>
  <c r="G261" i="1"/>
  <c r="I260" i="1"/>
  <c r="I259" i="1"/>
  <c r="H258" i="1"/>
  <c r="G258" i="1"/>
  <c r="I257" i="1"/>
  <c r="H256" i="1"/>
  <c r="G256" i="1"/>
  <c r="I256" i="1" s="1"/>
  <c r="I255" i="1"/>
  <c r="I254" i="1"/>
  <c r="I253" i="1"/>
  <c r="I252" i="1"/>
  <c r="I251" i="1"/>
  <c r="I250" i="1"/>
  <c r="I249" i="1"/>
  <c r="H248" i="1"/>
  <c r="G248" i="1"/>
  <c r="I246" i="1"/>
  <c r="I245" i="1"/>
  <c r="H244" i="1"/>
  <c r="H243" i="1" s="1"/>
  <c r="G244" i="1"/>
  <c r="I244" i="1" s="1"/>
  <c r="I242" i="1"/>
  <c r="I241" i="1"/>
  <c r="I240" i="1"/>
  <c r="H239" i="1"/>
  <c r="G239" i="1"/>
  <c r="I238" i="1"/>
  <c r="I237" i="1"/>
  <c r="H236" i="1"/>
  <c r="G236" i="1"/>
  <c r="I236" i="1" s="1"/>
  <c r="I235" i="1"/>
  <c r="I234" i="1"/>
  <c r="I233" i="1"/>
  <c r="I232" i="1"/>
  <c r="H231" i="1"/>
  <c r="G231" i="1"/>
  <c r="I229" i="1"/>
  <c r="H228" i="1"/>
  <c r="G228" i="1"/>
  <c r="I228" i="1" s="1"/>
  <c r="H227" i="1"/>
  <c r="G227" i="1"/>
  <c r="I225" i="1"/>
  <c r="H224" i="1"/>
  <c r="G224" i="1"/>
  <c r="I224" i="1" s="1"/>
  <c r="I223" i="1"/>
  <c r="I222" i="1"/>
  <c r="H221" i="1"/>
  <c r="I221" i="1" s="1"/>
  <c r="G221" i="1"/>
  <c r="I220" i="1"/>
  <c r="H219" i="1"/>
  <c r="G219" i="1"/>
  <c r="I219" i="1" s="1"/>
  <c r="I216" i="1"/>
  <c r="H215" i="1"/>
  <c r="G215" i="1"/>
  <c r="I215" i="1" s="1"/>
  <c r="H214" i="1"/>
  <c r="I213" i="1"/>
  <c r="H212" i="1"/>
  <c r="H211" i="1" s="1"/>
  <c r="G212" i="1"/>
  <c r="I210" i="1"/>
  <c r="H209" i="1"/>
  <c r="G209" i="1"/>
  <c r="I209" i="1" s="1"/>
  <c r="H208" i="1"/>
  <c r="I207" i="1"/>
  <c r="I206" i="1"/>
  <c r="I205" i="1"/>
  <c r="I204" i="1"/>
  <c r="H203" i="1"/>
  <c r="H202" i="1" s="1"/>
  <c r="G203" i="1"/>
  <c r="I201" i="1"/>
  <c r="H200" i="1"/>
  <c r="G200" i="1"/>
  <c r="I200" i="1" s="1"/>
  <c r="H199" i="1"/>
  <c r="G199" i="1"/>
  <c r="I198" i="1"/>
  <c r="I197" i="1"/>
  <c r="H196" i="1"/>
  <c r="G196" i="1"/>
  <c r="I195" i="1"/>
  <c r="H194" i="1"/>
  <c r="G194" i="1"/>
  <c r="I194" i="1" s="1"/>
  <c r="H193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H177" i="1"/>
  <c r="H176" i="1" s="1"/>
  <c r="H175" i="1" s="1"/>
  <c r="G177" i="1"/>
  <c r="I174" i="1"/>
  <c r="I173" i="1"/>
  <c r="I172" i="1"/>
  <c r="H171" i="1"/>
  <c r="H170" i="1" s="1"/>
  <c r="H169" i="1" s="1"/>
  <c r="G171" i="1"/>
  <c r="I168" i="1"/>
  <c r="H167" i="1"/>
  <c r="G167" i="1"/>
  <c r="I167" i="1" s="1"/>
  <c r="I166" i="1"/>
  <c r="H165" i="1"/>
  <c r="H164" i="1" s="1"/>
  <c r="G165" i="1"/>
  <c r="I165" i="1" s="1"/>
  <c r="I163" i="1"/>
  <c r="I162" i="1"/>
  <c r="I161" i="1"/>
  <c r="I160" i="1"/>
  <c r="I159" i="1"/>
  <c r="I158" i="1"/>
  <c r="I157" i="1"/>
  <c r="I156" i="1"/>
  <c r="H155" i="1"/>
  <c r="H154" i="1" s="1"/>
  <c r="G155" i="1"/>
  <c r="I152" i="1"/>
  <c r="H151" i="1"/>
  <c r="G151" i="1"/>
  <c r="I151" i="1" s="1"/>
  <c r="I150" i="1"/>
  <c r="I149" i="1"/>
  <c r="H148" i="1"/>
  <c r="H147" i="1" s="1"/>
  <c r="G148" i="1"/>
  <c r="I148" i="1" s="1"/>
  <c r="I146" i="1"/>
  <c r="I145" i="1"/>
  <c r="H144" i="1"/>
  <c r="H143" i="1" s="1"/>
  <c r="G144" i="1"/>
  <c r="I142" i="1"/>
  <c r="I141" i="1"/>
  <c r="H140" i="1"/>
  <c r="G140" i="1"/>
  <c r="H139" i="1"/>
  <c r="I138" i="1"/>
  <c r="I137" i="1"/>
  <c r="H136" i="1"/>
  <c r="H135" i="1" s="1"/>
  <c r="G136" i="1"/>
  <c r="I134" i="1"/>
  <c r="I133" i="1"/>
  <c r="H132" i="1"/>
  <c r="H131" i="1" s="1"/>
  <c r="G132" i="1"/>
  <c r="I132" i="1" s="1"/>
  <c r="I130" i="1"/>
  <c r="H129" i="1"/>
  <c r="G129" i="1"/>
  <c r="I129" i="1" s="1"/>
  <c r="H128" i="1"/>
  <c r="I127" i="1"/>
  <c r="I126" i="1"/>
  <c r="H125" i="1"/>
  <c r="H124" i="1" s="1"/>
  <c r="G125" i="1"/>
  <c r="I125" i="1" s="1"/>
  <c r="I123" i="1"/>
  <c r="I122" i="1"/>
  <c r="I121" i="1"/>
  <c r="I120" i="1"/>
  <c r="I119" i="1"/>
  <c r="I118" i="1"/>
  <c r="I117" i="1"/>
  <c r="I116" i="1"/>
  <c r="I115" i="1"/>
  <c r="I114" i="1"/>
  <c r="I113" i="1"/>
  <c r="I112" i="1"/>
  <c r="H111" i="1"/>
  <c r="H110" i="1" s="1"/>
  <c r="G111" i="1"/>
  <c r="I109" i="1"/>
  <c r="I108" i="1"/>
  <c r="I107" i="1"/>
  <c r="I106" i="1"/>
  <c r="I105" i="1"/>
  <c r="I104" i="1"/>
  <c r="I103" i="1"/>
  <c r="I102" i="1"/>
  <c r="I101" i="1"/>
  <c r="I100" i="1"/>
  <c r="I99" i="1"/>
  <c r="H98" i="1"/>
  <c r="G98" i="1"/>
  <c r="G97" i="1" s="1"/>
  <c r="I95" i="1"/>
  <c r="H94" i="1"/>
  <c r="G94" i="1"/>
  <c r="I94" i="1" s="1"/>
  <c r="I93" i="1"/>
  <c r="I92" i="1"/>
  <c r="I91" i="1"/>
  <c r="I90" i="1"/>
  <c r="I89" i="1"/>
  <c r="I88" i="1"/>
  <c r="H87" i="1"/>
  <c r="H86" i="1" s="1"/>
  <c r="G87" i="1"/>
  <c r="I85" i="1"/>
  <c r="I84" i="1"/>
  <c r="I83" i="1"/>
  <c r="I82" i="1"/>
  <c r="I81" i="1"/>
  <c r="H80" i="1"/>
  <c r="G80" i="1"/>
  <c r="G79" i="1" s="1"/>
  <c r="I78" i="1"/>
  <c r="I77" i="1"/>
  <c r="I76" i="1"/>
  <c r="I75" i="1"/>
  <c r="I74" i="1"/>
  <c r="I73" i="1"/>
  <c r="I72" i="1"/>
  <c r="H71" i="1"/>
  <c r="H70" i="1" s="1"/>
  <c r="G71" i="1"/>
  <c r="I69" i="1"/>
  <c r="H68" i="1"/>
  <c r="G68" i="1"/>
  <c r="I68" i="1" s="1"/>
  <c r="H67" i="1"/>
  <c r="I66" i="1"/>
  <c r="I65" i="1"/>
  <c r="I64" i="1"/>
  <c r="H63" i="1"/>
  <c r="H62" i="1" s="1"/>
  <c r="G63" i="1"/>
  <c r="I63" i="1" s="1"/>
  <c r="I61" i="1"/>
  <c r="I60" i="1"/>
  <c r="I59" i="1"/>
  <c r="I58" i="1"/>
  <c r="I57" i="1"/>
  <c r="H56" i="1"/>
  <c r="H55" i="1" s="1"/>
  <c r="G56" i="1"/>
  <c r="G55" i="1" s="1"/>
  <c r="I54" i="1"/>
  <c r="I53" i="1"/>
  <c r="I52" i="1"/>
  <c r="I51" i="1"/>
  <c r="H50" i="1"/>
  <c r="H49" i="1" s="1"/>
  <c r="G50" i="1"/>
  <c r="I47" i="1"/>
  <c r="I46" i="1"/>
  <c r="I45" i="1"/>
  <c r="H44" i="1"/>
  <c r="H43" i="1" s="1"/>
  <c r="H42" i="1" s="1"/>
  <c r="G44" i="1"/>
  <c r="G43" i="1" s="1"/>
  <c r="I40" i="1"/>
  <c r="I39" i="1"/>
  <c r="I38" i="1"/>
  <c r="I37" i="1"/>
  <c r="I36" i="1"/>
  <c r="I35" i="1"/>
  <c r="I34" i="1"/>
  <c r="I33" i="1"/>
  <c r="I32" i="1"/>
  <c r="I31" i="1"/>
  <c r="I30" i="1"/>
  <c r="I29" i="1"/>
  <c r="H28" i="1"/>
  <c r="H27" i="1" s="1"/>
  <c r="H26" i="1" s="1"/>
  <c r="H25" i="1" s="1"/>
  <c r="G28" i="1"/>
  <c r="I24" i="1"/>
  <c r="H23" i="1"/>
  <c r="G23" i="1"/>
  <c r="I23" i="1" s="1"/>
  <c r="H22" i="1"/>
  <c r="H21" i="1" s="1"/>
  <c r="H20" i="1" s="1"/>
  <c r="I19" i="1"/>
  <c r="I18" i="1"/>
  <c r="H17" i="1"/>
  <c r="G17" i="1"/>
  <c r="I17" i="1" s="1"/>
  <c r="H16" i="1"/>
  <c r="I15" i="1"/>
  <c r="H14" i="1"/>
  <c r="H13" i="1" s="1"/>
  <c r="G14" i="1"/>
  <c r="I14" i="1" s="1"/>
  <c r="I12" i="1"/>
  <c r="I11" i="1"/>
  <c r="I10" i="1"/>
  <c r="I9" i="1"/>
  <c r="H8" i="1"/>
  <c r="H7" i="1" s="1"/>
  <c r="G8" i="1"/>
  <c r="G13" i="1" l="1"/>
  <c r="I13" i="1" s="1"/>
  <c r="G303" i="1"/>
  <c r="G340" i="1"/>
  <c r="I395" i="1"/>
  <c r="G423" i="1"/>
  <c r="I519" i="1"/>
  <c r="I601" i="1"/>
  <c r="G624" i="1"/>
  <c r="I635" i="1"/>
  <c r="I674" i="1"/>
  <c r="I681" i="1"/>
  <c r="G22" i="1"/>
  <c r="I22" i="1" s="1"/>
  <c r="G208" i="1"/>
  <c r="G475" i="1"/>
  <c r="G537" i="1"/>
  <c r="G662" i="1"/>
  <c r="I662" i="1" s="1"/>
  <c r="G767" i="1"/>
  <c r="G413" i="1"/>
  <c r="G506" i="1"/>
  <c r="I934" i="1"/>
  <c r="G933" i="1"/>
  <c r="I933" i="1" s="1"/>
  <c r="I929" i="1"/>
  <c r="G928" i="1"/>
  <c r="I928" i="1" s="1"/>
  <c r="G927" i="1"/>
  <c r="I927" i="1" s="1"/>
  <c r="G920" i="1"/>
  <c r="I920" i="1" s="1"/>
  <c r="H916" i="1"/>
  <c r="G917" i="1"/>
  <c r="I917" i="1" s="1"/>
  <c r="G916" i="1"/>
  <c r="I908" i="1"/>
  <c r="H907" i="1"/>
  <c r="H906" i="1" s="1"/>
  <c r="H905" i="1" s="1"/>
  <c r="G906" i="1"/>
  <c r="I895" i="1"/>
  <c r="I894" i="1"/>
  <c r="G893" i="1"/>
  <c r="I882" i="1"/>
  <c r="G881" i="1"/>
  <c r="I881" i="1" s="1"/>
  <c r="I870" i="1"/>
  <c r="G869" i="1"/>
  <c r="I863" i="1"/>
  <c r="G862" i="1"/>
  <c r="H848" i="1"/>
  <c r="I851" i="1"/>
  <c r="G850" i="1"/>
  <c r="I841" i="1"/>
  <c r="G840" i="1"/>
  <c r="I834" i="1"/>
  <c r="H822" i="1"/>
  <c r="I833" i="1"/>
  <c r="G832" i="1"/>
  <c r="I832" i="1" s="1"/>
  <c r="I825" i="1"/>
  <c r="G824" i="1"/>
  <c r="G823" i="1" s="1"/>
  <c r="I818" i="1"/>
  <c r="I819" i="1"/>
  <c r="G815" i="1"/>
  <c r="H803" i="1"/>
  <c r="I806" i="1"/>
  <c r="G805" i="1"/>
  <c r="G804" i="1" s="1"/>
  <c r="I804" i="1" s="1"/>
  <c r="I791" i="1"/>
  <c r="G790" i="1"/>
  <c r="G789" i="1" s="1"/>
  <c r="G788" i="1" s="1"/>
  <c r="I788" i="1" s="1"/>
  <c r="G784" i="1"/>
  <c r="G783" i="1" s="1"/>
  <c r="I783" i="1" s="1"/>
  <c r="H770" i="1"/>
  <c r="I773" i="1"/>
  <c r="I772" i="1"/>
  <c r="G771" i="1"/>
  <c r="I767" i="1"/>
  <c r="G766" i="1"/>
  <c r="I766" i="1" s="1"/>
  <c r="I764" i="1"/>
  <c r="G762" i="1"/>
  <c r="I762" i="1" s="1"/>
  <c r="I763" i="1"/>
  <c r="H750" i="1"/>
  <c r="I753" i="1"/>
  <c r="G752" i="1"/>
  <c r="I748" i="1"/>
  <c r="G747" i="1"/>
  <c r="H733" i="1"/>
  <c r="I736" i="1"/>
  <c r="I735" i="1"/>
  <c r="G734" i="1"/>
  <c r="I728" i="1"/>
  <c r="H723" i="1"/>
  <c r="G727" i="1"/>
  <c r="I727" i="1" s="1"/>
  <c r="G724" i="1"/>
  <c r="I721" i="1"/>
  <c r="I720" i="1"/>
  <c r="G719" i="1"/>
  <c r="I719" i="1" s="1"/>
  <c r="G716" i="1"/>
  <c r="I716" i="1" s="1"/>
  <c r="I714" i="1"/>
  <c r="G713" i="1"/>
  <c r="I713" i="1" s="1"/>
  <c r="G710" i="1"/>
  <c r="I710" i="1" s="1"/>
  <c r="I703" i="1"/>
  <c r="I704" i="1"/>
  <c r="G700" i="1"/>
  <c r="I700" i="1" s="1"/>
  <c r="I697" i="1"/>
  <c r="G696" i="1"/>
  <c r="I696" i="1" s="1"/>
  <c r="I693" i="1"/>
  <c r="I694" i="1"/>
  <c r="I687" i="1"/>
  <c r="G686" i="1"/>
  <c r="I686" i="1" s="1"/>
  <c r="G683" i="1"/>
  <c r="I683" i="1" s="1"/>
  <c r="H680" i="1"/>
  <c r="I680" i="1" s="1"/>
  <c r="I677" i="1"/>
  <c r="G676" i="1"/>
  <c r="I676" i="1" s="1"/>
  <c r="H673" i="1"/>
  <c r="I673" i="1"/>
  <c r="H665" i="1"/>
  <c r="I670" i="1"/>
  <c r="I667" i="1"/>
  <c r="G666" i="1"/>
  <c r="I659" i="1"/>
  <c r="G658" i="1"/>
  <c r="I658" i="1" s="1"/>
  <c r="G653" i="1"/>
  <c r="I653" i="1"/>
  <c r="G647" i="1"/>
  <c r="I647" i="1" s="1"/>
  <c r="G642" i="1"/>
  <c r="I642" i="1" s="1"/>
  <c r="G637" i="1"/>
  <c r="I637" i="1"/>
  <c r="H632" i="1"/>
  <c r="G632" i="1"/>
  <c r="I632" i="1" s="1"/>
  <c r="G627" i="1"/>
  <c r="I627" i="1" s="1"/>
  <c r="H615" i="1"/>
  <c r="I624" i="1"/>
  <c r="I621" i="1"/>
  <c r="G616" i="1"/>
  <c r="I616" i="1"/>
  <c r="G615" i="1"/>
  <c r="H605" i="1"/>
  <c r="I612" i="1"/>
  <c r="G605" i="1"/>
  <c r="I605" i="1" s="1"/>
  <c r="I608" i="1"/>
  <c r="H600" i="1"/>
  <c r="I600" i="1"/>
  <c r="I597" i="1"/>
  <c r="G596" i="1"/>
  <c r="I596" i="1" s="1"/>
  <c r="I593" i="1"/>
  <c r="G592" i="1"/>
  <c r="I592" i="1"/>
  <c r="G588" i="1"/>
  <c r="I588" i="1" s="1"/>
  <c r="I585" i="1"/>
  <c r="G584" i="1"/>
  <c r="I584" i="1" s="1"/>
  <c r="I581" i="1"/>
  <c r="G580" i="1"/>
  <c r="I580" i="1" s="1"/>
  <c r="I569" i="1"/>
  <c r="G568" i="1"/>
  <c r="I568" i="1" s="1"/>
  <c r="I564" i="1"/>
  <c r="G563" i="1"/>
  <c r="I563" i="1" s="1"/>
  <c r="I556" i="1"/>
  <c r="G555" i="1"/>
  <c r="I555" i="1" s="1"/>
  <c r="I551" i="1"/>
  <c r="G550" i="1"/>
  <c r="I550" i="1" s="1"/>
  <c r="I545" i="1"/>
  <c r="G540" i="1"/>
  <c r="I540" i="1"/>
  <c r="I537" i="1"/>
  <c r="I532" i="1"/>
  <c r="I531" i="1"/>
  <c r="H525" i="1"/>
  <c r="I527" i="1"/>
  <c r="G526" i="1"/>
  <c r="I522" i="1"/>
  <c r="G521" i="1"/>
  <c r="I521" i="1" s="1"/>
  <c r="H514" i="1"/>
  <c r="G515" i="1"/>
  <c r="G511" i="1"/>
  <c r="I511" i="1" s="1"/>
  <c r="I506" i="1"/>
  <c r="G503" i="1"/>
  <c r="I503" i="1" s="1"/>
  <c r="G500" i="1"/>
  <c r="I500" i="1" s="1"/>
  <c r="I496" i="1"/>
  <c r="H487" i="1"/>
  <c r="H434" i="1" s="1"/>
  <c r="I488" i="1"/>
  <c r="G487" i="1"/>
  <c r="I479" i="1"/>
  <c r="G478" i="1"/>
  <c r="I478" i="1" s="1"/>
  <c r="I475" i="1"/>
  <c r="I472" i="1"/>
  <c r="G471" i="1"/>
  <c r="I471" i="1" s="1"/>
  <c r="I468" i="1"/>
  <c r="I464" i="1"/>
  <c r="I465" i="1"/>
  <c r="I460" i="1"/>
  <c r="G459" i="1"/>
  <c r="I459" i="1" s="1"/>
  <c r="I451" i="1"/>
  <c r="G450" i="1"/>
  <c r="I450" i="1" s="1"/>
  <c r="I445" i="1"/>
  <c r="G444" i="1"/>
  <c r="I444" i="1" s="1"/>
  <c r="I436" i="1"/>
  <c r="G435" i="1"/>
  <c r="I431" i="1"/>
  <c r="G430" i="1"/>
  <c r="I430" i="1" s="1"/>
  <c r="I423" i="1"/>
  <c r="G420" i="1"/>
  <c r="I420" i="1" s="1"/>
  <c r="G416" i="1"/>
  <c r="I416" i="1"/>
  <c r="I413" i="1"/>
  <c r="I407" i="1"/>
  <c r="H400" i="1"/>
  <c r="H399" i="1" s="1"/>
  <c r="I401" i="1"/>
  <c r="G400" i="1"/>
  <c r="H394" i="1"/>
  <c r="I394" i="1" s="1"/>
  <c r="G391" i="1"/>
  <c r="I391" i="1" s="1"/>
  <c r="I384" i="1"/>
  <c r="G383" i="1"/>
  <c r="I383" i="1" s="1"/>
  <c r="H372" i="1"/>
  <c r="I373" i="1"/>
  <c r="G372" i="1"/>
  <c r="I366" i="1"/>
  <c r="G365" i="1"/>
  <c r="I365" i="1" s="1"/>
  <c r="H352" i="1"/>
  <c r="I361" i="1"/>
  <c r="I353" i="1"/>
  <c r="G352" i="1"/>
  <c r="I352" i="1" s="1"/>
  <c r="I349" i="1"/>
  <c r="H340" i="1"/>
  <c r="I340" i="1" s="1"/>
  <c r="I334" i="1"/>
  <c r="G333" i="1"/>
  <c r="I333" i="1"/>
  <c r="I329" i="1"/>
  <c r="G328" i="1"/>
  <c r="I328" i="1" s="1"/>
  <c r="I318" i="1"/>
  <c r="G317" i="1"/>
  <c r="I317" i="1" s="1"/>
  <c r="G307" i="1"/>
  <c r="I307" i="1" s="1"/>
  <c r="I308" i="1"/>
  <c r="I303" i="1"/>
  <c r="I299" i="1"/>
  <c r="I295" i="1"/>
  <c r="I291" i="1"/>
  <c r="H286" i="1"/>
  <c r="I287" i="1"/>
  <c r="G286" i="1"/>
  <c r="I269" i="1"/>
  <c r="H247" i="1"/>
  <c r="J247" i="1" s="1"/>
  <c r="I265" i="1"/>
  <c r="I261" i="1"/>
  <c r="I258" i="1"/>
  <c r="I248" i="1"/>
  <c r="G247" i="1"/>
  <c r="G243" i="1"/>
  <c r="I243" i="1" s="1"/>
  <c r="I239" i="1"/>
  <c r="H230" i="1"/>
  <c r="I231" i="1"/>
  <c r="G230" i="1"/>
  <c r="I227" i="1"/>
  <c r="H218" i="1"/>
  <c r="H217" i="1" s="1"/>
  <c r="G218" i="1"/>
  <c r="I218" i="1" s="1"/>
  <c r="G214" i="1"/>
  <c r="I214" i="1" s="1"/>
  <c r="I212" i="1"/>
  <c r="G211" i="1"/>
  <c r="I211" i="1" s="1"/>
  <c r="I208" i="1"/>
  <c r="I203" i="1"/>
  <c r="G202" i="1"/>
  <c r="I202" i="1" s="1"/>
  <c r="I199" i="1"/>
  <c r="H192" i="1"/>
  <c r="I196" i="1"/>
  <c r="G193" i="1"/>
  <c r="I193" i="1"/>
  <c r="I177" i="1"/>
  <c r="G176" i="1"/>
  <c r="I176" i="1" s="1"/>
  <c r="I171" i="1"/>
  <c r="G170" i="1"/>
  <c r="G169" i="1" s="1"/>
  <c r="I169" i="1" s="1"/>
  <c r="I170" i="1"/>
  <c r="G164" i="1"/>
  <c r="I164" i="1" s="1"/>
  <c r="H153" i="1"/>
  <c r="I155" i="1"/>
  <c r="G154" i="1"/>
  <c r="G147" i="1"/>
  <c r="I147" i="1" s="1"/>
  <c r="I144" i="1"/>
  <c r="G143" i="1"/>
  <c r="I143" i="1" s="1"/>
  <c r="I140" i="1"/>
  <c r="G139" i="1"/>
  <c r="I139" i="1" s="1"/>
  <c r="I136" i="1"/>
  <c r="G135" i="1"/>
  <c r="I135" i="1" s="1"/>
  <c r="G131" i="1"/>
  <c r="I131" i="1" s="1"/>
  <c r="G128" i="1"/>
  <c r="I128" i="1" s="1"/>
  <c r="G124" i="1"/>
  <c r="I124" i="1" s="1"/>
  <c r="I111" i="1"/>
  <c r="G110" i="1"/>
  <c r="G96" i="1" s="1"/>
  <c r="I98" i="1"/>
  <c r="H97" i="1"/>
  <c r="H96" i="1" s="1"/>
  <c r="I87" i="1"/>
  <c r="G86" i="1"/>
  <c r="I86" i="1" s="1"/>
  <c r="I80" i="1"/>
  <c r="H79" i="1"/>
  <c r="I79" i="1"/>
  <c r="I71" i="1"/>
  <c r="G70" i="1"/>
  <c r="I70" i="1" s="1"/>
  <c r="G67" i="1"/>
  <c r="I67" i="1" s="1"/>
  <c r="G62" i="1"/>
  <c r="I62" i="1" s="1"/>
  <c r="H48" i="1"/>
  <c r="I55" i="1"/>
  <c r="I56" i="1"/>
  <c r="I50" i="1"/>
  <c r="G49" i="1"/>
  <c r="I44" i="1"/>
  <c r="I43" i="1"/>
  <c r="G42" i="1"/>
  <c r="I42" i="1" s="1"/>
  <c r="I28" i="1"/>
  <c r="G27" i="1"/>
  <c r="G16" i="1"/>
  <c r="I16" i="1" s="1"/>
  <c r="H6" i="1"/>
  <c r="H5" i="1" s="1"/>
  <c r="I8" i="1"/>
  <c r="G7" i="1"/>
  <c r="G21" i="1" l="1"/>
  <c r="I784" i="1"/>
  <c r="G932" i="1"/>
  <c r="I916" i="1"/>
  <c r="I907" i="1"/>
  <c r="I906" i="1"/>
  <c r="G905" i="1"/>
  <c r="I905" i="1" s="1"/>
  <c r="G892" i="1"/>
  <c r="I892" i="1" s="1"/>
  <c r="I893" i="1"/>
  <c r="G880" i="1"/>
  <c r="I880" i="1" s="1"/>
  <c r="I869" i="1"/>
  <c r="G868" i="1"/>
  <c r="I862" i="1"/>
  <c r="G861" i="1"/>
  <c r="I861" i="1" s="1"/>
  <c r="I850" i="1"/>
  <c r="G849" i="1"/>
  <c r="I840" i="1"/>
  <c r="G839" i="1"/>
  <c r="G822" i="1"/>
  <c r="I822" i="1" s="1"/>
  <c r="I824" i="1"/>
  <c r="I823" i="1"/>
  <c r="I815" i="1"/>
  <c r="G814" i="1"/>
  <c r="I814" i="1" s="1"/>
  <c r="G803" i="1"/>
  <c r="I803" i="1" s="1"/>
  <c r="I805" i="1"/>
  <c r="I789" i="1"/>
  <c r="I790" i="1"/>
  <c r="I771" i="1"/>
  <c r="G770" i="1"/>
  <c r="I770" i="1" s="1"/>
  <c r="I752" i="1"/>
  <c r="G751" i="1"/>
  <c r="G746" i="1"/>
  <c r="I746" i="1" s="1"/>
  <c r="I747" i="1"/>
  <c r="I734" i="1"/>
  <c r="I724" i="1"/>
  <c r="G723" i="1"/>
  <c r="I723" i="1" s="1"/>
  <c r="I666" i="1"/>
  <c r="G665" i="1"/>
  <c r="I665" i="1" s="1"/>
  <c r="I615" i="1"/>
  <c r="I526" i="1"/>
  <c r="G525" i="1"/>
  <c r="I525" i="1" s="1"/>
  <c r="I515" i="1"/>
  <c r="G514" i="1"/>
  <c r="I514" i="1" s="1"/>
  <c r="I487" i="1"/>
  <c r="G434" i="1"/>
  <c r="I434" i="1" s="1"/>
  <c r="I435" i="1"/>
  <c r="I400" i="1"/>
  <c r="G399" i="1"/>
  <c r="I399" i="1" s="1"/>
  <c r="I372" i="1"/>
  <c r="H306" i="1"/>
  <c r="G306" i="1"/>
  <c r="I286" i="1"/>
  <c r="H226" i="1"/>
  <c r="J226" i="1" s="1"/>
  <c r="I247" i="1"/>
  <c r="G226" i="1"/>
  <c r="I230" i="1"/>
  <c r="G217" i="1"/>
  <c r="I217" i="1" s="1"/>
  <c r="G192" i="1"/>
  <c r="I192" i="1" s="1"/>
  <c r="G175" i="1"/>
  <c r="I175" i="1" s="1"/>
  <c r="I154" i="1"/>
  <c r="G153" i="1"/>
  <c r="I153" i="1" s="1"/>
  <c r="I110" i="1"/>
  <c r="I97" i="1"/>
  <c r="I96" i="1"/>
  <c r="I49" i="1"/>
  <c r="G48" i="1"/>
  <c r="I48" i="1" s="1"/>
  <c r="G26" i="1"/>
  <c r="I27" i="1"/>
  <c r="G6" i="1"/>
  <c r="I7" i="1"/>
  <c r="G20" i="1" l="1"/>
  <c r="I20" i="1" s="1"/>
  <c r="I21" i="1"/>
  <c r="G879" i="1"/>
  <c r="I879" i="1" s="1"/>
  <c r="G733" i="1"/>
  <c r="I733" i="1" s="1"/>
  <c r="I932" i="1"/>
  <c r="G931" i="1"/>
  <c r="I931" i="1" s="1"/>
  <c r="G867" i="1"/>
  <c r="I867" i="1" s="1"/>
  <c r="I868" i="1"/>
  <c r="I849" i="1"/>
  <c r="G848" i="1"/>
  <c r="I848" i="1" s="1"/>
  <c r="G838" i="1"/>
  <c r="I838" i="1" s="1"/>
  <c r="I839" i="1"/>
  <c r="I751" i="1"/>
  <c r="G750" i="1"/>
  <c r="I750" i="1" s="1"/>
  <c r="H41" i="1"/>
  <c r="I306" i="1"/>
  <c r="I226" i="1"/>
  <c r="G41" i="1"/>
  <c r="I26" i="1"/>
  <c r="G25" i="1"/>
  <c r="I25" i="1" s="1"/>
  <c r="G5" i="1"/>
  <c r="I6" i="1"/>
  <c r="H944" i="1" l="1"/>
  <c r="J944" i="1" s="1"/>
  <c r="J41" i="1"/>
  <c r="I5" i="1"/>
  <c r="G944" i="1"/>
  <c r="I41" i="1"/>
  <c r="I944" i="1" l="1"/>
</calcChain>
</file>

<file path=xl/sharedStrings.xml><?xml version="1.0" encoding="utf-8"?>
<sst xmlns="http://schemas.openxmlformats.org/spreadsheetml/2006/main" count="1764" uniqueCount="541">
  <si>
    <t>PU</t>
  </si>
  <si>
    <t>PK</t>
  </si>
  <si>
    <t>PP</t>
  </si>
  <si>
    <t>NRP</t>
  </si>
  <si>
    <t>Konto</t>
  </si>
  <si>
    <t>Opis</t>
  </si>
  <si>
    <t>OSN: REB II 2018</t>
  </si>
  <si>
    <t>Indeks 8:7</t>
  </si>
  <si>
    <t>1000</t>
  </si>
  <si>
    <t>OBČINSKI SVET</t>
  </si>
  <si>
    <t>01</t>
  </si>
  <si>
    <t>POLITIČNI SISTEM</t>
  </si>
  <si>
    <t>10203</t>
  </si>
  <si>
    <t>DELOV. OBČINSKEGA SVETA IN NJEGOVIH DELOVNIH TELES</t>
  </si>
  <si>
    <t>.</t>
  </si>
  <si>
    <t>4020</t>
  </si>
  <si>
    <t>PISARNIŠKI IN SPLOŠNI MATERIAL IN STORITVE</t>
  </si>
  <si>
    <t>4022</t>
  </si>
  <si>
    <t>ENERGIJA,VODA,KOMUNALNE STORITVE IN KOMUNIKACIJE</t>
  </si>
  <si>
    <t>4025</t>
  </si>
  <si>
    <t>TEKOČE VZDRŽEVANJE</t>
  </si>
  <si>
    <t>4029</t>
  </si>
  <si>
    <t>DRUGI OPERATIVNI ODHODKI</t>
  </si>
  <si>
    <t>20100</t>
  </si>
  <si>
    <t>POLITIČNE STRANKE</t>
  </si>
  <si>
    <t>4120</t>
  </si>
  <si>
    <t>TEKOČI TRANSFERI NEPRIDOBITNIM ORGANIZACIJAM IN USTANOVAM</t>
  </si>
  <si>
    <t>31600</t>
  </si>
  <si>
    <t>IZVEDBA IN NADZOR LOKALNIH VOLITEV IN REFERENDUM.</t>
  </si>
  <si>
    <t>4021</t>
  </si>
  <si>
    <t>POSEBNI MATERIAL IN STORITVE</t>
  </si>
  <si>
    <t>2000</t>
  </si>
  <si>
    <t>NADZORNI ODBOR</t>
  </si>
  <si>
    <t>02</t>
  </si>
  <si>
    <t>EKONOMSKA IN FISKALNA ADMINISTRACIJA</t>
  </si>
  <si>
    <t>10401</t>
  </si>
  <si>
    <t>DELOVANJE NADZORNEGA ODBORA</t>
  </si>
  <si>
    <t>3000</t>
  </si>
  <si>
    <t>ŽUPAN</t>
  </si>
  <si>
    <t>10202</t>
  </si>
  <si>
    <t>DELOVANJE ŽUPANA IN PODŽUPANOV</t>
  </si>
  <si>
    <t>4000</t>
  </si>
  <si>
    <t>PLAČE IN DODATKI</t>
  </si>
  <si>
    <t>4001</t>
  </si>
  <si>
    <t>REGRES ZA LETNI DOPUST</t>
  </si>
  <si>
    <t>4002</t>
  </si>
  <si>
    <t>POVRAČILA IN NADOMESTILA</t>
  </si>
  <si>
    <t>4010</t>
  </si>
  <si>
    <t>PRISPEVEK ZA POKOJNINSKO IN INVALIDSKO ZAVAROVANJE</t>
  </si>
  <si>
    <t>4011</t>
  </si>
  <si>
    <t>PRISPEVEK ZA ZDRAVSTVENO ZAVAROVANJE</t>
  </si>
  <si>
    <t>4012</t>
  </si>
  <si>
    <t>PRISPEVEK ZA ZAPOSLOVANJE</t>
  </si>
  <si>
    <t>4013</t>
  </si>
  <si>
    <t>PRISPEVEK ZA STARŠEVSKO VARSTVO</t>
  </si>
  <si>
    <t>4015</t>
  </si>
  <si>
    <t>PREMIJE KOLEKT.DOD.POK.ZAVAROVANJA, NA PODLAGI ZKDPZJU</t>
  </si>
  <si>
    <t>4024</t>
  </si>
  <si>
    <t>IZDATKI ZA SLUŽBENA POTOVANJA</t>
  </si>
  <si>
    <t>4202</t>
  </si>
  <si>
    <t>NAKUP OPREME</t>
  </si>
  <si>
    <t>OBČINSKA UPRAVA</t>
  </si>
  <si>
    <t>03</t>
  </si>
  <si>
    <t>ZUNANJA POLITIKA IN MEDNARODNA POMOČ</t>
  </si>
  <si>
    <t>10300</t>
  </si>
  <si>
    <t>MEDNARODNO SODELOVANJE</t>
  </si>
  <si>
    <t>4023</t>
  </si>
  <si>
    <t>PREVOZNI STROŠKI IN STORITVE</t>
  </si>
  <si>
    <t>04</t>
  </si>
  <si>
    <t>SKUPNE ADMINISTRATIVNE SLUŽBE IN SPLOŠNE JAVNE STORITVE</t>
  </si>
  <si>
    <t>10106</t>
  </si>
  <si>
    <t>UPRAVLJANJE IN VZDRŽEVANJE OBČINSKE STAVBE</t>
  </si>
  <si>
    <t>4026</t>
  </si>
  <si>
    <t>POSLOVNE NAJEMNINE IN ZAKUPNINE</t>
  </si>
  <si>
    <t>10107</t>
  </si>
  <si>
    <t>UPRAVLJANJE IN VZDRŽEVANJE POSLOVNIH PROSTOROV</t>
  </si>
  <si>
    <t>10500</t>
  </si>
  <si>
    <t>PRAZNIKI, REPREZENTANCA, PROTOKOL</t>
  </si>
  <si>
    <t>10501</t>
  </si>
  <si>
    <t>PIHALNI ORKESTER TRŽIČ</t>
  </si>
  <si>
    <t>40370</t>
  </si>
  <si>
    <t>PRIREDITVE - TRADICIONALNI IN SPOMINSKI DOGODKI</t>
  </si>
  <si>
    <t>60225</t>
  </si>
  <si>
    <t>ODŠKODNINE</t>
  </si>
  <si>
    <t>4027</t>
  </si>
  <si>
    <t>KAZNI IN ODŠKODNINE</t>
  </si>
  <si>
    <t>4206</t>
  </si>
  <si>
    <t>NAKUP ZEMLJIŠČ IN NARAVNIH BOGASTEV</t>
  </si>
  <si>
    <t>61000</t>
  </si>
  <si>
    <t>NAKUP NEPREMIČNIN IN DRUGI ODH.V ZVEZI Z NEPR.</t>
  </si>
  <si>
    <t>41511005</t>
  </si>
  <si>
    <t>NOGOMETNO IGRIŠČE TRŽIČ</t>
  </si>
  <si>
    <t>06</t>
  </si>
  <si>
    <t>LOKALNA SAMOUPRAVA</t>
  </si>
  <si>
    <t>10101</t>
  </si>
  <si>
    <t>SRED. ZA PLAČE IN DR. OS.PREJ.</t>
  </si>
  <si>
    <t>4003</t>
  </si>
  <si>
    <t>SREDSTVA ZA DELOVNO USPEŠNOST</t>
  </si>
  <si>
    <t>4004</t>
  </si>
  <si>
    <t>SREDSTVA ZA NADURNO DELO</t>
  </si>
  <si>
    <t>4009</t>
  </si>
  <si>
    <t>DRUGI IZDATKI ZAPOSLENIM</t>
  </si>
  <si>
    <t>10103</t>
  </si>
  <si>
    <t>MATERIALNI STROŠKI</t>
  </si>
  <si>
    <t>4207</t>
  </si>
  <si>
    <t>NAKUP NEMATERIALNEGA PREMOŽENJA</t>
  </si>
  <si>
    <t>10105</t>
  </si>
  <si>
    <t>INVESTICIJSKA SREDSTVA</t>
  </si>
  <si>
    <t>4205</t>
  </si>
  <si>
    <t>INVESTICIJSKO VZDRŽEVANJE IN OBNOVE</t>
  </si>
  <si>
    <t>10108</t>
  </si>
  <si>
    <t>PAMETNA SKUPNOST</t>
  </si>
  <si>
    <t>10600</t>
  </si>
  <si>
    <t>SKUPNA MEDOBČINSKA INŠPEKCIJSKA in REDARSKA SLUŽBA</t>
  </si>
  <si>
    <t>4130</t>
  </si>
  <si>
    <t>TEKOČI TRANSFERI DRUGIM RAVNEM DRŽAVE</t>
  </si>
  <si>
    <t>4320</t>
  </si>
  <si>
    <t>INVESTICIJSKI TRANSFERI OBČINAM</t>
  </si>
  <si>
    <t>10700</t>
  </si>
  <si>
    <t>SKUPNA MEDOBČINSKA NOTRANJE REVIZIJSKA SLUŽBA</t>
  </si>
  <si>
    <t>30610</t>
  </si>
  <si>
    <t>RAZVOJNI PROJEKTI RRA</t>
  </si>
  <si>
    <t>4135</t>
  </si>
  <si>
    <t>TEKOČA PLAČILA DRUGIM IZVAJALCEM JAVNIH SLUŽB, KI NISO</t>
  </si>
  <si>
    <t>30611</t>
  </si>
  <si>
    <t>RAZVOJNI PROJEKTI</t>
  </si>
  <si>
    <t>4208</t>
  </si>
  <si>
    <t>ŠTUDIJE O IZVEDLJIVOSTI PROJEKTOV IN PROJEKTNA DOKUMENTACIJA</t>
  </si>
  <si>
    <t>50124</t>
  </si>
  <si>
    <t>INVESTICIJSKO VZDRŽEVANJE V KS</t>
  </si>
  <si>
    <t>41511008</t>
  </si>
  <si>
    <t>DOM KRAJANOV KS SEBENJE</t>
  </si>
  <si>
    <t>07</t>
  </si>
  <si>
    <t>OBRAMBA IN UKREPI OB IZREDNIH DOGODKIH</t>
  </si>
  <si>
    <t>70100</t>
  </si>
  <si>
    <t>SREDSTVA ZA CIVILNO ZAŠČITO</t>
  </si>
  <si>
    <t>4115</t>
  </si>
  <si>
    <t>NADOMESTILA PLAČ</t>
  </si>
  <si>
    <t>4119</t>
  </si>
  <si>
    <t>DRUGI TRANSFERI POSAMEZNIKOM</t>
  </si>
  <si>
    <t>70305</t>
  </si>
  <si>
    <t>DEJAVNOST GASILSKE ZVEZE IN DRUŠTEV</t>
  </si>
  <si>
    <t>41004017</t>
  </si>
  <si>
    <t>VZDRŽ.GAS.DOMOV, INVEST.IN NABAVA GAS.OPREME, VOZIL</t>
  </si>
  <si>
    <t>4310</t>
  </si>
  <si>
    <t>INVESTICIJSKI TRANSFERI NEPROFITNIM ORGANIZACIJAM IN USTANOV</t>
  </si>
  <si>
    <t>08</t>
  </si>
  <si>
    <t>NOTRANJE ZADEVE IN VARNOST</t>
  </si>
  <si>
    <t>40296</t>
  </si>
  <si>
    <t>PREVENT.IN VZGOJA V CEST.PROM.</t>
  </si>
  <si>
    <t>10</t>
  </si>
  <si>
    <t>TRG DELA IN DELOVNI POGOJI</t>
  </si>
  <si>
    <t>30801</t>
  </si>
  <si>
    <t>JAVNA DELA</t>
  </si>
  <si>
    <t>4133</t>
  </si>
  <si>
    <t>TEKOČI TRANSFERI V JAVNE ZAVODE IN DRUGE IZVAJALCE JAVNIH</t>
  </si>
  <si>
    <t>11</t>
  </si>
  <si>
    <t>KMETIJSTVO, GOZDARSTVO IN RIBIŠTVO</t>
  </si>
  <si>
    <t>30100</t>
  </si>
  <si>
    <t>INTERVENCIJE V KMETIJSTVU</t>
  </si>
  <si>
    <t>41208009</t>
  </si>
  <si>
    <t>4102</t>
  </si>
  <si>
    <t>SUBVENCIJE PRIVATNIM PODJETJEM IN ZASEBNIKOM</t>
  </si>
  <si>
    <t>30101</t>
  </si>
  <si>
    <t>SOFINANC.PROGRAMOV LAS-LEADER-CLLD</t>
  </si>
  <si>
    <t>30500</t>
  </si>
  <si>
    <t>GOJITVENA DELA V OBČ.GOZDOVIH IN POSEK LESA</t>
  </si>
  <si>
    <t>30502</t>
  </si>
  <si>
    <t>SOFINANC.TRAJSNOSTN.GOSPOD.Z DIVJADJO</t>
  </si>
  <si>
    <t>31001</t>
  </si>
  <si>
    <t>SOFINANCIRANJE ZAVETIŠČ IN ZAŠČITA ŽIVALI</t>
  </si>
  <si>
    <t>60500</t>
  </si>
  <si>
    <t>VZDRŽEVANJE GOZDNIH CEST</t>
  </si>
  <si>
    <t>12</t>
  </si>
  <si>
    <t>PRIDOBIVANJE IN DISTRIBUCIJA ENERGETSKIH SUROVIN</t>
  </si>
  <si>
    <t>30202</t>
  </si>
  <si>
    <t>ENERGETSKA OBNOVA STAVB</t>
  </si>
  <si>
    <t>41208010</t>
  </si>
  <si>
    <t>41208010-1</t>
  </si>
  <si>
    <t>ENERGETSKA PRENOVA VRTCA DETELJICA</t>
  </si>
  <si>
    <t>13</t>
  </si>
  <si>
    <t>PROMET, PROMETNA INFRASTRUKTURA IN KOMUNIKACIJE</t>
  </si>
  <si>
    <t>31200</t>
  </si>
  <si>
    <t>UREDITEV OGLASNIH NEPROMETNIH TABEL</t>
  </si>
  <si>
    <t>60202</t>
  </si>
  <si>
    <t>JAVNA RAZSVETLJAVA</t>
  </si>
  <si>
    <t>41408006</t>
  </si>
  <si>
    <t>INVESTICIJSKO VZDRŽEVANJE JAVNE RAZSVETLJAVE</t>
  </si>
  <si>
    <t>41711002</t>
  </si>
  <si>
    <t>PAMETNA RAZSVETLJAVA</t>
  </si>
  <si>
    <t>4204</t>
  </si>
  <si>
    <t>NOVOGRADNJE,REKONSTRUKCIJE IN ADAPTACIJE</t>
  </si>
  <si>
    <t>60203</t>
  </si>
  <si>
    <t>TEKOČE VZDRŽEVANJE LOKALNIH CEST</t>
  </si>
  <si>
    <t>40907008</t>
  </si>
  <si>
    <t>60205</t>
  </si>
  <si>
    <t>INVEST. VZDRŽ. KATEGORIZIRANIH CEST</t>
  </si>
  <si>
    <t>40907001</t>
  </si>
  <si>
    <t>INVESTICIJSKO VZDRŽEVANJE OBČINSKIH CEST</t>
  </si>
  <si>
    <t>41207006</t>
  </si>
  <si>
    <t>INV.VZDR.IN GRADNJA MANJŠIH ODSEKOV GJI (VODOVOD, KANAL)</t>
  </si>
  <si>
    <t>41407001</t>
  </si>
  <si>
    <t>PLOČNIK LOKA - KOVOR</t>
  </si>
  <si>
    <t>41607001</t>
  </si>
  <si>
    <t>REKONSTRUKCIJA KRIŽIŠČA SOKOLNICA V BISTRICI PRI TRŽIČU</t>
  </si>
  <si>
    <t>41607002</t>
  </si>
  <si>
    <t>OBNOVA ZADRAŠKEGA MOSTU IN CESTE ZADRAGA-ŽIG.VAS</t>
  </si>
  <si>
    <t>41607003</t>
  </si>
  <si>
    <t>UREDITEV VOZIŠČA LEŠE-PERAČICA</t>
  </si>
  <si>
    <t>41607005</t>
  </si>
  <si>
    <t>IZGRADNJA PLOČNIKA V ZVIRČAH</t>
  </si>
  <si>
    <t>41607006</t>
  </si>
  <si>
    <t>UREDITEV VOZIŠČA LOM-KRIŽIŠČE POTARJE-GRAHOVŠE</t>
  </si>
  <si>
    <t>41607007</t>
  </si>
  <si>
    <t>PLOČNIK V SENIČNEM</t>
  </si>
  <si>
    <t>41607009</t>
  </si>
  <si>
    <t>UREDITEV KROŽIŠČA V BISTRICI</t>
  </si>
  <si>
    <t>41707004</t>
  </si>
  <si>
    <t>AGLOMERACIJA 3806 LOKA - KOMUNALNO OPREMLJANJE</t>
  </si>
  <si>
    <t>60213</t>
  </si>
  <si>
    <t>UKREPI TRAJNOSTNE MOBILNOSTI (PREJ UKREPI NAČRTOVANI S CPS)</t>
  </si>
  <si>
    <t>41707001</t>
  </si>
  <si>
    <t>POČAKAJ NA BUS</t>
  </si>
  <si>
    <t>41707002</t>
  </si>
  <si>
    <t>HITRO S KOLESOM</t>
  </si>
  <si>
    <t>41707003</t>
  </si>
  <si>
    <t>REGIJSKA KOLESARSKA POVEZAVA TRŽIČ - ZADRAGA</t>
  </si>
  <si>
    <t>60262</t>
  </si>
  <si>
    <t>ODPRAVA POSLEDIC NEURIJ IN DRUGIH NARAVNIH NESREČ</t>
  </si>
  <si>
    <t>14</t>
  </si>
  <si>
    <t>GOSPODARSTVO</t>
  </si>
  <si>
    <t>30300</t>
  </si>
  <si>
    <t>SPODBUJANJE RAZVOJA TURIZMA</t>
  </si>
  <si>
    <t>41511006</t>
  </si>
  <si>
    <t>RAZVOJ TURIZMA V OBČINI TRŽIČ</t>
  </si>
  <si>
    <t>41811002</t>
  </si>
  <si>
    <t>TURISTIČNI RAZVOJ NASELJA LOM POD STORŽIČEM</t>
  </si>
  <si>
    <t>30301</t>
  </si>
  <si>
    <t>TURISTIČNE PRIREDITVE IN DOGODKI</t>
  </si>
  <si>
    <t>30302</t>
  </si>
  <si>
    <t>UREDITEV KOLESARSKIH IN GORSKO-KOLESARSKIH POTI</t>
  </si>
  <si>
    <t>30605</t>
  </si>
  <si>
    <t>DELOVANJE TPICa</t>
  </si>
  <si>
    <t>30609</t>
  </si>
  <si>
    <t>SRED.ZA POSPEŠ.GOSPODARST.V OBČ.</t>
  </si>
  <si>
    <t>41208014</t>
  </si>
  <si>
    <t>NEPOSREDNE SPODBUDE ZA SPODBUJANJE PODJETNIŠTVA IN ZAPOSLOVANJA</t>
  </si>
  <si>
    <t>41408004</t>
  </si>
  <si>
    <t>REGENERACIJA INDUSTRIJSKEGA OBMOČJA BPT - RIO TRŽIČ</t>
  </si>
  <si>
    <t>41611003</t>
  </si>
  <si>
    <t>UREDITEV P + R PARKIRIŠČA</t>
  </si>
  <si>
    <t>30701</t>
  </si>
  <si>
    <t>DELOVANJE DOVŽANOVE SOTESKE IN RIS DOLINA</t>
  </si>
  <si>
    <t>41711003</t>
  </si>
  <si>
    <t>BOGASTVO NARAVE</t>
  </si>
  <si>
    <t>30713</t>
  </si>
  <si>
    <t>VZDRŽEVANJE IN UREJANJE TEMATSKIH POTI IN OBMOČIJ</t>
  </si>
  <si>
    <t>4112</t>
  </si>
  <si>
    <t>TRANSFERI ZA ZAGOTAVLJANJE SOCIALNE VARNOSTI</t>
  </si>
  <si>
    <t>30714</t>
  </si>
  <si>
    <t>ALPE ADRIA REGIJA DOŽIVETIJ</t>
  </si>
  <si>
    <t>41611002</t>
  </si>
  <si>
    <t>31401</t>
  </si>
  <si>
    <t>RAZVOJ OBMOČJA ZELENICE</t>
  </si>
  <si>
    <t>41208018</t>
  </si>
  <si>
    <t>RAZVOJ OBMOČJA ZELENICA</t>
  </si>
  <si>
    <t>50125</t>
  </si>
  <si>
    <t>UREDITEV OBMOČJA NEKDANJEGA BAZENA</t>
  </si>
  <si>
    <t>50127</t>
  </si>
  <si>
    <t>UPRAVLJANJE Z BAZENOM</t>
  </si>
  <si>
    <t>15</t>
  </si>
  <si>
    <t>VAROVANJE OKOLJA IN NARAVNE DEDIŠČINE</t>
  </si>
  <si>
    <t>60301</t>
  </si>
  <si>
    <t>INDIVID. KOMUNALNA RABA - RAVNANJE Z ODPADNO VODO</t>
  </si>
  <si>
    <t>60306</t>
  </si>
  <si>
    <t>POKRIVANJE STROŠKOV IZVAJANJA GJS ODVAJANJE IN ČIŠČENJE</t>
  </si>
  <si>
    <t>60307</t>
  </si>
  <si>
    <t>POKRIVANJE STROŠKOV IZVAJANJA GJS RAVNANJE Z ODPADKI</t>
  </si>
  <si>
    <t>60310</t>
  </si>
  <si>
    <t>SUBVENCIJA - ODPADNE VODE</t>
  </si>
  <si>
    <t>4100</t>
  </si>
  <si>
    <t>SUBVENCIJE JAVNIM PODJETJEM</t>
  </si>
  <si>
    <t>61100</t>
  </si>
  <si>
    <t>PORABA TAKSE ZA OBREMENJ.VODE</t>
  </si>
  <si>
    <t>61200</t>
  </si>
  <si>
    <t>PORABA TAKSE ZA OBREMEN.OKOLJA - ODPADKI</t>
  </si>
  <si>
    <t>41207015</t>
  </si>
  <si>
    <t>UREDITEV DEPONIJE KOVOR</t>
  </si>
  <si>
    <t>16</t>
  </si>
  <si>
    <t>PROSTORSKO PLANIRANJE IN STANOVANJSKO KOMUNALNA DEJAVNOST</t>
  </si>
  <si>
    <t>40450</t>
  </si>
  <si>
    <t>VZDRŽEVANJE OTROŠKIH IGRIŠČ</t>
  </si>
  <si>
    <t>60105</t>
  </si>
  <si>
    <t>GRADNJA, NAKUP IN INV.VZDRŽ. STANOVANJ</t>
  </si>
  <si>
    <t>40909001</t>
  </si>
  <si>
    <t>INVESTICIJSKO VZDRŽEVANJE STANOVANJ</t>
  </si>
  <si>
    <t>60110</t>
  </si>
  <si>
    <t>UPRAVLJANJE IN TEKOČE VZDRŽEVANJE STANOVANJ</t>
  </si>
  <si>
    <t>60204</t>
  </si>
  <si>
    <t>UREJANJE JAVNIH POVRŠIN</t>
  </si>
  <si>
    <t>60209</t>
  </si>
  <si>
    <t>PROJEKTNA DOKUMENTACIJA</t>
  </si>
  <si>
    <t>60214</t>
  </si>
  <si>
    <t>PRAZNIČNA OKRASITEV NASELIJ</t>
  </si>
  <si>
    <t>60222</t>
  </si>
  <si>
    <t>SOGLASJA IN PROJEKTNI POGOJI KOMUNALA</t>
  </si>
  <si>
    <t>60224</t>
  </si>
  <si>
    <t>GEODETSKA DELA</t>
  </si>
  <si>
    <t>60229</t>
  </si>
  <si>
    <t>UREJANJE POKOPALIŠČ IN POKOPALIŠKA DEJAVNOST</t>
  </si>
  <si>
    <t>41208019</t>
  </si>
  <si>
    <t>UREJANJE POKOPALIŠČ</t>
  </si>
  <si>
    <t>60303</t>
  </si>
  <si>
    <t>INDIVIDUALNA KOMUNALNA RABA - OSKRBA Z VODO</t>
  </si>
  <si>
    <t>60305</t>
  </si>
  <si>
    <t>POKRIVANJE STROŠKOV IZVAJANJA GJS VODOOSKRBA</t>
  </si>
  <si>
    <t>60330</t>
  </si>
  <si>
    <t>SUBVENCIJA - OSKRBA Z VODO</t>
  </si>
  <si>
    <t>60800</t>
  </si>
  <si>
    <t>PROSTORSKA DOKUMENTACIJA</t>
  </si>
  <si>
    <t>41007006</t>
  </si>
  <si>
    <t>OBČINSKI PROSTORSKI NAČRT OBČINE TRŽIČ</t>
  </si>
  <si>
    <t>60801</t>
  </si>
  <si>
    <t>UKREPI ZA IZBOLJŠANJE POPLAVNE VARNOSTI</t>
  </si>
  <si>
    <t>41807001</t>
  </si>
  <si>
    <t>UKREPI ZA IZBOLJŠANJE POPLAVNE VARNOSTI (PRISTAVA-ŽIG.VAS)</t>
  </si>
  <si>
    <t>17</t>
  </si>
  <si>
    <t>ZDRAVSTVENO VARSTVO</t>
  </si>
  <si>
    <t>40601</t>
  </si>
  <si>
    <t>ZDR.ZAV.NEPRESKRBLJENIH OSEB</t>
  </si>
  <si>
    <t>4131</t>
  </si>
  <si>
    <t>TEKOČI TRANSFERI V SKLADE SOCIALNEGA ZAVAROVANJA</t>
  </si>
  <si>
    <t>40602</t>
  </si>
  <si>
    <t>MRLIŠKO OGLEDNA SLUŽBA</t>
  </si>
  <si>
    <t>50119</t>
  </si>
  <si>
    <t>PROJEKTI IN INVESTICIJE V ZDRAVSTVU</t>
  </si>
  <si>
    <t>40904017</t>
  </si>
  <si>
    <t>INVESTICIJE IN PROJEKTI V ZDRAVSTVENEM DOMU TRŽIČ</t>
  </si>
  <si>
    <t>18</t>
  </si>
  <si>
    <t>KULTURA, ŠPORT IN NEVLADNE ORGANIZACIJE</t>
  </si>
  <si>
    <t>30711</t>
  </si>
  <si>
    <t>VZDRŽ.SPOMINSKIH OBELEŽIJ TER SAKRALNE IN KULTURNE DEDIŠČINE</t>
  </si>
  <si>
    <t>4314</t>
  </si>
  <si>
    <t>INVESTICIJSKI TRANSFERI POSEMAZNIKOM IN ZASEBNIKOM</t>
  </si>
  <si>
    <t>30712</t>
  </si>
  <si>
    <t>OBMOČJE SPOMENIKA MAUTHAUSEN</t>
  </si>
  <si>
    <t>41511007</t>
  </si>
  <si>
    <t>RAZVOJ OBMOČJA NEKDANJEGA TABORIŠČA LJUBELJ</t>
  </si>
  <si>
    <t>30900</t>
  </si>
  <si>
    <t>SOFINANCIRANJE DEJAVNOSTI MLADIH</t>
  </si>
  <si>
    <t>40315</t>
  </si>
  <si>
    <t>TRŽIŠKI MUZEJ</t>
  </si>
  <si>
    <t>40904010</t>
  </si>
  <si>
    <t>VZDRŽEVANJE IN INVESTICIJE V TRŽIŠKEM MUZEJU</t>
  </si>
  <si>
    <t>4323</t>
  </si>
  <si>
    <t>INVESTICIJSKI TRANSFERI JAVNIM ZAVODOM</t>
  </si>
  <si>
    <t>40316</t>
  </si>
  <si>
    <t>KNJIŽNICA DR.TONETA PRETNARJA TRŽIČ</t>
  </si>
  <si>
    <t>41004004</t>
  </si>
  <si>
    <t>INVEST.VZDRŽ.KNJIŽNICE DR.TONETA PRETNARJA</t>
  </si>
  <si>
    <t>40325</t>
  </si>
  <si>
    <t>DEJAVNOST KULTURNIH DRUŠTEV, ZVEZ IN SKLADOV</t>
  </si>
  <si>
    <t>40340</t>
  </si>
  <si>
    <t>DELOVANJE KULTURNEGA CENTRA TRŽIČ</t>
  </si>
  <si>
    <t>40401</t>
  </si>
  <si>
    <t>PROGRAMI ŠPORTA</t>
  </si>
  <si>
    <t>40430</t>
  </si>
  <si>
    <t>UPRAVLJANJE IN TEKOČE VZDRŽ.ŠPORTNIH OBJEKTOV</t>
  </si>
  <si>
    <t>4313</t>
  </si>
  <si>
    <t>INVESTICIJSKI TRANSFERI PRIVATNIM PODJETJEM</t>
  </si>
  <si>
    <t>40432</t>
  </si>
  <si>
    <t>NAJEM DVORANE TRŽIŠKIH OLIMPIJCEV</t>
  </si>
  <si>
    <t>40460</t>
  </si>
  <si>
    <t>SOFIN.ŠPORTNIH AKTIVNOSTI STAREJŠIH OBČANOV</t>
  </si>
  <si>
    <t>40530</t>
  </si>
  <si>
    <t>MLADINSKI CENTER</t>
  </si>
  <si>
    <t>40550</t>
  </si>
  <si>
    <t>SOFINANCIRANJE VETERANSKIH ORGANIZACIJ</t>
  </si>
  <si>
    <t>40703</t>
  </si>
  <si>
    <t>SREDSTVA ZA OBVEŠČANJE (RADIO GORENC, GLASILO TRŽIČAN,..)</t>
  </si>
  <si>
    <t>50120</t>
  </si>
  <si>
    <t>PROJEKTI IN INVESTICIJE V KULTURI</t>
  </si>
  <si>
    <t>41511003</t>
  </si>
  <si>
    <t>50121</t>
  </si>
  <si>
    <t>NAKUP, GRADNJA IN INV.VZDRŽ.ŠPORTNIH OBJEKTOV</t>
  </si>
  <si>
    <t>41611001</t>
  </si>
  <si>
    <t>UREDITEV BALINIŠČA V BISTRICI</t>
  </si>
  <si>
    <t>19</t>
  </si>
  <si>
    <t>IZOBRAŽEVANJE</t>
  </si>
  <si>
    <t>40101</t>
  </si>
  <si>
    <t>DEJAVNOST VRTCA TRŽIČ</t>
  </si>
  <si>
    <t>40904007</t>
  </si>
  <si>
    <t>PROJEKTI IN INVESTICIJE V VRTCU TRŽIČ</t>
  </si>
  <si>
    <t>40107</t>
  </si>
  <si>
    <t>STROŠKI ZA VARSTVO OTROK V VVZ DRUGIH OBČIN</t>
  </si>
  <si>
    <t>40201</t>
  </si>
  <si>
    <t>WALDORFSKA ŠOLA</t>
  </si>
  <si>
    <t>40219</t>
  </si>
  <si>
    <t>OŠ BISTRICA</t>
  </si>
  <si>
    <t>41208008</t>
  </si>
  <si>
    <t>PROJEKTI IN INVESTICIJE V OŠ</t>
  </si>
  <si>
    <t>40229</t>
  </si>
  <si>
    <t>OŠ TRŽIČ</t>
  </si>
  <si>
    <t>40239</t>
  </si>
  <si>
    <t>OŠ KRIŽE</t>
  </si>
  <si>
    <t>40249</t>
  </si>
  <si>
    <t>GLASBENA ŠOLA TRŽIČ</t>
  </si>
  <si>
    <t>40280</t>
  </si>
  <si>
    <t>PREVOZI UČENCEV</t>
  </si>
  <si>
    <t>41408002</t>
  </si>
  <si>
    <t>40298</t>
  </si>
  <si>
    <t>LJUDSKA UNIVERZA TRŽIČ</t>
  </si>
  <si>
    <t>50109</t>
  </si>
  <si>
    <t>PROJEKTI IN INVESTICIJE V OSNOVNIH ŠOLAH</t>
  </si>
  <si>
    <t>50110</t>
  </si>
  <si>
    <t>20</t>
  </si>
  <si>
    <t>SOCIALNO VARSTVO</t>
  </si>
  <si>
    <t>40510</t>
  </si>
  <si>
    <t>SOCIALNO-VARSTVENI ZAVODI</t>
  </si>
  <si>
    <t>40511</t>
  </si>
  <si>
    <t>SOFINANCIRANJE DEJAVNOSTI OŠ HELENE PUHAR (MOK)</t>
  </si>
  <si>
    <t>40539</t>
  </si>
  <si>
    <t>CSD TRŽIČ</t>
  </si>
  <si>
    <t>40540</t>
  </si>
  <si>
    <t>HUMANITARNI PROJEKTI IN PROGRAMI</t>
  </si>
  <si>
    <t>40541</t>
  </si>
  <si>
    <t>SOFINANCIRANJE REINTEGRACIJSKEGA CENTRA</t>
  </si>
  <si>
    <t>40542</t>
  </si>
  <si>
    <t>RDEČI KRIŽ TRŽIČ - SOFINANCIRANJE DELOVANJA</t>
  </si>
  <si>
    <t>40580</t>
  </si>
  <si>
    <t>DRUGE SOCIALNE POMOČI</t>
  </si>
  <si>
    <t>40581</t>
  </si>
  <si>
    <t>SUBVENCIJE STANARIN</t>
  </si>
  <si>
    <t>40582</t>
  </si>
  <si>
    <t>PLAČILA POGREBNIH STORITEV SOCIALNO OGROŽENIM</t>
  </si>
  <si>
    <t>40583</t>
  </si>
  <si>
    <t>STOR.OS.POM.IN POM.DRUŽ.NA DOMU</t>
  </si>
  <si>
    <t>40584</t>
  </si>
  <si>
    <t>DRUŽINSKI POMOČNIK - NADOMESTILO ZA IZG.DOH.</t>
  </si>
  <si>
    <t>40585</t>
  </si>
  <si>
    <t>ENKRATNA FINANČNA POMOČ OB ROJSTVU OTROKA</t>
  </si>
  <si>
    <t>4111</t>
  </si>
  <si>
    <t>DRUŽINSKI PREJEMKI IN STARŠEVSKA NADOMESTILA</t>
  </si>
  <si>
    <t>40586</t>
  </si>
  <si>
    <t>VARNA HIŠA</t>
  </si>
  <si>
    <t>40588</t>
  </si>
  <si>
    <t>IZVAJANJE SOCIALNIH PROGRAMOV</t>
  </si>
  <si>
    <t>22</t>
  </si>
  <si>
    <t>SERVISIRANJE JAVNEGA DOLGA</t>
  </si>
  <si>
    <t>99991</t>
  </si>
  <si>
    <t>FINANCIRANJE JAVNEGA DOLGA</t>
  </si>
  <si>
    <t>4031</t>
  </si>
  <si>
    <t>PLAČILA OBRESTI OD KREDITOV-POSLOVNIM BANKAM</t>
  </si>
  <si>
    <t>23</t>
  </si>
  <si>
    <t>INTERVENCIJSKI PROGRAMI IN OBVEZNOSTI</t>
  </si>
  <si>
    <t>80100</t>
  </si>
  <si>
    <t>SREDSTVA REZERV</t>
  </si>
  <si>
    <t>4091</t>
  </si>
  <si>
    <t>PRORAČUNSKA REZERVA</t>
  </si>
  <si>
    <t>80200</t>
  </si>
  <si>
    <t>TEKOČA PRORAČUNSKA SREDSTVA-SPLOŠNE REZERVE</t>
  </si>
  <si>
    <t>5001</t>
  </si>
  <si>
    <t>KS BREZJE PRI TRŽIČU</t>
  </si>
  <si>
    <t>90101</t>
  </si>
  <si>
    <t>KRAJEVNA SAMOUPRAVA (KS BREZJE PRI TRŽIČU)</t>
  </si>
  <si>
    <t>90301</t>
  </si>
  <si>
    <t>TEKOČE VZDRŽEVANJE LC (KS BREZJE PRI TRŽIČU)</t>
  </si>
  <si>
    <t>5002</t>
  </si>
  <si>
    <t>KS JELENDOL</t>
  </si>
  <si>
    <t>90102</t>
  </si>
  <si>
    <t>KRAJEVNA SAMOUPRAVA (KS JELENDOL)</t>
  </si>
  <si>
    <t>90302</t>
  </si>
  <si>
    <t>TEKOČE VZDRŽEVANJE LC (KS JELENDOL)</t>
  </si>
  <si>
    <t>90402</t>
  </si>
  <si>
    <t>UREJANJE JAVNIH POVRŠIN (KS JELENDOL)</t>
  </si>
  <si>
    <t>5003</t>
  </si>
  <si>
    <t>KS LEŠE</t>
  </si>
  <si>
    <t>90103</t>
  </si>
  <si>
    <t>KRAJEVNA SAMOUPRAVA (KS LEŠE)</t>
  </si>
  <si>
    <t>90303</t>
  </si>
  <si>
    <t>TEKOČE VZDRŽEVANJE LC (KS LEŠE)</t>
  </si>
  <si>
    <t>5004</t>
  </si>
  <si>
    <t>KS LOM POD STORŽIČEM</t>
  </si>
  <si>
    <t>90104</t>
  </si>
  <si>
    <t>KRAJEVNA SAMOUPRAVA (KS LOM POD STORŽIČEM)</t>
  </si>
  <si>
    <t>5005</t>
  </si>
  <si>
    <t>KS PODLJUBELJ</t>
  </si>
  <si>
    <t>90105</t>
  </si>
  <si>
    <t>KRAJEVNA SAMOUPRAVA (KS PODLJUBELJ)</t>
  </si>
  <si>
    <t>90305</t>
  </si>
  <si>
    <t>TEKOČE VZDRŽEVANJE LC (KS PODLJUBELJ)</t>
  </si>
  <si>
    <t>90405</t>
  </si>
  <si>
    <t>UREJANJE JAVNIH POVRŠIN (KS PODLJUBELJ)</t>
  </si>
  <si>
    <t>5006</t>
  </si>
  <si>
    <t>KS PRISTAVA</t>
  </si>
  <si>
    <t>90106</t>
  </si>
  <si>
    <t>KRAJEVNA SAMOUPRAVA (KS PRISTAVA)</t>
  </si>
  <si>
    <t>90406</t>
  </si>
  <si>
    <t>UREJANJE JAVNIH POVRŠIN (KS PRISTAVA)</t>
  </si>
  <si>
    <t>5007</t>
  </si>
  <si>
    <t>KS RAVNE</t>
  </si>
  <si>
    <t>90107</t>
  </si>
  <si>
    <t>KRAJEVNA SAMOUPRAVA (KS RAVNE)</t>
  </si>
  <si>
    <t>5008</t>
  </si>
  <si>
    <t>KS SEBENJE</t>
  </si>
  <si>
    <t>90108</t>
  </si>
  <si>
    <t>KRAJEVNA SAMOUPRAVA (KS SEBENJE)</t>
  </si>
  <si>
    <t>90408</t>
  </si>
  <si>
    <t>UREJANJE JAVNIH POVRŠIN (KS SEBENJE)</t>
  </si>
  <si>
    <t>5009</t>
  </si>
  <si>
    <t>KS SENIČNO</t>
  </si>
  <si>
    <t>90109</t>
  </si>
  <si>
    <t>KRAJEVNA SAMOUPRAVA (KS SENIČNO)</t>
  </si>
  <si>
    <t>5010</t>
  </si>
  <si>
    <t>KS TRŽIČ-MESTO</t>
  </si>
  <si>
    <t>90110</t>
  </si>
  <si>
    <t>KRAJEVNA SAMOUPRAVA (KS TRŽIČ MESTO)</t>
  </si>
  <si>
    <t>4203</t>
  </si>
  <si>
    <t>NAKUP DRUGIH OSNOVNIH SREDSTEV</t>
  </si>
  <si>
    <t>5011</t>
  </si>
  <si>
    <t>KS BISTRICA PRI TRŽIČU</t>
  </si>
  <si>
    <t>90111</t>
  </si>
  <si>
    <t>KRAJEVNA SAMOUPRAVA (KS BISTRICA PRI TRŽIČU)</t>
  </si>
  <si>
    <t>5012</t>
  </si>
  <si>
    <t>KS KOVOR</t>
  </si>
  <si>
    <t>90112</t>
  </si>
  <si>
    <t>KRAJEVNA SAMOUPRAVA (KS KOVOR)</t>
  </si>
  <si>
    <t>90212</t>
  </si>
  <si>
    <t>JAVNA RAZSVETLJAVA (KS KOVOR)</t>
  </si>
  <si>
    <t>90312</t>
  </si>
  <si>
    <t>TEKOČE VZDRŽEVANJE LC (KS KOVOR)</t>
  </si>
  <si>
    <t>90412</t>
  </si>
  <si>
    <t>UREJANJE JAVNIH POVRŠIN (KS KOVOR)</t>
  </si>
  <si>
    <t>5013</t>
  </si>
  <si>
    <t>KS KRIŽE</t>
  </si>
  <si>
    <t>90113</t>
  </si>
  <si>
    <t>KRAJEVNA SAMOUPRAVA (KS KRIŽE)</t>
  </si>
  <si>
    <t>VP2018</t>
  </si>
  <si>
    <t>Razlika REB-VP</t>
  </si>
  <si>
    <t>REBALANS PRORAČUNA OBČINE TRŽIČ ZA LETO 2018 - POSEBNI DEL ODHODKI</t>
  </si>
  <si>
    <t>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</si>
</sst>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 Narrow"/>
      <family val="2"/>
      <charset val="238"/>
    </font>
    <font>
      <b/>
      <i/>
      <sz val="10"/>
      <color rgb="FF000000"/>
      <name val="Arial Narrow"/>
      <family val="2"/>
      <charset val="238"/>
    </font>
    <font>
      <i/>
      <sz val="10"/>
      <color rgb="FF000000"/>
      <name val="Arial Narrow"/>
      <family val="2"/>
      <charset val="238"/>
    </font>
    <font>
      <i/>
      <sz val="10"/>
      <name val="Arial Narrow"/>
      <family val="2"/>
      <charset val="238"/>
    </font>
    <font>
      <i/>
      <sz val="9"/>
      <color rgb="FF000000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AEFFAE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2" xfId="0" applyFill="1" applyBorder="1" applyAlignment="1">
      <alignment horizontal="center" vertical="center"/>
    </xf>
    <xf numFmtId="49" fontId="2" fillId="3" borderId="0" xfId="0" applyNumberFormat="1" applyFont="1" applyFill="1"/>
    <xf numFmtId="0" fontId="2" fillId="3" borderId="0" xfId="0" applyFont="1" applyFill="1"/>
    <xf numFmtId="4" fontId="2" fillId="3" borderId="0" xfId="0" applyNumberFormat="1" applyFont="1" applyFill="1" applyAlignment="1">
      <alignment horizontal="right"/>
    </xf>
    <xf numFmtId="0" fontId="3" fillId="4" borderId="0" xfId="0" applyFont="1" applyFill="1"/>
    <xf numFmtId="49" fontId="3" fillId="4" borderId="0" xfId="0" applyNumberFormat="1" applyFont="1" applyFill="1"/>
    <xf numFmtId="4" fontId="3" fillId="4" borderId="0" xfId="0" applyNumberFormat="1" applyFont="1" applyFill="1" applyAlignment="1">
      <alignment horizontal="right"/>
    </xf>
    <xf numFmtId="0" fontId="4" fillId="5" borderId="0" xfId="0" applyFont="1" applyFill="1"/>
    <xf numFmtId="49" fontId="4" fillId="5" borderId="0" xfId="0" applyNumberFormat="1" applyFont="1" applyFill="1"/>
    <xf numFmtId="4" fontId="4" fillId="5" borderId="0" xfId="0" applyNumberFormat="1" applyFont="1" applyFill="1" applyAlignment="1">
      <alignment horizontal="right"/>
    </xf>
    <xf numFmtId="0" fontId="5" fillId="6" borderId="2" xfId="0" applyFont="1" applyFill="1" applyBorder="1"/>
    <xf numFmtId="49" fontId="5" fillId="6" borderId="2" xfId="0" applyNumberFormat="1" applyFont="1" applyFill="1" applyBorder="1"/>
    <xf numFmtId="4" fontId="5" fillId="6" borderId="2" xfId="0" applyNumberFormat="1" applyFont="1" applyFill="1" applyBorder="1" applyAlignment="1">
      <alignment horizontal="right"/>
    </xf>
    <xf numFmtId="0" fontId="6" fillId="6" borderId="0" xfId="0" applyFont="1" applyFill="1"/>
    <xf numFmtId="49" fontId="6" fillId="6" borderId="0" xfId="0" applyNumberFormat="1" applyFont="1" applyFill="1"/>
    <xf numFmtId="4" fontId="6" fillId="6" borderId="0" xfId="0" applyNumberFormat="1" applyFont="1" applyFill="1" applyAlignment="1">
      <alignment horizontal="right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4"/>
  <sheetViews>
    <sheetView tabSelected="1" zoomScaleNormal="100" workbookViewId="0">
      <pane ySplit="4" topLeftCell="A250" activePane="bottomLeft" state="frozen"/>
      <selection pane="bottomLeft" activeCell="H268" sqref="H268"/>
    </sheetView>
  </sheetViews>
  <sheetFormatPr defaultRowHeight="15" x14ac:dyDescent="0.25"/>
  <cols>
    <col min="1" max="1" width="1.28515625" customWidth="1"/>
    <col min="2" max="2" width="1.140625" customWidth="1"/>
    <col min="3" max="3" width="1.5703125" customWidth="1"/>
    <col min="4" max="4" width="4.28515625" customWidth="1"/>
    <col min="5" max="5" width="6.28515625" bestFit="1" customWidth="1"/>
    <col min="6" max="6" width="53.85546875" customWidth="1"/>
    <col min="7" max="8" width="15.28515625" bestFit="1" customWidth="1"/>
    <col min="9" max="9" width="9.85546875" bestFit="1" customWidth="1"/>
    <col min="10" max="10" width="15.28515625" bestFit="1" customWidth="1"/>
  </cols>
  <sheetData>
    <row r="1" spans="1:10" ht="15.75" x14ac:dyDescent="0.25">
      <c r="A1" s="20" t="s">
        <v>539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x14ac:dyDescent="0.25">
      <c r="J2" s="19" t="s">
        <v>540</v>
      </c>
    </row>
    <row r="3" spans="1:10" ht="30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537</v>
      </c>
      <c r="H3" s="1" t="s">
        <v>6</v>
      </c>
      <c r="I3" s="1" t="s">
        <v>7</v>
      </c>
      <c r="J3" s="1" t="s">
        <v>538</v>
      </c>
    </row>
    <row r="4" spans="1:10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/>
    </row>
    <row r="5" spans="1:10" x14ac:dyDescent="0.25">
      <c r="A5" s="2" t="s">
        <v>8</v>
      </c>
      <c r="B5" s="3"/>
      <c r="C5" s="3"/>
      <c r="D5" s="3"/>
      <c r="E5" s="3"/>
      <c r="F5" s="2" t="s">
        <v>9</v>
      </c>
      <c r="G5" s="4">
        <f>+G6</f>
        <v>93137</v>
      </c>
      <c r="H5" s="4">
        <f>+H6</f>
        <v>93137</v>
      </c>
      <c r="I5" s="4">
        <f t="shared" ref="I5:I68" si="0">IF(G5&lt;&gt;0,H5/G5*100,"-")</f>
        <v>100</v>
      </c>
      <c r="J5" s="4">
        <f>H5-G5</f>
        <v>0</v>
      </c>
    </row>
    <row r="6" spans="1:10" x14ac:dyDescent="0.25">
      <c r="A6" s="5"/>
      <c r="B6" s="6" t="s">
        <v>10</v>
      </c>
      <c r="C6" s="5"/>
      <c r="D6" s="5"/>
      <c r="E6" s="5"/>
      <c r="F6" s="6" t="s">
        <v>11</v>
      </c>
      <c r="G6" s="7">
        <f>+G7+G13+G16</f>
        <v>93137</v>
      </c>
      <c r="H6" s="7">
        <f>+H7+H13+H16</f>
        <v>93137</v>
      </c>
      <c r="I6" s="7">
        <f t="shared" si="0"/>
        <v>100</v>
      </c>
      <c r="J6" s="7">
        <f t="shared" ref="J6:J69" si="1">H6-G6</f>
        <v>0</v>
      </c>
    </row>
    <row r="7" spans="1:10" x14ac:dyDescent="0.25">
      <c r="A7" s="8"/>
      <c r="B7" s="8"/>
      <c r="C7" s="9" t="s">
        <v>12</v>
      </c>
      <c r="D7" s="8"/>
      <c r="E7" s="8"/>
      <c r="F7" s="9" t="s">
        <v>13</v>
      </c>
      <c r="G7" s="10">
        <f>+G8</f>
        <v>60000</v>
      </c>
      <c r="H7" s="10">
        <f>+H8</f>
        <v>60000</v>
      </c>
      <c r="I7" s="10">
        <f t="shared" si="0"/>
        <v>100</v>
      </c>
      <c r="J7" s="10">
        <f t="shared" si="1"/>
        <v>0</v>
      </c>
    </row>
    <row r="8" spans="1:10" x14ac:dyDescent="0.25">
      <c r="A8" s="11"/>
      <c r="B8" s="11"/>
      <c r="C8" s="11"/>
      <c r="D8" s="12" t="s">
        <v>14</v>
      </c>
      <c r="E8" s="11"/>
      <c r="F8" s="12"/>
      <c r="G8" s="13">
        <f>+G9+G10+G11+G12</f>
        <v>60000</v>
      </c>
      <c r="H8" s="13">
        <f>+H9+H10+H11+H12</f>
        <v>60000</v>
      </c>
      <c r="I8" s="13">
        <f t="shared" si="0"/>
        <v>100</v>
      </c>
      <c r="J8" s="13">
        <f t="shared" si="1"/>
        <v>0</v>
      </c>
    </row>
    <row r="9" spans="1:10" x14ac:dyDescent="0.25">
      <c r="A9" s="14"/>
      <c r="B9" s="14"/>
      <c r="C9" s="14"/>
      <c r="D9" s="14"/>
      <c r="E9" s="15" t="s">
        <v>15</v>
      </c>
      <c r="F9" s="15" t="s">
        <v>16</v>
      </c>
      <c r="G9" s="16">
        <v>6800</v>
      </c>
      <c r="H9" s="16">
        <v>6800</v>
      </c>
      <c r="I9" s="16">
        <f t="shared" si="0"/>
        <v>100</v>
      </c>
      <c r="J9" s="16">
        <f t="shared" si="1"/>
        <v>0</v>
      </c>
    </row>
    <row r="10" spans="1:10" x14ac:dyDescent="0.25">
      <c r="A10" s="14"/>
      <c r="B10" s="14"/>
      <c r="C10" s="14"/>
      <c r="D10" s="14"/>
      <c r="E10" s="15" t="s">
        <v>17</v>
      </c>
      <c r="F10" s="15" t="s">
        <v>18</v>
      </c>
      <c r="G10" s="16">
        <v>2600</v>
      </c>
      <c r="H10" s="16">
        <v>2600</v>
      </c>
      <c r="I10" s="16">
        <f t="shared" si="0"/>
        <v>100</v>
      </c>
      <c r="J10" s="16">
        <f t="shared" si="1"/>
        <v>0</v>
      </c>
    </row>
    <row r="11" spans="1:10" x14ac:dyDescent="0.25">
      <c r="A11" s="14"/>
      <c r="B11" s="14"/>
      <c r="C11" s="14"/>
      <c r="D11" s="14"/>
      <c r="E11" s="15" t="s">
        <v>19</v>
      </c>
      <c r="F11" s="15" t="s">
        <v>20</v>
      </c>
      <c r="G11" s="16">
        <v>100</v>
      </c>
      <c r="H11" s="16">
        <v>100</v>
      </c>
      <c r="I11" s="16">
        <f t="shared" si="0"/>
        <v>100</v>
      </c>
      <c r="J11" s="16">
        <f t="shared" si="1"/>
        <v>0</v>
      </c>
    </row>
    <row r="12" spans="1:10" x14ac:dyDescent="0.25">
      <c r="A12" s="14"/>
      <c r="B12" s="14"/>
      <c r="C12" s="14"/>
      <c r="D12" s="14"/>
      <c r="E12" s="15" t="s">
        <v>21</v>
      </c>
      <c r="F12" s="15" t="s">
        <v>22</v>
      </c>
      <c r="G12" s="16">
        <v>50500</v>
      </c>
      <c r="H12" s="16">
        <v>50500</v>
      </c>
      <c r="I12" s="16">
        <f t="shared" si="0"/>
        <v>100</v>
      </c>
      <c r="J12" s="16">
        <f t="shared" si="1"/>
        <v>0</v>
      </c>
    </row>
    <row r="13" spans="1:10" x14ac:dyDescent="0.25">
      <c r="A13" s="8"/>
      <c r="B13" s="8"/>
      <c r="C13" s="9" t="s">
        <v>23</v>
      </c>
      <c r="D13" s="8"/>
      <c r="E13" s="8"/>
      <c r="F13" s="9" t="s">
        <v>24</v>
      </c>
      <c r="G13" s="10">
        <f>+G14</f>
        <v>3137</v>
      </c>
      <c r="H13" s="10">
        <f>+H14</f>
        <v>3137</v>
      </c>
      <c r="I13" s="10">
        <f t="shared" si="0"/>
        <v>100</v>
      </c>
      <c r="J13" s="10">
        <f t="shared" si="1"/>
        <v>0</v>
      </c>
    </row>
    <row r="14" spans="1:10" x14ac:dyDescent="0.25">
      <c r="A14" s="11"/>
      <c r="B14" s="11"/>
      <c r="C14" s="11"/>
      <c r="D14" s="12" t="s">
        <v>14</v>
      </c>
      <c r="E14" s="11"/>
      <c r="F14" s="12"/>
      <c r="G14" s="13">
        <f>+G15</f>
        <v>3137</v>
      </c>
      <c r="H14" s="13">
        <f>+H15</f>
        <v>3137</v>
      </c>
      <c r="I14" s="13">
        <f t="shared" si="0"/>
        <v>100</v>
      </c>
      <c r="J14" s="13">
        <f t="shared" si="1"/>
        <v>0</v>
      </c>
    </row>
    <row r="15" spans="1:10" x14ac:dyDescent="0.25">
      <c r="A15" s="14"/>
      <c r="B15" s="14"/>
      <c r="C15" s="14"/>
      <c r="D15" s="14"/>
      <c r="E15" s="15" t="s">
        <v>25</v>
      </c>
      <c r="F15" s="15" t="s">
        <v>26</v>
      </c>
      <c r="G15" s="16">
        <v>3137</v>
      </c>
      <c r="H15" s="16">
        <v>3137</v>
      </c>
      <c r="I15" s="16">
        <f t="shared" si="0"/>
        <v>100</v>
      </c>
      <c r="J15" s="16">
        <f t="shared" si="1"/>
        <v>0</v>
      </c>
    </row>
    <row r="16" spans="1:10" x14ac:dyDescent="0.25">
      <c r="A16" s="8"/>
      <c r="B16" s="8"/>
      <c r="C16" s="9" t="s">
        <v>27</v>
      </c>
      <c r="D16" s="8"/>
      <c r="E16" s="8"/>
      <c r="F16" s="9" t="s">
        <v>28</v>
      </c>
      <c r="G16" s="10">
        <f>+G17</f>
        <v>30000</v>
      </c>
      <c r="H16" s="10">
        <f>+H17</f>
        <v>30000</v>
      </c>
      <c r="I16" s="10">
        <f t="shared" si="0"/>
        <v>100</v>
      </c>
      <c r="J16" s="10">
        <f t="shared" si="1"/>
        <v>0</v>
      </c>
    </row>
    <row r="17" spans="1:10" x14ac:dyDescent="0.25">
      <c r="A17" s="11"/>
      <c r="B17" s="11"/>
      <c r="C17" s="11"/>
      <c r="D17" s="12" t="s">
        <v>14</v>
      </c>
      <c r="E17" s="11"/>
      <c r="F17" s="12"/>
      <c r="G17" s="13">
        <f>+G18+G19</f>
        <v>30000</v>
      </c>
      <c r="H17" s="13">
        <f>+H18+H19</f>
        <v>30000</v>
      </c>
      <c r="I17" s="13">
        <f t="shared" si="0"/>
        <v>100</v>
      </c>
      <c r="J17" s="13">
        <f t="shared" si="1"/>
        <v>0</v>
      </c>
    </row>
    <row r="18" spans="1:10" x14ac:dyDescent="0.25">
      <c r="A18" s="14"/>
      <c r="B18" s="14"/>
      <c r="C18" s="14"/>
      <c r="D18" s="14"/>
      <c r="E18" s="15" t="s">
        <v>29</v>
      </c>
      <c r="F18" s="15" t="s">
        <v>30</v>
      </c>
      <c r="G18" s="16">
        <v>500</v>
      </c>
      <c r="H18" s="16">
        <v>500</v>
      </c>
      <c r="I18" s="16">
        <f t="shared" si="0"/>
        <v>100</v>
      </c>
      <c r="J18" s="16">
        <f t="shared" si="1"/>
        <v>0</v>
      </c>
    </row>
    <row r="19" spans="1:10" x14ac:dyDescent="0.25">
      <c r="A19" s="14"/>
      <c r="B19" s="14"/>
      <c r="C19" s="14"/>
      <c r="D19" s="14"/>
      <c r="E19" s="15" t="s">
        <v>21</v>
      </c>
      <c r="F19" s="15" t="s">
        <v>22</v>
      </c>
      <c r="G19" s="16">
        <v>29500</v>
      </c>
      <c r="H19" s="16">
        <v>29500</v>
      </c>
      <c r="I19" s="16">
        <f t="shared" si="0"/>
        <v>100</v>
      </c>
      <c r="J19" s="16">
        <f t="shared" si="1"/>
        <v>0</v>
      </c>
    </row>
    <row r="20" spans="1:10" x14ac:dyDescent="0.25">
      <c r="A20" s="2" t="s">
        <v>31</v>
      </c>
      <c r="B20" s="3"/>
      <c r="C20" s="3"/>
      <c r="D20" s="3"/>
      <c r="E20" s="3"/>
      <c r="F20" s="2" t="s">
        <v>32</v>
      </c>
      <c r="G20" s="4">
        <f t="shared" ref="G20:H23" si="2">+G21</f>
        <v>12900</v>
      </c>
      <c r="H20" s="4">
        <f t="shared" si="2"/>
        <v>12900</v>
      </c>
      <c r="I20" s="4">
        <f t="shared" si="0"/>
        <v>100</v>
      </c>
      <c r="J20" s="4">
        <f t="shared" si="1"/>
        <v>0</v>
      </c>
    </row>
    <row r="21" spans="1:10" x14ac:dyDescent="0.25">
      <c r="A21" s="5"/>
      <c r="B21" s="6" t="s">
        <v>33</v>
      </c>
      <c r="C21" s="5"/>
      <c r="D21" s="5"/>
      <c r="E21" s="5"/>
      <c r="F21" s="6" t="s">
        <v>34</v>
      </c>
      <c r="G21" s="7">
        <f t="shared" si="2"/>
        <v>12900</v>
      </c>
      <c r="H21" s="7">
        <f t="shared" si="2"/>
        <v>12900</v>
      </c>
      <c r="I21" s="7">
        <f t="shared" si="0"/>
        <v>100</v>
      </c>
      <c r="J21" s="7">
        <f t="shared" si="1"/>
        <v>0</v>
      </c>
    </row>
    <row r="22" spans="1:10" x14ac:dyDescent="0.25">
      <c r="A22" s="8"/>
      <c r="B22" s="8"/>
      <c r="C22" s="9" t="s">
        <v>35</v>
      </c>
      <c r="D22" s="8"/>
      <c r="E22" s="8"/>
      <c r="F22" s="9" t="s">
        <v>36</v>
      </c>
      <c r="G22" s="10">
        <f t="shared" si="2"/>
        <v>12900</v>
      </c>
      <c r="H22" s="10">
        <f t="shared" si="2"/>
        <v>12900</v>
      </c>
      <c r="I22" s="10">
        <f t="shared" si="0"/>
        <v>100</v>
      </c>
      <c r="J22" s="10">
        <f t="shared" si="1"/>
        <v>0</v>
      </c>
    </row>
    <row r="23" spans="1:10" x14ac:dyDescent="0.25">
      <c r="A23" s="11"/>
      <c r="B23" s="11"/>
      <c r="C23" s="11"/>
      <c r="D23" s="12" t="s">
        <v>14</v>
      </c>
      <c r="E23" s="11"/>
      <c r="F23" s="12"/>
      <c r="G23" s="13">
        <f t="shared" si="2"/>
        <v>12900</v>
      </c>
      <c r="H23" s="13">
        <f t="shared" si="2"/>
        <v>12900</v>
      </c>
      <c r="I23" s="13">
        <f t="shared" si="0"/>
        <v>100</v>
      </c>
      <c r="J23" s="13">
        <f t="shared" si="1"/>
        <v>0</v>
      </c>
    </row>
    <row r="24" spans="1:10" x14ac:dyDescent="0.25">
      <c r="A24" s="14"/>
      <c r="B24" s="14"/>
      <c r="C24" s="14"/>
      <c r="D24" s="14"/>
      <c r="E24" s="15" t="s">
        <v>21</v>
      </c>
      <c r="F24" s="15" t="s">
        <v>22</v>
      </c>
      <c r="G24" s="16">
        <v>12900</v>
      </c>
      <c r="H24" s="16">
        <v>12900</v>
      </c>
      <c r="I24" s="16">
        <f t="shared" si="0"/>
        <v>100</v>
      </c>
      <c r="J24" s="16">
        <f t="shared" si="1"/>
        <v>0</v>
      </c>
    </row>
    <row r="25" spans="1:10" x14ac:dyDescent="0.25">
      <c r="A25" s="2" t="s">
        <v>37</v>
      </c>
      <c r="B25" s="3"/>
      <c r="C25" s="3"/>
      <c r="D25" s="3"/>
      <c r="E25" s="3"/>
      <c r="F25" s="2" t="s">
        <v>38</v>
      </c>
      <c r="G25" s="4">
        <f t="shared" ref="G25:H27" si="3">+G26</f>
        <v>98508.48000000001</v>
      </c>
      <c r="H25" s="4">
        <f t="shared" si="3"/>
        <v>98508.48000000001</v>
      </c>
      <c r="I25" s="4">
        <f t="shared" si="0"/>
        <v>100</v>
      </c>
      <c r="J25" s="4">
        <f t="shared" si="1"/>
        <v>0</v>
      </c>
    </row>
    <row r="26" spans="1:10" x14ac:dyDescent="0.25">
      <c r="A26" s="5"/>
      <c r="B26" s="6" t="s">
        <v>10</v>
      </c>
      <c r="C26" s="5"/>
      <c r="D26" s="5"/>
      <c r="E26" s="5"/>
      <c r="F26" s="6" t="s">
        <v>11</v>
      </c>
      <c r="G26" s="7">
        <f t="shared" si="3"/>
        <v>98508.48000000001</v>
      </c>
      <c r="H26" s="7">
        <f t="shared" si="3"/>
        <v>98508.48000000001</v>
      </c>
      <c r="I26" s="7">
        <f t="shared" si="0"/>
        <v>100</v>
      </c>
      <c r="J26" s="7">
        <f t="shared" si="1"/>
        <v>0</v>
      </c>
    </row>
    <row r="27" spans="1:10" x14ac:dyDescent="0.25">
      <c r="A27" s="8"/>
      <c r="B27" s="8"/>
      <c r="C27" s="9" t="s">
        <v>39</v>
      </c>
      <c r="D27" s="8"/>
      <c r="E27" s="8"/>
      <c r="F27" s="9" t="s">
        <v>40</v>
      </c>
      <c r="G27" s="10">
        <f t="shared" si="3"/>
        <v>98508.48000000001</v>
      </c>
      <c r="H27" s="10">
        <f t="shared" si="3"/>
        <v>98508.48000000001</v>
      </c>
      <c r="I27" s="10">
        <f t="shared" si="0"/>
        <v>100</v>
      </c>
      <c r="J27" s="10">
        <f t="shared" si="1"/>
        <v>0</v>
      </c>
    </row>
    <row r="28" spans="1:10" x14ac:dyDescent="0.25">
      <c r="A28" s="11"/>
      <c r="B28" s="11"/>
      <c r="C28" s="11"/>
      <c r="D28" s="12" t="s">
        <v>14</v>
      </c>
      <c r="E28" s="11"/>
      <c r="F28" s="12"/>
      <c r="G28" s="13">
        <f>+G29+G30+G31+G32+G33+G34+G35+G36+G37+G38+G39+G40</f>
        <v>98508.48000000001</v>
      </c>
      <c r="H28" s="13">
        <f>+H29+H30+H31+H32+H33+H34+H35+H36+H37+H38+H39+H40</f>
        <v>98508.48000000001</v>
      </c>
      <c r="I28" s="13">
        <f t="shared" si="0"/>
        <v>100</v>
      </c>
      <c r="J28" s="13">
        <f t="shared" si="1"/>
        <v>0</v>
      </c>
    </row>
    <row r="29" spans="1:10" x14ac:dyDescent="0.25">
      <c r="A29" s="14"/>
      <c r="B29" s="14"/>
      <c r="C29" s="14"/>
      <c r="D29" s="14"/>
      <c r="E29" s="15" t="s">
        <v>41</v>
      </c>
      <c r="F29" s="15" t="s">
        <v>42</v>
      </c>
      <c r="G29" s="16">
        <v>69031.13</v>
      </c>
      <c r="H29" s="16">
        <v>69031.13</v>
      </c>
      <c r="I29" s="16">
        <f t="shared" si="0"/>
        <v>100</v>
      </c>
      <c r="J29" s="16">
        <f t="shared" si="1"/>
        <v>0</v>
      </c>
    </row>
    <row r="30" spans="1:10" x14ac:dyDescent="0.25">
      <c r="A30" s="14"/>
      <c r="B30" s="14"/>
      <c r="C30" s="14"/>
      <c r="D30" s="14"/>
      <c r="E30" s="15" t="s">
        <v>43</v>
      </c>
      <c r="F30" s="15" t="s">
        <v>44</v>
      </c>
      <c r="G30" s="16">
        <v>1384</v>
      </c>
      <c r="H30" s="16">
        <v>1384</v>
      </c>
      <c r="I30" s="16">
        <f t="shared" si="0"/>
        <v>100</v>
      </c>
      <c r="J30" s="16">
        <f t="shared" si="1"/>
        <v>0</v>
      </c>
    </row>
    <row r="31" spans="1:10" x14ac:dyDescent="0.25">
      <c r="A31" s="14"/>
      <c r="B31" s="14"/>
      <c r="C31" s="14"/>
      <c r="D31" s="14"/>
      <c r="E31" s="15" t="s">
        <v>45</v>
      </c>
      <c r="F31" s="15" t="s">
        <v>46</v>
      </c>
      <c r="G31" s="16">
        <v>2410.67</v>
      </c>
      <c r="H31" s="16">
        <v>2410.67</v>
      </c>
      <c r="I31" s="16">
        <f t="shared" si="0"/>
        <v>100</v>
      </c>
      <c r="J31" s="16">
        <f t="shared" si="1"/>
        <v>0</v>
      </c>
    </row>
    <row r="32" spans="1:10" x14ac:dyDescent="0.25">
      <c r="A32" s="14"/>
      <c r="B32" s="14"/>
      <c r="C32" s="14"/>
      <c r="D32" s="14"/>
      <c r="E32" s="15" t="s">
        <v>47</v>
      </c>
      <c r="F32" s="15" t="s">
        <v>48</v>
      </c>
      <c r="G32" s="16">
        <v>6635.92</v>
      </c>
      <c r="H32" s="16">
        <v>6635.92</v>
      </c>
      <c r="I32" s="16">
        <f t="shared" si="0"/>
        <v>100</v>
      </c>
      <c r="J32" s="16">
        <f t="shared" si="1"/>
        <v>0</v>
      </c>
    </row>
    <row r="33" spans="1:10" x14ac:dyDescent="0.25">
      <c r="A33" s="14"/>
      <c r="B33" s="14"/>
      <c r="C33" s="14"/>
      <c r="D33" s="14"/>
      <c r="E33" s="15" t="s">
        <v>49</v>
      </c>
      <c r="F33" s="15" t="s">
        <v>50</v>
      </c>
      <c r="G33" s="16">
        <v>5316.14</v>
      </c>
      <c r="H33" s="16">
        <v>5316.14</v>
      </c>
      <c r="I33" s="16">
        <f t="shared" si="0"/>
        <v>100</v>
      </c>
      <c r="J33" s="16">
        <f t="shared" si="1"/>
        <v>0</v>
      </c>
    </row>
    <row r="34" spans="1:10" x14ac:dyDescent="0.25">
      <c r="A34" s="14"/>
      <c r="B34" s="14"/>
      <c r="C34" s="14"/>
      <c r="D34" s="14"/>
      <c r="E34" s="15" t="s">
        <v>51</v>
      </c>
      <c r="F34" s="15" t="s">
        <v>52</v>
      </c>
      <c r="G34" s="16">
        <v>44.98</v>
      </c>
      <c r="H34" s="16">
        <v>44.98</v>
      </c>
      <c r="I34" s="16">
        <f t="shared" si="0"/>
        <v>100</v>
      </c>
      <c r="J34" s="16">
        <f t="shared" si="1"/>
        <v>0</v>
      </c>
    </row>
    <row r="35" spans="1:10" x14ac:dyDescent="0.25">
      <c r="A35" s="14"/>
      <c r="B35" s="14"/>
      <c r="C35" s="14"/>
      <c r="D35" s="14"/>
      <c r="E35" s="15" t="s">
        <v>53</v>
      </c>
      <c r="F35" s="15" t="s">
        <v>54</v>
      </c>
      <c r="G35" s="16">
        <v>75.069999999999993</v>
      </c>
      <c r="H35" s="16">
        <v>75.069999999999993</v>
      </c>
      <c r="I35" s="16">
        <f t="shared" si="0"/>
        <v>100</v>
      </c>
      <c r="J35" s="16">
        <f t="shared" si="1"/>
        <v>0</v>
      </c>
    </row>
    <row r="36" spans="1:10" x14ac:dyDescent="0.25">
      <c r="A36" s="14"/>
      <c r="B36" s="14"/>
      <c r="C36" s="14"/>
      <c r="D36" s="14"/>
      <c r="E36" s="15" t="s">
        <v>55</v>
      </c>
      <c r="F36" s="15" t="s">
        <v>56</v>
      </c>
      <c r="G36" s="16">
        <v>544.07000000000005</v>
      </c>
      <c r="H36" s="16">
        <v>544.07000000000005</v>
      </c>
      <c r="I36" s="16">
        <f t="shared" si="0"/>
        <v>100</v>
      </c>
      <c r="J36" s="16">
        <f t="shared" si="1"/>
        <v>0</v>
      </c>
    </row>
    <row r="37" spans="1:10" x14ac:dyDescent="0.25">
      <c r="A37" s="14"/>
      <c r="B37" s="14"/>
      <c r="C37" s="14"/>
      <c r="D37" s="14"/>
      <c r="E37" s="15" t="s">
        <v>15</v>
      </c>
      <c r="F37" s="15" t="s">
        <v>16</v>
      </c>
      <c r="G37" s="16">
        <v>4516.5</v>
      </c>
      <c r="H37" s="16">
        <v>4516.5</v>
      </c>
      <c r="I37" s="16">
        <f t="shared" si="0"/>
        <v>100</v>
      </c>
      <c r="J37" s="16">
        <f t="shared" si="1"/>
        <v>0</v>
      </c>
    </row>
    <row r="38" spans="1:10" x14ac:dyDescent="0.25">
      <c r="A38" s="14"/>
      <c r="B38" s="14"/>
      <c r="C38" s="14"/>
      <c r="D38" s="14"/>
      <c r="E38" s="15" t="s">
        <v>17</v>
      </c>
      <c r="F38" s="15" t="s">
        <v>18</v>
      </c>
      <c r="G38" s="16">
        <v>2960</v>
      </c>
      <c r="H38" s="16">
        <v>2960</v>
      </c>
      <c r="I38" s="16">
        <f t="shared" si="0"/>
        <v>100</v>
      </c>
      <c r="J38" s="16">
        <f t="shared" si="1"/>
        <v>0</v>
      </c>
    </row>
    <row r="39" spans="1:10" x14ac:dyDescent="0.25">
      <c r="A39" s="14"/>
      <c r="B39" s="14"/>
      <c r="C39" s="14"/>
      <c r="D39" s="14"/>
      <c r="E39" s="15" t="s">
        <v>57</v>
      </c>
      <c r="F39" s="15" t="s">
        <v>58</v>
      </c>
      <c r="G39" s="16">
        <v>5440</v>
      </c>
      <c r="H39" s="16">
        <v>5440</v>
      </c>
      <c r="I39" s="16">
        <f t="shared" si="0"/>
        <v>100</v>
      </c>
      <c r="J39" s="16">
        <f t="shared" si="1"/>
        <v>0</v>
      </c>
    </row>
    <row r="40" spans="1:10" x14ac:dyDescent="0.25">
      <c r="A40" s="14"/>
      <c r="B40" s="14"/>
      <c r="C40" s="14"/>
      <c r="D40" s="14"/>
      <c r="E40" s="15" t="s">
        <v>59</v>
      </c>
      <c r="F40" s="15" t="s">
        <v>60</v>
      </c>
      <c r="G40" s="16">
        <v>150</v>
      </c>
      <c r="H40" s="16">
        <v>150</v>
      </c>
      <c r="I40" s="16">
        <f t="shared" si="0"/>
        <v>100</v>
      </c>
      <c r="J40" s="16">
        <f t="shared" si="1"/>
        <v>0</v>
      </c>
    </row>
    <row r="41" spans="1:10" x14ac:dyDescent="0.25">
      <c r="A41" s="2" t="s">
        <v>41</v>
      </c>
      <c r="B41" s="3"/>
      <c r="C41" s="3"/>
      <c r="D41" s="3"/>
      <c r="E41" s="3"/>
      <c r="F41" s="2" t="s">
        <v>61</v>
      </c>
      <c r="G41" s="4">
        <f>+G42+G48+G96+G153+G169+G175+G192+G217+G226+G306+G399+G434+G514+G525+G615+G665+G719+G723</f>
        <v>14953008.65</v>
      </c>
      <c r="H41" s="4">
        <f>+H42+H48+H96+H153+H169+H175+H192+H217+H226+H306+H399+H434+H514+H525+H615+H665+H719+H723</f>
        <v>14110421.420000002</v>
      </c>
      <c r="I41" s="4">
        <f t="shared" si="0"/>
        <v>94.365099026408984</v>
      </c>
      <c r="J41" s="4">
        <f t="shared" si="1"/>
        <v>-842587.22999999858</v>
      </c>
    </row>
    <row r="42" spans="1:10" x14ac:dyDescent="0.25">
      <c r="A42" s="5"/>
      <c r="B42" s="6" t="s">
        <v>62</v>
      </c>
      <c r="C42" s="5"/>
      <c r="D42" s="5"/>
      <c r="E42" s="5"/>
      <c r="F42" s="6" t="s">
        <v>63</v>
      </c>
      <c r="G42" s="7">
        <f>+G43</f>
        <v>10000</v>
      </c>
      <c r="H42" s="7">
        <f>+H43</f>
        <v>10000</v>
      </c>
      <c r="I42" s="7">
        <f t="shared" si="0"/>
        <v>100</v>
      </c>
      <c r="J42" s="7">
        <f t="shared" si="1"/>
        <v>0</v>
      </c>
    </row>
    <row r="43" spans="1:10" x14ac:dyDescent="0.25">
      <c r="A43" s="8"/>
      <c r="B43" s="8"/>
      <c r="C43" s="9" t="s">
        <v>64</v>
      </c>
      <c r="D43" s="8"/>
      <c r="E43" s="8"/>
      <c r="F43" s="9" t="s">
        <v>65</v>
      </c>
      <c r="G43" s="10">
        <f>+G44</f>
        <v>10000</v>
      </c>
      <c r="H43" s="10">
        <f>+H44</f>
        <v>10000</v>
      </c>
      <c r="I43" s="10">
        <f t="shared" si="0"/>
        <v>100</v>
      </c>
      <c r="J43" s="10">
        <f t="shared" si="1"/>
        <v>0</v>
      </c>
    </row>
    <row r="44" spans="1:10" x14ac:dyDescent="0.25">
      <c r="A44" s="11"/>
      <c r="B44" s="11"/>
      <c r="C44" s="11"/>
      <c r="D44" s="12" t="s">
        <v>14</v>
      </c>
      <c r="E44" s="11"/>
      <c r="F44" s="12"/>
      <c r="G44" s="13">
        <f>+G45+G46+G47</f>
        <v>10000</v>
      </c>
      <c r="H44" s="13">
        <f>+H45+H46+H47</f>
        <v>10000</v>
      </c>
      <c r="I44" s="13">
        <f t="shared" si="0"/>
        <v>100</v>
      </c>
      <c r="J44" s="13">
        <f t="shared" si="1"/>
        <v>0</v>
      </c>
    </row>
    <row r="45" spans="1:10" x14ac:dyDescent="0.25">
      <c r="A45" s="14"/>
      <c r="B45" s="14"/>
      <c r="C45" s="14"/>
      <c r="D45" s="14"/>
      <c r="E45" s="15" t="s">
        <v>15</v>
      </c>
      <c r="F45" s="15" t="s">
        <v>16</v>
      </c>
      <c r="G45" s="16">
        <v>5000</v>
      </c>
      <c r="H45" s="16">
        <v>5000</v>
      </c>
      <c r="I45" s="16">
        <f t="shared" si="0"/>
        <v>100</v>
      </c>
      <c r="J45" s="16">
        <f t="shared" si="1"/>
        <v>0</v>
      </c>
    </row>
    <row r="46" spans="1:10" x14ac:dyDescent="0.25">
      <c r="A46" s="14"/>
      <c r="B46" s="14"/>
      <c r="C46" s="14"/>
      <c r="D46" s="14"/>
      <c r="E46" s="15" t="s">
        <v>66</v>
      </c>
      <c r="F46" s="15" t="s">
        <v>67</v>
      </c>
      <c r="G46" s="16">
        <v>3000</v>
      </c>
      <c r="H46" s="16">
        <v>3000</v>
      </c>
      <c r="I46" s="16">
        <f t="shared" si="0"/>
        <v>100</v>
      </c>
      <c r="J46" s="16">
        <f t="shared" si="1"/>
        <v>0</v>
      </c>
    </row>
    <row r="47" spans="1:10" x14ac:dyDescent="0.25">
      <c r="A47" s="14"/>
      <c r="B47" s="14"/>
      <c r="C47" s="14"/>
      <c r="D47" s="14"/>
      <c r="E47" s="15" t="s">
        <v>21</v>
      </c>
      <c r="F47" s="15" t="s">
        <v>22</v>
      </c>
      <c r="G47" s="16">
        <v>2000</v>
      </c>
      <c r="H47" s="16">
        <v>2000</v>
      </c>
      <c r="I47" s="16">
        <f t="shared" si="0"/>
        <v>100</v>
      </c>
      <c r="J47" s="16">
        <f t="shared" si="1"/>
        <v>0</v>
      </c>
    </row>
    <row r="48" spans="1:10" x14ac:dyDescent="0.25">
      <c r="A48" s="5"/>
      <c r="B48" s="6" t="s">
        <v>68</v>
      </c>
      <c r="C48" s="5"/>
      <c r="D48" s="5"/>
      <c r="E48" s="5"/>
      <c r="F48" s="6" t="s">
        <v>69</v>
      </c>
      <c r="G48" s="7">
        <f>+G49+G55+G62+G67+G70+G79+G86</f>
        <v>636185.68999999994</v>
      </c>
      <c r="H48" s="7">
        <f>+H49+H55+H62+H67+H70+H79+H86</f>
        <v>838822.94</v>
      </c>
      <c r="I48" s="7">
        <f t="shared" si="0"/>
        <v>131.8519031762566</v>
      </c>
      <c r="J48" s="7">
        <f t="shared" si="1"/>
        <v>202637.25</v>
      </c>
    </row>
    <row r="49" spans="1:10" x14ac:dyDescent="0.25">
      <c r="A49" s="8"/>
      <c r="B49" s="8"/>
      <c r="C49" s="9" t="s">
        <v>70</v>
      </c>
      <c r="D49" s="8"/>
      <c r="E49" s="8"/>
      <c r="F49" s="9" t="s">
        <v>71</v>
      </c>
      <c r="G49" s="10">
        <f>+G50</f>
        <v>90000</v>
      </c>
      <c r="H49" s="10">
        <f>+H50</f>
        <v>100000</v>
      </c>
      <c r="I49" s="10">
        <f t="shared" si="0"/>
        <v>111.11111111111111</v>
      </c>
      <c r="J49" s="10">
        <f t="shared" si="1"/>
        <v>10000</v>
      </c>
    </row>
    <row r="50" spans="1:10" x14ac:dyDescent="0.25">
      <c r="A50" s="11"/>
      <c r="B50" s="11"/>
      <c r="C50" s="11"/>
      <c r="D50" s="12" t="s">
        <v>14</v>
      </c>
      <c r="E50" s="11"/>
      <c r="F50" s="12"/>
      <c r="G50" s="13">
        <f>+G51+G52+G53+G54</f>
        <v>90000</v>
      </c>
      <c r="H50" s="13">
        <f>+H51+H52+H53+H54</f>
        <v>100000</v>
      </c>
      <c r="I50" s="13">
        <f t="shared" si="0"/>
        <v>111.11111111111111</v>
      </c>
      <c r="J50" s="13">
        <f t="shared" si="1"/>
        <v>10000</v>
      </c>
    </row>
    <row r="51" spans="1:10" x14ac:dyDescent="0.25">
      <c r="A51" s="14"/>
      <c r="B51" s="14"/>
      <c r="C51" s="14"/>
      <c r="D51" s="14"/>
      <c r="E51" s="15" t="s">
        <v>15</v>
      </c>
      <c r="F51" s="15" t="s">
        <v>16</v>
      </c>
      <c r="G51" s="16">
        <v>25440</v>
      </c>
      <c r="H51" s="16">
        <v>25440</v>
      </c>
      <c r="I51" s="16">
        <f t="shared" si="0"/>
        <v>100</v>
      </c>
      <c r="J51" s="16">
        <f t="shared" si="1"/>
        <v>0</v>
      </c>
    </row>
    <row r="52" spans="1:10" x14ac:dyDescent="0.25">
      <c r="A52" s="14"/>
      <c r="B52" s="14"/>
      <c r="C52" s="14"/>
      <c r="D52" s="14"/>
      <c r="E52" s="15" t="s">
        <v>17</v>
      </c>
      <c r="F52" s="15" t="s">
        <v>18</v>
      </c>
      <c r="G52" s="16">
        <v>21560.87</v>
      </c>
      <c r="H52" s="16">
        <v>31560.87</v>
      </c>
      <c r="I52" s="16">
        <f t="shared" si="0"/>
        <v>146.3803176773479</v>
      </c>
      <c r="J52" s="16">
        <f t="shared" si="1"/>
        <v>10000</v>
      </c>
    </row>
    <row r="53" spans="1:10" x14ac:dyDescent="0.25">
      <c r="A53" s="14"/>
      <c r="B53" s="14"/>
      <c r="C53" s="14"/>
      <c r="D53" s="14"/>
      <c r="E53" s="15" t="s">
        <v>19</v>
      </c>
      <c r="F53" s="15" t="s">
        <v>20</v>
      </c>
      <c r="G53" s="16">
        <v>36060</v>
      </c>
      <c r="H53" s="16">
        <v>36060</v>
      </c>
      <c r="I53" s="16">
        <f t="shared" si="0"/>
        <v>100</v>
      </c>
      <c r="J53" s="16">
        <f t="shared" si="1"/>
        <v>0</v>
      </c>
    </row>
    <row r="54" spans="1:10" x14ac:dyDescent="0.25">
      <c r="A54" s="14"/>
      <c r="B54" s="14"/>
      <c r="C54" s="14"/>
      <c r="D54" s="14"/>
      <c r="E54" s="15" t="s">
        <v>72</v>
      </c>
      <c r="F54" s="15" t="s">
        <v>73</v>
      </c>
      <c r="G54" s="16">
        <v>6939.13</v>
      </c>
      <c r="H54" s="16">
        <v>6939.13</v>
      </c>
      <c r="I54" s="16">
        <f t="shared" si="0"/>
        <v>100</v>
      </c>
      <c r="J54" s="16">
        <f t="shared" si="1"/>
        <v>0</v>
      </c>
    </row>
    <row r="55" spans="1:10" x14ac:dyDescent="0.25">
      <c r="A55" s="8"/>
      <c r="B55" s="8"/>
      <c r="C55" s="9" t="s">
        <v>74</v>
      </c>
      <c r="D55" s="8"/>
      <c r="E55" s="8"/>
      <c r="F55" s="9" t="s">
        <v>75</v>
      </c>
      <c r="G55" s="10">
        <f>+G56</f>
        <v>65000</v>
      </c>
      <c r="H55" s="10">
        <f>+H56</f>
        <v>75000</v>
      </c>
      <c r="I55" s="10">
        <f t="shared" si="0"/>
        <v>115.38461538461537</v>
      </c>
      <c r="J55" s="10">
        <f t="shared" si="1"/>
        <v>10000</v>
      </c>
    </row>
    <row r="56" spans="1:10" x14ac:dyDescent="0.25">
      <c r="A56" s="11"/>
      <c r="B56" s="11"/>
      <c r="C56" s="11"/>
      <c r="D56" s="12" t="s">
        <v>14</v>
      </c>
      <c r="E56" s="11"/>
      <c r="F56" s="12"/>
      <c r="G56" s="13">
        <f>+G57+G58+G59+G60+G61</f>
        <v>65000</v>
      </c>
      <c r="H56" s="13">
        <f>+H57+H58+H59+H60+H61</f>
        <v>75000</v>
      </c>
      <c r="I56" s="13">
        <f t="shared" si="0"/>
        <v>115.38461538461537</v>
      </c>
      <c r="J56" s="13">
        <f t="shared" si="1"/>
        <v>10000</v>
      </c>
    </row>
    <row r="57" spans="1:10" x14ac:dyDescent="0.25">
      <c r="A57" s="14"/>
      <c r="B57" s="14"/>
      <c r="C57" s="14"/>
      <c r="D57" s="14"/>
      <c r="E57" s="15" t="s">
        <v>15</v>
      </c>
      <c r="F57" s="15" t="s">
        <v>16</v>
      </c>
      <c r="G57" s="16">
        <v>6100</v>
      </c>
      <c r="H57" s="16">
        <v>6100</v>
      </c>
      <c r="I57" s="16">
        <f t="shared" si="0"/>
        <v>100</v>
      </c>
      <c r="J57" s="16">
        <f t="shared" si="1"/>
        <v>0</v>
      </c>
    </row>
    <row r="58" spans="1:10" x14ac:dyDescent="0.25">
      <c r="A58" s="14"/>
      <c r="B58" s="14"/>
      <c r="C58" s="14"/>
      <c r="D58" s="14"/>
      <c r="E58" s="15" t="s">
        <v>29</v>
      </c>
      <c r="F58" s="15" t="s">
        <v>30</v>
      </c>
      <c r="G58" s="16">
        <v>15280</v>
      </c>
      <c r="H58" s="16">
        <v>15280</v>
      </c>
      <c r="I58" s="16">
        <f t="shared" si="0"/>
        <v>100</v>
      </c>
      <c r="J58" s="16">
        <f t="shared" si="1"/>
        <v>0</v>
      </c>
    </row>
    <row r="59" spans="1:10" x14ac:dyDescent="0.25">
      <c r="A59" s="14"/>
      <c r="B59" s="14"/>
      <c r="C59" s="14"/>
      <c r="D59" s="14"/>
      <c r="E59" s="15" t="s">
        <v>17</v>
      </c>
      <c r="F59" s="15" t="s">
        <v>18</v>
      </c>
      <c r="G59" s="16">
        <v>15000</v>
      </c>
      <c r="H59" s="16">
        <v>15000</v>
      </c>
      <c r="I59" s="16">
        <f t="shared" si="0"/>
        <v>100</v>
      </c>
      <c r="J59" s="16">
        <f t="shared" si="1"/>
        <v>0</v>
      </c>
    </row>
    <row r="60" spans="1:10" x14ac:dyDescent="0.25">
      <c r="A60" s="14"/>
      <c r="B60" s="14"/>
      <c r="C60" s="14"/>
      <c r="D60" s="14"/>
      <c r="E60" s="15" t="s">
        <v>19</v>
      </c>
      <c r="F60" s="15" t="s">
        <v>20</v>
      </c>
      <c r="G60" s="16">
        <v>20220</v>
      </c>
      <c r="H60" s="16">
        <v>30220</v>
      </c>
      <c r="I60" s="16">
        <f t="shared" si="0"/>
        <v>149.45598417408505</v>
      </c>
      <c r="J60" s="16">
        <f t="shared" si="1"/>
        <v>10000</v>
      </c>
    </row>
    <row r="61" spans="1:10" x14ac:dyDescent="0.25">
      <c r="A61" s="14"/>
      <c r="B61" s="14"/>
      <c r="C61" s="14"/>
      <c r="D61" s="14"/>
      <c r="E61" s="15" t="s">
        <v>72</v>
      </c>
      <c r="F61" s="15" t="s">
        <v>73</v>
      </c>
      <c r="G61" s="16">
        <v>8400</v>
      </c>
      <c r="H61" s="16">
        <v>8400</v>
      </c>
      <c r="I61" s="16">
        <f t="shared" si="0"/>
        <v>100</v>
      </c>
      <c r="J61" s="16">
        <f t="shared" si="1"/>
        <v>0</v>
      </c>
    </row>
    <row r="62" spans="1:10" x14ac:dyDescent="0.25">
      <c r="A62" s="8"/>
      <c r="B62" s="8"/>
      <c r="C62" s="9" t="s">
        <v>76</v>
      </c>
      <c r="D62" s="8"/>
      <c r="E62" s="8"/>
      <c r="F62" s="9" t="s">
        <v>77</v>
      </c>
      <c r="G62" s="10">
        <f>+G63</f>
        <v>17000</v>
      </c>
      <c r="H62" s="10">
        <f>+H63</f>
        <v>17000</v>
      </c>
      <c r="I62" s="10">
        <f t="shared" si="0"/>
        <v>100</v>
      </c>
      <c r="J62" s="10">
        <f t="shared" si="1"/>
        <v>0</v>
      </c>
    </row>
    <row r="63" spans="1:10" x14ac:dyDescent="0.25">
      <c r="A63" s="11"/>
      <c r="B63" s="11"/>
      <c r="C63" s="11"/>
      <c r="D63" s="12" t="s">
        <v>14</v>
      </c>
      <c r="E63" s="11"/>
      <c r="F63" s="12"/>
      <c r="G63" s="13">
        <f>+G64+G65+G66</f>
        <v>17000</v>
      </c>
      <c r="H63" s="13">
        <f>+H64+H65+H66</f>
        <v>17000</v>
      </c>
      <c r="I63" s="13">
        <f t="shared" si="0"/>
        <v>100</v>
      </c>
      <c r="J63" s="13">
        <f t="shared" si="1"/>
        <v>0</v>
      </c>
    </row>
    <row r="64" spans="1:10" x14ac:dyDescent="0.25">
      <c r="A64" s="14"/>
      <c r="B64" s="14"/>
      <c r="C64" s="14"/>
      <c r="D64" s="14"/>
      <c r="E64" s="15" t="s">
        <v>15</v>
      </c>
      <c r="F64" s="15" t="s">
        <v>16</v>
      </c>
      <c r="G64" s="16">
        <v>14956.29</v>
      </c>
      <c r="H64" s="16">
        <v>14956.29</v>
      </c>
      <c r="I64" s="16">
        <f t="shared" si="0"/>
        <v>100</v>
      </c>
      <c r="J64" s="16">
        <f t="shared" si="1"/>
        <v>0</v>
      </c>
    </row>
    <row r="65" spans="1:10" x14ac:dyDescent="0.25">
      <c r="A65" s="14"/>
      <c r="B65" s="14"/>
      <c r="C65" s="14"/>
      <c r="D65" s="14"/>
      <c r="E65" s="15" t="s">
        <v>29</v>
      </c>
      <c r="F65" s="15" t="s">
        <v>30</v>
      </c>
      <c r="G65" s="16">
        <v>0</v>
      </c>
      <c r="H65" s="16">
        <v>0</v>
      </c>
      <c r="I65" s="16" t="str">
        <f t="shared" si="0"/>
        <v>-</v>
      </c>
      <c r="J65" s="16">
        <f t="shared" si="1"/>
        <v>0</v>
      </c>
    </row>
    <row r="66" spans="1:10" x14ac:dyDescent="0.25">
      <c r="A66" s="14"/>
      <c r="B66" s="14"/>
      <c r="C66" s="14"/>
      <c r="D66" s="14"/>
      <c r="E66" s="15" t="s">
        <v>21</v>
      </c>
      <c r="F66" s="15" t="s">
        <v>22</v>
      </c>
      <c r="G66" s="16">
        <v>2043.71</v>
      </c>
      <c r="H66" s="16">
        <v>2043.71</v>
      </c>
      <c r="I66" s="16">
        <f t="shared" si="0"/>
        <v>100</v>
      </c>
      <c r="J66" s="16">
        <f t="shared" si="1"/>
        <v>0</v>
      </c>
    </row>
    <row r="67" spans="1:10" x14ac:dyDescent="0.25">
      <c r="A67" s="8"/>
      <c r="B67" s="8"/>
      <c r="C67" s="9" t="s">
        <v>78</v>
      </c>
      <c r="D67" s="8"/>
      <c r="E67" s="8"/>
      <c r="F67" s="9" t="s">
        <v>79</v>
      </c>
      <c r="G67" s="10">
        <f>+G68</f>
        <v>10100</v>
      </c>
      <c r="H67" s="10">
        <f>+H68</f>
        <v>10100</v>
      </c>
      <c r="I67" s="10">
        <f t="shared" si="0"/>
        <v>100</v>
      </c>
      <c r="J67" s="10">
        <f t="shared" si="1"/>
        <v>0</v>
      </c>
    </row>
    <row r="68" spans="1:10" x14ac:dyDescent="0.25">
      <c r="A68" s="11"/>
      <c r="B68" s="11"/>
      <c r="C68" s="11"/>
      <c r="D68" s="12" t="s">
        <v>14</v>
      </c>
      <c r="E68" s="11"/>
      <c r="F68" s="12"/>
      <c r="G68" s="13">
        <f>+G69</f>
        <v>10100</v>
      </c>
      <c r="H68" s="13">
        <f>+H69</f>
        <v>10100</v>
      </c>
      <c r="I68" s="13">
        <f t="shared" si="0"/>
        <v>100</v>
      </c>
      <c r="J68" s="13">
        <f t="shared" si="1"/>
        <v>0</v>
      </c>
    </row>
    <row r="69" spans="1:10" x14ac:dyDescent="0.25">
      <c r="A69" s="14"/>
      <c r="B69" s="14"/>
      <c r="C69" s="14"/>
      <c r="D69" s="14"/>
      <c r="E69" s="15" t="s">
        <v>25</v>
      </c>
      <c r="F69" s="15" t="s">
        <v>26</v>
      </c>
      <c r="G69" s="16">
        <v>10100</v>
      </c>
      <c r="H69" s="16">
        <v>10100</v>
      </c>
      <c r="I69" s="16">
        <f t="shared" ref="I69:I132" si="4">IF(G69&lt;&gt;0,H69/G69*100,"-")</f>
        <v>100</v>
      </c>
      <c r="J69" s="16">
        <f t="shared" si="1"/>
        <v>0</v>
      </c>
    </row>
    <row r="70" spans="1:10" x14ac:dyDescent="0.25">
      <c r="A70" s="8"/>
      <c r="B70" s="8"/>
      <c r="C70" s="9" t="s">
        <v>80</v>
      </c>
      <c r="D70" s="8"/>
      <c r="E70" s="8"/>
      <c r="F70" s="9" t="s">
        <v>81</v>
      </c>
      <c r="G70" s="10">
        <f>+G71</f>
        <v>21400</v>
      </c>
      <c r="H70" s="10">
        <f>+H71</f>
        <v>21400</v>
      </c>
      <c r="I70" s="10">
        <f t="shared" si="4"/>
        <v>100</v>
      </c>
      <c r="J70" s="10">
        <f t="shared" ref="J70:J133" si="5">H70-G70</f>
        <v>0</v>
      </c>
    </row>
    <row r="71" spans="1:10" x14ac:dyDescent="0.25">
      <c r="A71" s="11"/>
      <c r="B71" s="11"/>
      <c r="C71" s="11"/>
      <c r="D71" s="12" t="s">
        <v>14</v>
      </c>
      <c r="E71" s="11"/>
      <c r="F71" s="12"/>
      <c r="G71" s="13">
        <f>+G72+G73+G74+G75+G76+G77+G78</f>
        <v>21400</v>
      </c>
      <c r="H71" s="13">
        <f>+H72+H73+H74+H75+H76+H77+H78</f>
        <v>21400</v>
      </c>
      <c r="I71" s="13">
        <f t="shared" si="4"/>
        <v>100</v>
      </c>
      <c r="J71" s="13">
        <f t="shared" si="5"/>
        <v>0</v>
      </c>
    </row>
    <row r="72" spans="1:10" x14ac:dyDescent="0.25">
      <c r="A72" s="14"/>
      <c r="B72" s="14"/>
      <c r="C72" s="14"/>
      <c r="D72" s="14"/>
      <c r="E72" s="15" t="s">
        <v>15</v>
      </c>
      <c r="F72" s="15" t="s">
        <v>16</v>
      </c>
      <c r="G72" s="16">
        <v>14292</v>
      </c>
      <c r="H72" s="16">
        <v>14292</v>
      </c>
      <c r="I72" s="16">
        <f t="shared" si="4"/>
        <v>100</v>
      </c>
      <c r="J72" s="16">
        <f t="shared" si="5"/>
        <v>0</v>
      </c>
    </row>
    <row r="73" spans="1:10" x14ac:dyDescent="0.25">
      <c r="A73" s="14"/>
      <c r="B73" s="14"/>
      <c r="C73" s="14"/>
      <c r="D73" s="14"/>
      <c r="E73" s="15" t="s">
        <v>29</v>
      </c>
      <c r="F73" s="15" t="s">
        <v>30</v>
      </c>
      <c r="G73" s="16">
        <v>100</v>
      </c>
      <c r="H73" s="16">
        <v>100</v>
      </c>
      <c r="I73" s="16">
        <f t="shared" si="4"/>
        <v>100</v>
      </c>
      <c r="J73" s="16">
        <f t="shared" si="5"/>
        <v>0</v>
      </c>
    </row>
    <row r="74" spans="1:10" x14ac:dyDescent="0.25">
      <c r="A74" s="14"/>
      <c r="B74" s="14"/>
      <c r="C74" s="14"/>
      <c r="D74" s="14"/>
      <c r="E74" s="15" t="s">
        <v>17</v>
      </c>
      <c r="F74" s="15" t="s">
        <v>18</v>
      </c>
      <c r="G74" s="16">
        <v>500</v>
      </c>
      <c r="H74" s="16">
        <v>500</v>
      </c>
      <c r="I74" s="16">
        <f t="shared" si="4"/>
        <v>100</v>
      </c>
      <c r="J74" s="16">
        <f t="shared" si="5"/>
        <v>0</v>
      </c>
    </row>
    <row r="75" spans="1:10" x14ac:dyDescent="0.25">
      <c r="A75" s="14"/>
      <c r="B75" s="14"/>
      <c r="C75" s="14"/>
      <c r="D75" s="14"/>
      <c r="E75" s="15" t="s">
        <v>66</v>
      </c>
      <c r="F75" s="15" t="s">
        <v>67</v>
      </c>
      <c r="G75" s="16">
        <v>2000</v>
      </c>
      <c r="H75" s="16">
        <v>2000</v>
      </c>
      <c r="I75" s="16">
        <f t="shared" si="4"/>
        <v>100</v>
      </c>
      <c r="J75" s="16">
        <f t="shared" si="5"/>
        <v>0</v>
      </c>
    </row>
    <row r="76" spans="1:10" x14ac:dyDescent="0.25">
      <c r="A76" s="14"/>
      <c r="B76" s="14"/>
      <c r="C76" s="14"/>
      <c r="D76" s="14"/>
      <c r="E76" s="15" t="s">
        <v>19</v>
      </c>
      <c r="F76" s="15" t="s">
        <v>20</v>
      </c>
      <c r="G76" s="16">
        <v>100</v>
      </c>
      <c r="H76" s="16">
        <v>100</v>
      </c>
      <c r="I76" s="16">
        <f t="shared" si="4"/>
        <v>100</v>
      </c>
      <c r="J76" s="16">
        <f t="shared" si="5"/>
        <v>0</v>
      </c>
    </row>
    <row r="77" spans="1:10" x14ac:dyDescent="0.25">
      <c r="A77" s="14"/>
      <c r="B77" s="14"/>
      <c r="C77" s="14"/>
      <c r="D77" s="14"/>
      <c r="E77" s="15" t="s">
        <v>72</v>
      </c>
      <c r="F77" s="15" t="s">
        <v>73</v>
      </c>
      <c r="G77" s="16">
        <v>1708</v>
      </c>
      <c r="H77" s="16">
        <v>1708</v>
      </c>
      <c r="I77" s="16">
        <f t="shared" si="4"/>
        <v>100</v>
      </c>
      <c r="J77" s="16">
        <f t="shared" si="5"/>
        <v>0</v>
      </c>
    </row>
    <row r="78" spans="1:10" x14ac:dyDescent="0.25">
      <c r="A78" s="14"/>
      <c r="B78" s="14"/>
      <c r="C78" s="14"/>
      <c r="D78" s="14"/>
      <c r="E78" s="15" t="s">
        <v>21</v>
      </c>
      <c r="F78" s="15" t="s">
        <v>22</v>
      </c>
      <c r="G78" s="16">
        <v>2700</v>
      </c>
      <c r="H78" s="16">
        <v>2700</v>
      </c>
      <c r="I78" s="16">
        <f t="shared" si="4"/>
        <v>100</v>
      </c>
      <c r="J78" s="16">
        <f t="shared" si="5"/>
        <v>0</v>
      </c>
    </row>
    <row r="79" spans="1:10" x14ac:dyDescent="0.25">
      <c r="A79" s="8"/>
      <c r="B79" s="8"/>
      <c r="C79" s="9" t="s">
        <v>82</v>
      </c>
      <c r="D79" s="8"/>
      <c r="E79" s="8"/>
      <c r="F79" s="9" t="s">
        <v>83</v>
      </c>
      <c r="G79" s="10">
        <f>+G80</f>
        <v>109209.4</v>
      </c>
      <c r="H79" s="10">
        <f>+H80</f>
        <v>284265.84999999998</v>
      </c>
      <c r="I79" s="10">
        <f t="shared" si="4"/>
        <v>260.2943061677841</v>
      </c>
      <c r="J79" s="10">
        <f t="shared" si="5"/>
        <v>175056.44999999998</v>
      </c>
    </row>
    <row r="80" spans="1:10" x14ac:dyDescent="0.25">
      <c r="A80" s="11"/>
      <c r="B80" s="11"/>
      <c r="C80" s="11"/>
      <c r="D80" s="12" t="s">
        <v>14</v>
      </c>
      <c r="E80" s="11"/>
      <c r="F80" s="12"/>
      <c r="G80" s="13">
        <f>+G81+G82+G83+G84+G85</f>
        <v>109209.4</v>
      </c>
      <c r="H80" s="13">
        <f>+H81+H82+H83+H84+H85</f>
        <v>284265.84999999998</v>
      </c>
      <c r="I80" s="13">
        <f t="shared" si="4"/>
        <v>260.2943061677841</v>
      </c>
      <c r="J80" s="13">
        <f t="shared" si="5"/>
        <v>175056.44999999998</v>
      </c>
    </row>
    <row r="81" spans="1:10" x14ac:dyDescent="0.25">
      <c r="A81" s="14"/>
      <c r="B81" s="14"/>
      <c r="C81" s="14"/>
      <c r="D81" s="14"/>
      <c r="E81" s="15" t="s">
        <v>15</v>
      </c>
      <c r="F81" s="15" t="s">
        <v>16</v>
      </c>
      <c r="G81" s="16">
        <v>18700</v>
      </c>
      <c r="H81" s="16">
        <v>18700</v>
      </c>
      <c r="I81" s="16">
        <f t="shared" si="4"/>
        <v>100</v>
      </c>
      <c r="J81" s="16">
        <f t="shared" si="5"/>
        <v>0</v>
      </c>
    </row>
    <row r="82" spans="1:10" x14ac:dyDescent="0.25">
      <c r="A82" s="14"/>
      <c r="B82" s="14"/>
      <c r="C82" s="14"/>
      <c r="D82" s="14"/>
      <c r="E82" s="15" t="s">
        <v>72</v>
      </c>
      <c r="F82" s="15" t="s">
        <v>73</v>
      </c>
      <c r="G82" s="16">
        <v>896.4</v>
      </c>
      <c r="H82" s="16">
        <v>896.4</v>
      </c>
      <c r="I82" s="16">
        <f t="shared" si="4"/>
        <v>100</v>
      </c>
      <c r="J82" s="16">
        <f t="shared" si="5"/>
        <v>0</v>
      </c>
    </row>
    <row r="83" spans="1:10" x14ac:dyDescent="0.25">
      <c r="A83" s="14"/>
      <c r="B83" s="14"/>
      <c r="C83" s="14"/>
      <c r="D83" s="14"/>
      <c r="E83" s="15" t="s">
        <v>84</v>
      </c>
      <c r="F83" s="15" t="s">
        <v>85</v>
      </c>
      <c r="G83" s="16">
        <v>14113</v>
      </c>
      <c r="H83" s="16">
        <v>98113</v>
      </c>
      <c r="I83" s="16">
        <f t="shared" si="4"/>
        <v>695.19591865655775</v>
      </c>
      <c r="J83" s="16">
        <f t="shared" si="5"/>
        <v>84000</v>
      </c>
    </row>
    <row r="84" spans="1:10" x14ac:dyDescent="0.25">
      <c r="A84" s="14"/>
      <c r="B84" s="14"/>
      <c r="C84" s="14"/>
      <c r="D84" s="14"/>
      <c r="E84" s="15" t="s">
        <v>21</v>
      </c>
      <c r="F84" s="15" t="s">
        <v>22</v>
      </c>
      <c r="G84" s="16">
        <v>500</v>
      </c>
      <c r="H84" s="16">
        <v>500</v>
      </c>
      <c r="I84" s="16">
        <f t="shared" si="4"/>
        <v>100</v>
      </c>
      <c r="J84" s="16">
        <f t="shared" si="5"/>
        <v>0</v>
      </c>
    </row>
    <row r="85" spans="1:10" x14ac:dyDescent="0.25">
      <c r="A85" s="14"/>
      <c r="B85" s="14"/>
      <c r="C85" s="14"/>
      <c r="D85" s="14"/>
      <c r="E85" s="15" t="s">
        <v>86</v>
      </c>
      <c r="F85" s="15" t="s">
        <v>87</v>
      </c>
      <c r="G85" s="16">
        <v>75000</v>
      </c>
      <c r="H85" s="16">
        <v>166056.45000000001</v>
      </c>
      <c r="I85" s="16">
        <f t="shared" si="4"/>
        <v>221.40860000000001</v>
      </c>
      <c r="J85" s="16">
        <f t="shared" si="5"/>
        <v>91056.450000000012</v>
      </c>
    </row>
    <row r="86" spans="1:10" x14ac:dyDescent="0.25">
      <c r="A86" s="8"/>
      <c r="B86" s="8"/>
      <c r="C86" s="9" t="s">
        <v>88</v>
      </c>
      <c r="D86" s="8"/>
      <c r="E86" s="8"/>
      <c r="F86" s="9" t="s">
        <v>89</v>
      </c>
      <c r="G86" s="10">
        <f>+G87+G94</f>
        <v>323476.28999999998</v>
      </c>
      <c r="H86" s="10">
        <f>+H87+H94</f>
        <v>331057.08999999997</v>
      </c>
      <c r="I86" s="10">
        <f t="shared" si="4"/>
        <v>102.34354116031193</v>
      </c>
      <c r="J86" s="10">
        <f t="shared" si="5"/>
        <v>7580.7999999999884</v>
      </c>
    </row>
    <row r="87" spans="1:10" x14ac:dyDescent="0.25">
      <c r="A87" s="11"/>
      <c r="B87" s="11"/>
      <c r="C87" s="11"/>
      <c r="D87" s="12" t="s">
        <v>14</v>
      </c>
      <c r="E87" s="11"/>
      <c r="F87" s="12"/>
      <c r="G87" s="13">
        <f>+G88+G89+G90+G91+G92+G93</f>
        <v>57119.49</v>
      </c>
      <c r="H87" s="13">
        <f>+H88+H89+H90+H91+H92+H93</f>
        <v>64700.29</v>
      </c>
      <c r="I87" s="13">
        <f t="shared" si="4"/>
        <v>113.27182718193039</v>
      </c>
      <c r="J87" s="13">
        <f t="shared" si="5"/>
        <v>7580.8000000000029</v>
      </c>
    </row>
    <row r="88" spans="1:10" x14ac:dyDescent="0.25">
      <c r="A88" s="14"/>
      <c r="B88" s="14"/>
      <c r="C88" s="14"/>
      <c r="D88" s="14"/>
      <c r="E88" s="15" t="s">
        <v>15</v>
      </c>
      <c r="F88" s="15" t="s">
        <v>16</v>
      </c>
      <c r="G88" s="16">
        <v>1100</v>
      </c>
      <c r="H88" s="16">
        <v>1100</v>
      </c>
      <c r="I88" s="16">
        <f t="shared" si="4"/>
        <v>100</v>
      </c>
      <c r="J88" s="16">
        <f t="shared" si="5"/>
        <v>0</v>
      </c>
    </row>
    <row r="89" spans="1:10" x14ac:dyDescent="0.25">
      <c r="A89" s="14"/>
      <c r="B89" s="14"/>
      <c r="C89" s="14"/>
      <c r="D89" s="14"/>
      <c r="E89" s="15" t="s">
        <v>29</v>
      </c>
      <c r="F89" s="15" t="s">
        <v>30</v>
      </c>
      <c r="G89" s="16">
        <v>2390</v>
      </c>
      <c r="H89" s="16">
        <v>2390</v>
      </c>
      <c r="I89" s="16">
        <f t="shared" si="4"/>
        <v>100</v>
      </c>
      <c r="J89" s="16">
        <f t="shared" si="5"/>
        <v>0</v>
      </c>
    </row>
    <row r="90" spans="1:10" x14ac:dyDescent="0.25">
      <c r="A90" s="14"/>
      <c r="B90" s="14"/>
      <c r="C90" s="14"/>
      <c r="D90" s="14"/>
      <c r="E90" s="15" t="s">
        <v>19</v>
      </c>
      <c r="F90" s="15" t="s">
        <v>20</v>
      </c>
      <c r="G90" s="16">
        <v>75.22</v>
      </c>
      <c r="H90" s="16">
        <v>75.22</v>
      </c>
      <c r="I90" s="16">
        <f t="shared" si="4"/>
        <v>100</v>
      </c>
      <c r="J90" s="16">
        <f t="shared" si="5"/>
        <v>0</v>
      </c>
    </row>
    <row r="91" spans="1:10" x14ac:dyDescent="0.25">
      <c r="A91" s="14"/>
      <c r="B91" s="14"/>
      <c r="C91" s="14"/>
      <c r="D91" s="14"/>
      <c r="E91" s="15" t="s">
        <v>72</v>
      </c>
      <c r="F91" s="15" t="s">
        <v>73</v>
      </c>
      <c r="G91" s="16">
        <v>1300</v>
      </c>
      <c r="H91" s="16">
        <v>1300</v>
      </c>
      <c r="I91" s="16">
        <f t="shared" si="4"/>
        <v>100</v>
      </c>
      <c r="J91" s="16">
        <f t="shared" si="5"/>
        <v>0</v>
      </c>
    </row>
    <row r="92" spans="1:10" x14ac:dyDescent="0.25">
      <c r="A92" s="14"/>
      <c r="B92" s="14"/>
      <c r="C92" s="14"/>
      <c r="D92" s="14"/>
      <c r="E92" s="15" t="s">
        <v>21</v>
      </c>
      <c r="F92" s="15" t="s">
        <v>22</v>
      </c>
      <c r="G92" s="16">
        <v>6111.07</v>
      </c>
      <c r="H92" s="16">
        <v>6111.07</v>
      </c>
      <c r="I92" s="16">
        <f t="shared" si="4"/>
        <v>100</v>
      </c>
      <c r="J92" s="16">
        <f t="shared" si="5"/>
        <v>0</v>
      </c>
    </row>
    <row r="93" spans="1:10" x14ac:dyDescent="0.25">
      <c r="A93" s="14"/>
      <c r="B93" s="14"/>
      <c r="C93" s="14"/>
      <c r="D93" s="14"/>
      <c r="E93" s="15" t="s">
        <v>86</v>
      </c>
      <c r="F93" s="15" t="s">
        <v>87</v>
      </c>
      <c r="G93" s="16">
        <v>46143.199999999997</v>
      </c>
      <c r="H93" s="16">
        <v>53724</v>
      </c>
      <c r="I93" s="16">
        <f t="shared" si="4"/>
        <v>116.42885625617643</v>
      </c>
      <c r="J93" s="16">
        <f t="shared" si="5"/>
        <v>7580.8000000000029</v>
      </c>
    </row>
    <row r="94" spans="1:10" x14ac:dyDescent="0.25">
      <c r="A94" s="11"/>
      <c r="B94" s="11"/>
      <c r="C94" s="11"/>
      <c r="D94" s="12" t="s">
        <v>90</v>
      </c>
      <c r="E94" s="11"/>
      <c r="F94" s="12" t="s">
        <v>91</v>
      </c>
      <c r="G94" s="13">
        <f>+G95</f>
        <v>266356.8</v>
      </c>
      <c r="H94" s="13">
        <f>+H95</f>
        <v>266356.8</v>
      </c>
      <c r="I94" s="13">
        <f t="shared" si="4"/>
        <v>100</v>
      </c>
      <c r="J94" s="13">
        <f t="shared" si="5"/>
        <v>0</v>
      </c>
    </row>
    <row r="95" spans="1:10" x14ac:dyDescent="0.25">
      <c r="A95" s="14"/>
      <c r="B95" s="14"/>
      <c r="C95" s="14"/>
      <c r="D95" s="14"/>
      <c r="E95" s="15" t="s">
        <v>86</v>
      </c>
      <c r="F95" s="15" t="s">
        <v>87</v>
      </c>
      <c r="G95" s="16">
        <v>266356.8</v>
      </c>
      <c r="H95" s="16">
        <v>266356.8</v>
      </c>
      <c r="I95" s="16">
        <f t="shared" si="4"/>
        <v>100</v>
      </c>
      <c r="J95" s="16">
        <f t="shared" si="5"/>
        <v>0</v>
      </c>
    </row>
    <row r="96" spans="1:10" x14ac:dyDescent="0.25">
      <c r="A96" s="5"/>
      <c r="B96" s="6" t="s">
        <v>92</v>
      </c>
      <c r="C96" s="5"/>
      <c r="D96" s="5"/>
      <c r="E96" s="5"/>
      <c r="F96" s="6" t="s">
        <v>93</v>
      </c>
      <c r="G96" s="7">
        <f>+G97+G110+G124+G128+G131+G135+G139+G143+G147</f>
        <v>1513596.5500000003</v>
      </c>
      <c r="H96" s="7">
        <f>+H97+H110+H124+H128+H131+H135+H139+H143+H147</f>
        <v>1473596.55</v>
      </c>
      <c r="I96" s="7">
        <f t="shared" si="4"/>
        <v>97.357287845297989</v>
      </c>
      <c r="J96" s="7">
        <f t="shared" si="5"/>
        <v>-40000.000000000233</v>
      </c>
    </row>
    <row r="97" spans="1:10" x14ac:dyDescent="0.25">
      <c r="A97" s="8"/>
      <c r="B97" s="8"/>
      <c r="C97" s="9" t="s">
        <v>94</v>
      </c>
      <c r="D97" s="8"/>
      <c r="E97" s="8"/>
      <c r="F97" s="9" t="s">
        <v>95</v>
      </c>
      <c r="G97" s="10">
        <f>+G98</f>
        <v>888223.81000000017</v>
      </c>
      <c r="H97" s="10">
        <f>+H98</f>
        <v>888223.81</v>
      </c>
      <c r="I97" s="10">
        <f t="shared" si="4"/>
        <v>99.999999999999986</v>
      </c>
      <c r="J97" s="10">
        <f t="shared" si="5"/>
        <v>0</v>
      </c>
    </row>
    <row r="98" spans="1:10" x14ac:dyDescent="0.25">
      <c r="A98" s="11"/>
      <c r="B98" s="11"/>
      <c r="C98" s="11"/>
      <c r="D98" s="12" t="s">
        <v>14</v>
      </c>
      <c r="E98" s="11"/>
      <c r="F98" s="12"/>
      <c r="G98" s="13">
        <f>+G99+G100+G101+G102+G103+G104+G105+G106+G107+G108+G109</f>
        <v>888223.81000000017</v>
      </c>
      <c r="H98" s="13">
        <f>+H99+H100+H101+H102+H103+H104+H105+H106+H107+H108+H109</f>
        <v>888223.81</v>
      </c>
      <c r="I98" s="13">
        <f t="shared" si="4"/>
        <v>99.999999999999986</v>
      </c>
      <c r="J98" s="13">
        <f t="shared" si="5"/>
        <v>0</v>
      </c>
    </row>
    <row r="99" spans="1:10" x14ac:dyDescent="0.25">
      <c r="A99" s="14"/>
      <c r="B99" s="14"/>
      <c r="C99" s="14"/>
      <c r="D99" s="14"/>
      <c r="E99" s="15" t="s">
        <v>41</v>
      </c>
      <c r="F99" s="15" t="s">
        <v>42</v>
      </c>
      <c r="G99" s="16">
        <v>699335.26</v>
      </c>
      <c r="H99" s="16">
        <v>688804.78</v>
      </c>
      <c r="I99" s="16">
        <f t="shared" si="4"/>
        <v>98.494215778566641</v>
      </c>
      <c r="J99" s="16">
        <f t="shared" si="5"/>
        <v>-10530.479999999981</v>
      </c>
    </row>
    <row r="100" spans="1:10" x14ac:dyDescent="0.25">
      <c r="A100" s="14"/>
      <c r="B100" s="14"/>
      <c r="C100" s="14"/>
      <c r="D100" s="14"/>
      <c r="E100" s="15" t="s">
        <v>43</v>
      </c>
      <c r="F100" s="15" t="s">
        <v>44</v>
      </c>
      <c r="G100" s="16">
        <v>23701</v>
      </c>
      <c r="H100" s="16">
        <v>23701</v>
      </c>
      <c r="I100" s="16">
        <f t="shared" si="4"/>
        <v>100</v>
      </c>
      <c r="J100" s="16">
        <f t="shared" si="5"/>
        <v>0</v>
      </c>
    </row>
    <row r="101" spans="1:10" x14ac:dyDescent="0.25">
      <c r="A101" s="14"/>
      <c r="B101" s="14"/>
      <c r="C101" s="14"/>
      <c r="D101" s="14"/>
      <c r="E101" s="15" t="s">
        <v>96</v>
      </c>
      <c r="F101" s="15" t="s">
        <v>97</v>
      </c>
      <c r="G101" s="16">
        <v>20000</v>
      </c>
      <c r="H101" s="16">
        <v>20000</v>
      </c>
      <c r="I101" s="16">
        <f t="shared" si="4"/>
        <v>100</v>
      </c>
      <c r="J101" s="16">
        <f t="shared" si="5"/>
        <v>0</v>
      </c>
    </row>
    <row r="102" spans="1:10" x14ac:dyDescent="0.25">
      <c r="A102" s="14"/>
      <c r="B102" s="14"/>
      <c r="C102" s="14"/>
      <c r="D102" s="14"/>
      <c r="E102" s="15" t="s">
        <v>98</v>
      </c>
      <c r="F102" s="15" t="s">
        <v>99</v>
      </c>
      <c r="G102" s="16">
        <v>8050</v>
      </c>
      <c r="H102" s="16">
        <v>8050</v>
      </c>
      <c r="I102" s="16">
        <f t="shared" si="4"/>
        <v>100</v>
      </c>
      <c r="J102" s="16">
        <f t="shared" si="5"/>
        <v>0</v>
      </c>
    </row>
    <row r="103" spans="1:10" x14ac:dyDescent="0.25">
      <c r="A103" s="14"/>
      <c r="B103" s="14"/>
      <c r="C103" s="14"/>
      <c r="D103" s="14"/>
      <c r="E103" s="15" t="s">
        <v>100</v>
      </c>
      <c r="F103" s="15" t="s">
        <v>101</v>
      </c>
      <c r="G103" s="16">
        <v>791.06</v>
      </c>
      <c r="H103" s="16">
        <v>866.27</v>
      </c>
      <c r="I103" s="16">
        <f t="shared" si="4"/>
        <v>109.50749627082649</v>
      </c>
      <c r="J103" s="16">
        <f t="shared" si="5"/>
        <v>75.210000000000036</v>
      </c>
    </row>
    <row r="104" spans="1:10" x14ac:dyDescent="0.25">
      <c r="A104" s="14"/>
      <c r="B104" s="14"/>
      <c r="C104" s="14"/>
      <c r="D104" s="14"/>
      <c r="E104" s="15" t="s">
        <v>47</v>
      </c>
      <c r="F104" s="15" t="s">
        <v>48</v>
      </c>
      <c r="G104" s="16">
        <v>71323.56</v>
      </c>
      <c r="H104" s="16">
        <v>71323.56</v>
      </c>
      <c r="I104" s="16">
        <f t="shared" si="4"/>
        <v>100</v>
      </c>
      <c r="J104" s="16">
        <f t="shared" si="5"/>
        <v>0</v>
      </c>
    </row>
    <row r="105" spans="1:10" x14ac:dyDescent="0.25">
      <c r="A105" s="14"/>
      <c r="B105" s="14"/>
      <c r="C105" s="14"/>
      <c r="D105" s="14"/>
      <c r="E105" s="15" t="s">
        <v>49</v>
      </c>
      <c r="F105" s="15" t="s">
        <v>50</v>
      </c>
      <c r="G105" s="16">
        <v>57139.13</v>
      </c>
      <c r="H105" s="16">
        <v>57139.13</v>
      </c>
      <c r="I105" s="16">
        <f t="shared" si="4"/>
        <v>100</v>
      </c>
      <c r="J105" s="16">
        <f t="shared" si="5"/>
        <v>0</v>
      </c>
    </row>
    <row r="106" spans="1:10" x14ac:dyDescent="0.25">
      <c r="A106" s="14"/>
      <c r="B106" s="14"/>
      <c r="C106" s="14"/>
      <c r="D106" s="14"/>
      <c r="E106" s="15" t="s">
        <v>51</v>
      </c>
      <c r="F106" s="15" t="s">
        <v>52</v>
      </c>
      <c r="G106" s="16">
        <v>505.99</v>
      </c>
      <c r="H106" s="16">
        <v>505.99</v>
      </c>
      <c r="I106" s="16">
        <f t="shared" si="4"/>
        <v>100</v>
      </c>
      <c r="J106" s="16">
        <f t="shared" si="5"/>
        <v>0</v>
      </c>
    </row>
    <row r="107" spans="1:10" x14ac:dyDescent="0.25">
      <c r="A107" s="14"/>
      <c r="B107" s="14"/>
      <c r="C107" s="14"/>
      <c r="D107" s="14"/>
      <c r="E107" s="15" t="s">
        <v>53</v>
      </c>
      <c r="F107" s="15" t="s">
        <v>54</v>
      </c>
      <c r="G107" s="16">
        <v>804.96</v>
      </c>
      <c r="H107" s="16">
        <v>804.96</v>
      </c>
      <c r="I107" s="16">
        <f t="shared" si="4"/>
        <v>100</v>
      </c>
      <c r="J107" s="16">
        <f t="shared" si="5"/>
        <v>0</v>
      </c>
    </row>
    <row r="108" spans="1:10" x14ac:dyDescent="0.25">
      <c r="A108" s="14"/>
      <c r="B108" s="14"/>
      <c r="C108" s="14"/>
      <c r="D108" s="14"/>
      <c r="E108" s="15" t="s">
        <v>55</v>
      </c>
      <c r="F108" s="15" t="s">
        <v>56</v>
      </c>
      <c r="G108" s="16">
        <v>3805.3</v>
      </c>
      <c r="H108" s="16">
        <v>10386</v>
      </c>
      <c r="I108" s="16">
        <f t="shared" si="4"/>
        <v>272.93511681076393</v>
      </c>
      <c r="J108" s="16">
        <f t="shared" si="5"/>
        <v>6580.7</v>
      </c>
    </row>
    <row r="109" spans="1:10" x14ac:dyDescent="0.25">
      <c r="A109" s="14"/>
      <c r="B109" s="14"/>
      <c r="C109" s="14"/>
      <c r="D109" s="14"/>
      <c r="E109" s="15" t="s">
        <v>21</v>
      </c>
      <c r="F109" s="15" t="s">
        <v>22</v>
      </c>
      <c r="G109" s="16">
        <v>2767.55</v>
      </c>
      <c r="H109" s="16">
        <v>6642.12</v>
      </c>
      <c r="I109" s="16">
        <f t="shared" si="4"/>
        <v>240</v>
      </c>
      <c r="J109" s="16">
        <f t="shared" si="5"/>
        <v>3874.5699999999997</v>
      </c>
    </row>
    <row r="110" spans="1:10" x14ac:dyDescent="0.25">
      <c r="A110" s="8"/>
      <c r="B110" s="8"/>
      <c r="C110" s="9" t="s">
        <v>102</v>
      </c>
      <c r="D110" s="8"/>
      <c r="E110" s="8"/>
      <c r="F110" s="9" t="s">
        <v>103</v>
      </c>
      <c r="G110" s="10">
        <f>+G111</f>
        <v>224287.86999999997</v>
      </c>
      <c r="H110" s="10">
        <f>+H111</f>
        <v>234287.86999999997</v>
      </c>
      <c r="I110" s="10">
        <f t="shared" si="4"/>
        <v>104.45855587286108</v>
      </c>
      <c r="J110" s="10">
        <f t="shared" si="5"/>
        <v>10000</v>
      </c>
    </row>
    <row r="111" spans="1:10" x14ac:dyDescent="0.25">
      <c r="A111" s="11"/>
      <c r="B111" s="11"/>
      <c r="C111" s="11"/>
      <c r="D111" s="12" t="s">
        <v>14</v>
      </c>
      <c r="E111" s="11"/>
      <c r="F111" s="12"/>
      <c r="G111" s="13">
        <f>+G112+G113+G114+G115+G116+G117+G118+G119+G120+G121+G122+G123</f>
        <v>224287.86999999997</v>
      </c>
      <c r="H111" s="13">
        <f>+H112+H113+H114+H115+H116+H117+H118+H119+H120+H121+H122+H123</f>
        <v>234287.86999999997</v>
      </c>
      <c r="I111" s="13">
        <f t="shared" si="4"/>
        <v>104.45855587286108</v>
      </c>
      <c r="J111" s="13">
        <f t="shared" si="5"/>
        <v>10000</v>
      </c>
    </row>
    <row r="112" spans="1:10" x14ac:dyDescent="0.25">
      <c r="A112" s="14"/>
      <c r="B112" s="14"/>
      <c r="C112" s="14"/>
      <c r="D112" s="14"/>
      <c r="E112" s="15" t="s">
        <v>45</v>
      </c>
      <c r="F112" s="15" t="s">
        <v>46</v>
      </c>
      <c r="G112" s="16">
        <v>51716.71</v>
      </c>
      <c r="H112" s="16">
        <v>51716.71</v>
      </c>
      <c r="I112" s="16">
        <f t="shared" si="4"/>
        <v>100</v>
      </c>
      <c r="J112" s="16">
        <f t="shared" si="5"/>
        <v>0</v>
      </c>
    </row>
    <row r="113" spans="1:10" x14ac:dyDescent="0.25">
      <c r="A113" s="14"/>
      <c r="B113" s="14"/>
      <c r="C113" s="14"/>
      <c r="D113" s="14"/>
      <c r="E113" s="15" t="s">
        <v>15</v>
      </c>
      <c r="F113" s="15" t="s">
        <v>16</v>
      </c>
      <c r="G113" s="16">
        <v>60016.160000000003</v>
      </c>
      <c r="H113" s="16">
        <v>70016.160000000003</v>
      </c>
      <c r="I113" s="16">
        <f t="shared" si="4"/>
        <v>116.66217898645965</v>
      </c>
      <c r="J113" s="16">
        <f t="shared" si="5"/>
        <v>10000</v>
      </c>
    </row>
    <row r="114" spans="1:10" x14ac:dyDescent="0.25">
      <c r="A114" s="14"/>
      <c r="B114" s="14"/>
      <c r="C114" s="14"/>
      <c r="D114" s="14"/>
      <c r="E114" s="15" t="s">
        <v>29</v>
      </c>
      <c r="F114" s="15" t="s">
        <v>30</v>
      </c>
      <c r="G114" s="16">
        <v>2312.54</v>
      </c>
      <c r="H114" s="16">
        <v>2312.54</v>
      </c>
      <c r="I114" s="16">
        <f t="shared" si="4"/>
        <v>100</v>
      </c>
      <c r="J114" s="16">
        <f t="shared" si="5"/>
        <v>0</v>
      </c>
    </row>
    <row r="115" spans="1:10" x14ac:dyDescent="0.25">
      <c r="A115" s="14"/>
      <c r="B115" s="14"/>
      <c r="C115" s="14"/>
      <c r="D115" s="14"/>
      <c r="E115" s="15" t="s">
        <v>17</v>
      </c>
      <c r="F115" s="15" t="s">
        <v>18</v>
      </c>
      <c r="G115" s="16">
        <v>18494.439999999999</v>
      </c>
      <c r="H115" s="16">
        <v>18494.439999999999</v>
      </c>
      <c r="I115" s="16">
        <f t="shared" si="4"/>
        <v>100</v>
      </c>
      <c r="J115" s="16">
        <f t="shared" si="5"/>
        <v>0</v>
      </c>
    </row>
    <row r="116" spans="1:10" x14ac:dyDescent="0.25">
      <c r="A116" s="14"/>
      <c r="B116" s="14"/>
      <c r="C116" s="14"/>
      <c r="D116" s="14"/>
      <c r="E116" s="15" t="s">
        <v>66</v>
      </c>
      <c r="F116" s="15" t="s">
        <v>67</v>
      </c>
      <c r="G116" s="16">
        <v>4393.38</v>
      </c>
      <c r="H116" s="16">
        <v>4393.38</v>
      </c>
      <c r="I116" s="16">
        <f t="shared" si="4"/>
        <v>100</v>
      </c>
      <c r="J116" s="16">
        <f t="shared" si="5"/>
        <v>0</v>
      </c>
    </row>
    <row r="117" spans="1:10" x14ac:dyDescent="0.25">
      <c r="A117" s="14"/>
      <c r="B117" s="14"/>
      <c r="C117" s="14"/>
      <c r="D117" s="14"/>
      <c r="E117" s="15" t="s">
        <v>57</v>
      </c>
      <c r="F117" s="15" t="s">
        <v>58</v>
      </c>
      <c r="G117" s="16">
        <v>5150.87</v>
      </c>
      <c r="H117" s="16">
        <v>5150.87</v>
      </c>
      <c r="I117" s="16">
        <f t="shared" si="4"/>
        <v>100</v>
      </c>
      <c r="J117" s="16">
        <f t="shared" si="5"/>
        <v>0</v>
      </c>
    </row>
    <row r="118" spans="1:10" x14ac:dyDescent="0.25">
      <c r="A118" s="14"/>
      <c r="B118" s="14"/>
      <c r="C118" s="14"/>
      <c r="D118" s="14"/>
      <c r="E118" s="15" t="s">
        <v>19</v>
      </c>
      <c r="F118" s="15" t="s">
        <v>20</v>
      </c>
      <c r="G118" s="16">
        <v>33638.06</v>
      </c>
      <c r="H118" s="16">
        <v>33638.06</v>
      </c>
      <c r="I118" s="16">
        <f t="shared" si="4"/>
        <v>100</v>
      </c>
      <c r="J118" s="16">
        <f t="shared" si="5"/>
        <v>0</v>
      </c>
    </row>
    <row r="119" spans="1:10" x14ac:dyDescent="0.25">
      <c r="A119" s="14"/>
      <c r="B119" s="14"/>
      <c r="C119" s="14"/>
      <c r="D119" s="14"/>
      <c r="E119" s="15" t="s">
        <v>72</v>
      </c>
      <c r="F119" s="15" t="s">
        <v>73</v>
      </c>
      <c r="G119" s="16">
        <v>1974.08</v>
      </c>
      <c r="H119" s="16">
        <v>1974.08</v>
      </c>
      <c r="I119" s="16">
        <f t="shared" si="4"/>
        <v>100</v>
      </c>
      <c r="J119" s="16">
        <f t="shared" si="5"/>
        <v>0</v>
      </c>
    </row>
    <row r="120" spans="1:10" x14ac:dyDescent="0.25">
      <c r="A120" s="14"/>
      <c r="B120" s="14"/>
      <c r="C120" s="14"/>
      <c r="D120" s="14"/>
      <c r="E120" s="15" t="s">
        <v>84</v>
      </c>
      <c r="F120" s="15" t="s">
        <v>85</v>
      </c>
      <c r="G120" s="16">
        <v>80</v>
      </c>
      <c r="H120" s="16">
        <v>80</v>
      </c>
      <c r="I120" s="16">
        <f t="shared" si="4"/>
        <v>100</v>
      </c>
      <c r="J120" s="16">
        <f t="shared" si="5"/>
        <v>0</v>
      </c>
    </row>
    <row r="121" spans="1:10" x14ac:dyDescent="0.25">
      <c r="A121" s="14"/>
      <c r="B121" s="14"/>
      <c r="C121" s="14"/>
      <c r="D121" s="14"/>
      <c r="E121" s="15" t="s">
        <v>21</v>
      </c>
      <c r="F121" s="15" t="s">
        <v>22</v>
      </c>
      <c r="G121" s="16">
        <v>45180</v>
      </c>
      <c r="H121" s="16">
        <v>45180</v>
      </c>
      <c r="I121" s="16">
        <f t="shared" si="4"/>
        <v>100</v>
      </c>
      <c r="J121" s="16">
        <f t="shared" si="5"/>
        <v>0</v>
      </c>
    </row>
    <row r="122" spans="1:10" x14ac:dyDescent="0.25">
      <c r="A122" s="14"/>
      <c r="B122" s="14"/>
      <c r="C122" s="14"/>
      <c r="D122" s="14"/>
      <c r="E122" s="15" t="s">
        <v>59</v>
      </c>
      <c r="F122" s="15" t="s">
        <v>60</v>
      </c>
      <c r="G122" s="16">
        <v>412.84</v>
      </c>
      <c r="H122" s="16">
        <v>412.84</v>
      </c>
      <c r="I122" s="16">
        <f t="shared" si="4"/>
        <v>100</v>
      </c>
      <c r="J122" s="16">
        <f t="shared" si="5"/>
        <v>0</v>
      </c>
    </row>
    <row r="123" spans="1:10" x14ac:dyDescent="0.25">
      <c r="A123" s="14"/>
      <c r="B123" s="14"/>
      <c r="C123" s="14"/>
      <c r="D123" s="14"/>
      <c r="E123" s="15" t="s">
        <v>104</v>
      </c>
      <c r="F123" s="15" t="s">
        <v>105</v>
      </c>
      <c r="G123" s="16">
        <v>918.79</v>
      </c>
      <c r="H123" s="16">
        <v>918.79</v>
      </c>
      <c r="I123" s="16">
        <f t="shared" si="4"/>
        <v>100</v>
      </c>
      <c r="J123" s="16">
        <f t="shared" si="5"/>
        <v>0</v>
      </c>
    </row>
    <row r="124" spans="1:10" x14ac:dyDescent="0.25">
      <c r="A124" s="8"/>
      <c r="B124" s="8"/>
      <c r="C124" s="9" t="s">
        <v>106</v>
      </c>
      <c r="D124" s="8"/>
      <c r="E124" s="8"/>
      <c r="F124" s="9" t="s">
        <v>107</v>
      </c>
      <c r="G124" s="10">
        <f>+G125</f>
        <v>50000</v>
      </c>
      <c r="H124" s="10">
        <f>+H125</f>
        <v>50000</v>
      </c>
      <c r="I124" s="10">
        <f t="shared" si="4"/>
        <v>100</v>
      </c>
      <c r="J124" s="10">
        <f t="shared" si="5"/>
        <v>0</v>
      </c>
    </row>
    <row r="125" spans="1:10" x14ac:dyDescent="0.25">
      <c r="A125" s="11"/>
      <c r="B125" s="11"/>
      <c r="C125" s="11"/>
      <c r="D125" s="12" t="s">
        <v>14</v>
      </c>
      <c r="E125" s="11"/>
      <c r="F125" s="12"/>
      <c r="G125" s="13">
        <f>+G126+G127</f>
        <v>50000</v>
      </c>
      <c r="H125" s="13">
        <f>+H126+H127</f>
        <v>50000</v>
      </c>
      <c r="I125" s="13">
        <f t="shared" si="4"/>
        <v>100</v>
      </c>
      <c r="J125" s="13">
        <f t="shared" si="5"/>
        <v>0</v>
      </c>
    </row>
    <row r="126" spans="1:10" x14ac:dyDescent="0.25">
      <c r="A126" s="14"/>
      <c r="B126" s="14"/>
      <c r="C126" s="14"/>
      <c r="D126" s="14"/>
      <c r="E126" s="15" t="s">
        <v>59</v>
      </c>
      <c r="F126" s="15" t="s">
        <v>60</v>
      </c>
      <c r="G126" s="16">
        <v>47000</v>
      </c>
      <c r="H126" s="16">
        <v>47000</v>
      </c>
      <c r="I126" s="16">
        <f t="shared" si="4"/>
        <v>100</v>
      </c>
      <c r="J126" s="16">
        <f t="shared" si="5"/>
        <v>0</v>
      </c>
    </row>
    <row r="127" spans="1:10" x14ac:dyDescent="0.25">
      <c r="A127" s="14"/>
      <c r="B127" s="14"/>
      <c r="C127" s="14"/>
      <c r="D127" s="14"/>
      <c r="E127" s="15" t="s">
        <v>108</v>
      </c>
      <c r="F127" s="15" t="s">
        <v>109</v>
      </c>
      <c r="G127" s="16">
        <v>3000</v>
      </c>
      <c r="H127" s="16">
        <v>3000</v>
      </c>
      <c r="I127" s="16">
        <f t="shared" si="4"/>
        <v>100</v>
      </c>
      <c r="J127" s="16">
        <f t="shared" si="5"/>
        <v>0</v>
      </c>
    </row>
    <row r="128" spans="1:10" x14ac:dyDescent="0.25">
      <c r="A128" s="8"/>
      <c r="B128" s="8"/>
      <c r="C128" s="9" t="s">
        <v>110</v>
      </c>
      <c r="D128" s="8"/>
      <c r="E128" s="8"/>
      <c r="F128" s="9" t="s">
        <v>111</v>
      </c>
      <c r="G128" s="10">
        <f>+G129</f>
        <v>27300</v>
      </c>
      <c r="H128" s="10">
        <f>+H129</f>
        <v>7300</v>
      </c>
      <c r="I128" s="10">
        <f t="shared" si="4"/>
        <v>26.739926739926741</v>
      </c>
      <c r="J128" s="10">
        <f t="shared" si="5"/>
        <v>-20000</v>
      </c>
    </row>
    <row r="129" spans="1:10" x14ac:dyDescent="0.25">
      <c r="A129" s="11"/>
      <c r="B129" s="11"/>
      <c r="C129" s="11"/>
      <c r="D129" s="12" t="s">
        <v>14</v>
      </c>
      <c r="E129" s="11"/>
      <c r="F129" s="12"/>
      <c r="G129" s="13">
        <f>+G130</f>
        <v>27300</v>
      </c>
      <c r="H129" s="13">
        <f>+H130</f>
        <v>7300</v>
      </c>
      <c r="I129" s="13">
        <f t="shared" si="4"/>
        <v>26.739926739926741</v>
      </c>
      <c r="J129" s="13">
        <f t="shared" si="5"/>
        <v>-20000</v>
      </c>
    </row>
    <row r="130" spans="1:10" x14ac:dyDescent="0.25">
      <c r="A130" s="14"/>
      <c r="B130" s="14"/>
      <c r="C130" s="14"/>
      <c r="D130" s="14"/>
      <c r="E130" s="15" t="s">
        <v>15</v>
      </c>
      <c r="F130" s="15" t="s">
        <v>16</v>
      </c>
      <c r="G130" s="16">
        <v>27300</v>
      </c>
      <c r="H130" s="16">
        <v>7300</v>
      </c>
      <c r="I130" s="16">
        <f t="shared" si="4"/>
        <v>26.739926739926741</v>
      </c>
      <c r="J130" s="16">
        <f t="shared" si="5"/>
        <v>-20000</v>
      </c>
    </row>
    <row r="131" spans="1:10" x14ac:dyDescent="0.25">
      <c r="A131" s="8"/>
      <c r="B131" s="8"/>
      <c r="C131" s="9" t="s">
        <v>112</v>
      </c>
      <c r="D131" s="8"/>
      <c r="E131" s="8"/>
      <c r="F131" s="9" t="s">
        <v>113</v>
      </c>
      <c r="G131" s="10">
        <f>+G132</f>
        <v>78653</v>
      </c>
      <c r="H131" s="10">
        <f>+H132</f>
        <v>78653</v>
      </c>
      <c r="I131" s="10">
        <f t="shared" si="4"/>
        <v>100</v>
      </c>
      <c r="J131" s="10">
        <f t="shared" si="5"/>
        <v>0</v>
      </c>
    </row>
    <row r="132" spans="1:10" x14ac:dyDescent="0.25">
      <c r="A132" s="11"/>
      <c r="B132" s="11"/>
      <c r="C132" s="11"/>
      <c r="D132" s="12" t="s">
        <v>14</v>
      </c>
      <c r="E132" s="11"/>
      <c r="F132" s="12"/>
      <c r="G132" s="13">
        <f>+G133+G134</f>
        <v>78653</v>
      </c>
      <c r="H132" s="13">
        <f>+H133+H134</f>
        <v>78653</v>
      </c>
      <c r="I132" s="13">
        <f t="shared" si="4"/>
        <v>100</v>
      </c>
      <c r="J132" s="13">
        <f t="shared" si="5"/>
        <v>0</v>
      </c>
    </row>
    <row r="133" spans="1:10" x14ac:dyDescent="0.25">
      <c r="A133" s="14"/>
      <c r="B133" s="14"/>
      <c r="C133" s="14"/>
      <c r="D133" s="14"/>
      <c r="E133" s="15" t="s">
        <v>114</v>
      </c>
      <c r="F133" s="15" t="s">
        <v>115</v>
      </c>
      <c r="G133" s="16">
        <v>76653</v>
      </c>
      <c r="H133" s="16">
        <v>76653</v>
      </c>
      <c r="I133" s="16">
        <f t="shared" ref="I133:I196" si="6">IF(G133&lt;&gt;0,H133/G133*100,"-")</f>
        <v>100</v>
      </c>
      <c r="J133" s="16">
        <f t="shared" si="5"/>
        <v>0</v>
      </c>
    </row>
    <row r="134" spans="1:10" x14ac:dyDescent="0.25">
      <c r="A134" s="14"/>
      <c r="B134" s="14"/>
      <c r="C134" s="14"/>
      <c r="D134" s="14"/>
      <c r="E134" s="15" t="s">
        <v>116</v>
      </c>
      <c r="F134" s="15" t="s">
        <v>117</v>
      </c>
      <c r="G134" s="16">
        <v>2000</v>
      </c>
      <c r="H134" s="16">
        <v>2000</v>
      </c>
      <c r="I134" s="16">
        <f t="shared" si="6"/>
        <v>100</v>
      </c>
      <c r="J134" s="16">
        <f t="shared" ref="J134:J197" si="7">H134-G134</f>
        <v>0</v>
      </c>
    </row>
    <row r="135" spans="1:10" x14ac:dyDescent="0.25">
      <c r="A135" s="8"/>
      <c r="B135" s="8"/>
      <c r="C135" s="9" t="s">
        <v>118</v>
      </c>
      <c r="D135" s="8"/>
      <c r="E135" s="8"/>
      <c r="F135" s="9" t="s">
        <v>119</v>
      </c>
      <c r="G135" s="10">
        <f>+G136</f>
        <v>40131.870000000003</v>
      </c>
      <c r="H135" s="10">
        <f>+H136</f>
        <v>30131.87</v>
      </c>
      <c r="I135" s="10">
        <f t="shared" si="6"/>
        <v>75.082147928815672</v>
      </c>
      <c r="J135" s="10">
        <f t="shared" si="7"/>
        <v>-10000.000000000004</v>
      </c>
    </row>
    <row r="136" spans="1:10" x14ac:dyDescent="0.25">
      <c r="A136" s="11"/>
      <c r="B136" s="11"/>
      <c r="C136" s="11"/>
      <c r="D136" s="12" t="s">
        <v>14</v>
      </c>
      <c r="E136" s="11"/>
      <c r="F136" s="12"/>
      <c r="G136" s="13">
        <f>+G137+G138</f>
        <v>40131.870000000003</v>
      </c>
      <c r="H136" s="13">
        <f>+H137+H138</f>
        <v>30131.87</v>
      </c>
      <c r="I136" s="13">
        <f t="shared" si="6"/>
        <v>75.082147928815672</v>
      </c>
      <c r="J136" s="13">
        <f t="shared" si="7"/>
        <v>-10000.000000000004</v>
      </c>
    </row>
    <row r="137" spans="1:10" x14ac:dyDescent="0.25">
      <c r="A137" s="14"/>
      <c r="B137" s="14"/>
      <c r="C137" s="14"/>
      <c r="D137" s="14"/>
      <c r="E137" s="15" t="s">
        <v>114</v>
      </c>
      <c r="F137" s="15" t="s">
        <v>115</v>
      </c>
      <c r="G137" s="16">
        <v>39631.870000000003</v>
      </c>
      <c r="H137" s="16">
        <v>29631.87</v>
      </c>
      <c r="I137" s="16">
        <f t="shared" si="6"/>
        <v>74.767781585880243</v>
      </c>
      <c r="J137" s="16">
        <f t="shared" si="7"/>
        <v>-10000.000000000004</v>
      </c>
    </row>
    <row r="138" spans="1:10" x14ac:dyDescent="0.25">
      <c r="A138" s="14"/>
      <c r="B138" s="14"/>
      <c r="C138" s="14"/>
      <c r="D138" s="14"/>
      <c r="E138" s="15" t="s">
        <v>116</v>
      </c>
      <c r="F138" s="15" t="s">
        <v>117</v>
      </c>
      <c r="G138" s="16">
        <v>500</v>
      </c>
      <c r="H138" s="16">
        <v>500</v>
      </c>
      <c r="I138" s="16">
        <f t="shared" si="6"/>
        <v>100</v>
      </c>
      <c r="J138" s="16">
        <f t="shared" si="7"/>
        <v>0</v>
      </c>
    </row>
    <row r="139" spans="1:10" x14ac:dyDescent="0.25">
      <c r="A139" s="8"/>
      <c r="B139" s="8"/>
      <c r="C139" s="9" t="s">
        <v>120</v>
      </c>
      <c r="D139" s="8"/>
      <c r="E139" s="8"/>
      <c r="F139" s="9" t="s">
        <v>121</v>
      </c>
      <c r="G139" s="10">
        <f>+G140</f>
        <v>25000</v>
      </c>
      <c r="H139" s="10">
        <f>+H140</f>
        <v>25000</v>
      </c>
      <c r="I139" s="10">
        <f t="shared" si="6"/>
        <v>100</v>
      </c>
      <c r="J139" s="10">
        <f t="shared" si="7"/>
        <v>0</v>
      </c>
    </row>
    <row r="140" spans="1:10" x14ac:dyDescent="0.25">
      <c r="A140" s="11"/>
      <c r="B140" s="11"/>
      <c r="C140" s="11"/>
      <c r="D140" s="12" t="s">
        <v>14</v>
      </c>
      <c r="E140" s="11"/>
      <c r="F140" s="12"/>
      <c r="G140" s="13">
        <f>+G141+G142</f>
        <v>25000</v>
      </c>
      <c r="H140" s="13">
        <f>+H141+H142</f>
        <v>25000</v>
      </c>
      <c r="I140" s="13">
        <f t="shared" si="6"/>
        <v>100</v>
      </c>
      <c r="J140" s="13">
        <f t="shared" si="7"/>
        <v>0</v>
      </c>
    </row>
    <row r="141" spans="1:10" x14ac:dyDescent="0.25">
      <c r="A141" s="14"/>
      <c r="B141" s="14"/>
      <c r="C141" s="14"/>
      <c r="D141" s="14"/>
      <c r="E141" s="15" t="s">
        <v>15</v>
      </c>
      <c r="F141" s="15" t="s">
        <v>16</v>
      </c>
      <c r="G141" s="16">
        <v>25000</v>
      </c>
      <c r="H141" s="16">
        <v>25000</v>
      </c>
      <c r="I141" s="16">
        <f t="shared" si="6"/>
        <v>100</v>
      </c>
      <c r="J141" s="16">
        <f t="shared" si="7"/>
        <v>0</v>
      </c>
    </row>
    <row r="142" spans="1:10" x14ac:dyDescent="0.25">
      <c r="A142" s="14"/>
      <c r="B142" s="14"/>
      <c r="C142" s="14"/>
      <c r="D142" s="14"/>
      <c r="E142" s="15" t="s">
        <v>122</v>
      </c>
      <c r="F142" s="15" t="s">
        <v>123</v>
      </c>
      <c r="G142" s="16">
        <v>0</v>
      </c>
      <c r="H142" s="16">
        <v>0</v>
      </c>
      <c r="I142" s="16" t="str">
        <f t="shared" si="6"/>
        <v>-</v>
      </c>
      <c r="J142" s="16">
        <f t="shared" si="7"/>
        <v>0</v>
      </c>
    </row>
    <row r="143" spans="1:10" x14ac:dyDescent="0.25">
      <c r="A143" s="8"/>
      <c r="B143" s="8"/>
      <c r="C143" s="9" t="s">
        <v>124</v>
      </c>
      <c r="D143" s="8"/>
      <c r="E143" s="8"/>
      <c r="F143" s="9" t="s">
        <v>125</v>
      </c>
      <c r="G143" s="10">
        <f>+G144</f>
        <v>110000</v>
      </c>
      <c r="H143" s="10">
        <f>+H144</f>
        <v>110000</v>
      </c>
      <c r="I143" s="10">
        <f t="shared" si="6"/>
        <v>100</v>
      </c>
      <c r="J143" s="10">
        <f t="shared" si="7"/>
        <v>0</v>
      </c>
    </row>
    <row r="144" spans="1:10" x14ac:dyDescent="0.25">
      <c r="A144" s="11"/>
      <c r="B144" s="11"/>
      <c r="C144" s="11"/>
      <c r="D144" s="12" t="s">
        <v>14</v>
      </c>
      <c r="E144" s="11"/>
      <c r="F144" s="12"/>
      <c r="G144" s="13">
        <f>+G145+G146</f>
        <v>110000</v>
      </c>
      <c r="H144" s="13">
        <f>+H145+H146</f>
        <v>110000</v>
      </c>
      <c r="I144" s="13">
        <f t="shared" si="6"/>
        <v>100</v>
      </c>
      <c r="J144" s="13">
        <f t="shared" si="7"/>
        <v>0</v>
      </c>
    </row>
    <row r="145" spans="1:10" x14ac:dyDescent="0.25">
      <c r="A145" s="14"/>
      <c r="B145" s="14"/>
      <c r="C145" s="14"/>
      <c r="D145" s="14"/>
      <c r="E145" s="15" t="s">
        <v>15</v>
      </c>
      <c r="F145" s="15" t="s">
        <v>16</v>
      </c>
      <c r="G145" s="16">
        <v>48000</v>
      </c>
      <c r="H145" s="16">
        <v>48000</v>
      </c>
      <c r="I145" s="16">
        <f t="shared" si="6"/>
        <v>100</v>
      </c>
      <c r="J145" s="16">
        <f t="shared" si="7"/>
        <v>0</v>
      </c>
    </row>
    <row r="146" spans="1:10" x14ac:dyDescent="0.25">
      <c r="A146" s="14"/>
      <c r="B146" s="14"/>
      <c r="C146" s="14"/>
      <c r="D146" s="14"/>
      <c r="E146" s="15" t="s">
        <v>126</v>
      </c>
      <c r="F146" s="15" t="s">
        <v>127</v>
      </c>
      <c r="G146" s="16">
        <v>62000</v>
      </c>
      <c r="H146" s="16">
        <v>62000</v>
      </c>
      <c r="I146" s="16">
        <f t="shared" si="6"/>
        <v>100</v>
      </c>
      <c r="J146" s="16">
        <f t="shared" si="7"/>
        <v>0</v>
      </c>
    </row>
    <row r="147" spans="1:10" x14ac:dyDescent="0.25">
      <c r="A147" s="8"/>
      <c r="B147" s="8"/>
      <c r="C147" s="9" t="s">
        <v>128</v>
      </c>
      <c r="D147" s="8"/>
      <c r="E147" s="8"/>
      <c r="F147" s="9" t="s">
        <v>129</v>
      </c>
      <c r="G147" s="10">
        <f>+G148+G151</f>
        <v>70000</v>
      </c>
      <c r="H147" s="10">
        <f>+H148+H151</f>
        <v>50000</v>
      </c>
      <c r="I147" s="10">
        <f t="shared" si="6"/>
        <v>71.428571428571431</v>
      </c>
      <c r="J147" s="10">
        <f t="shared" si="7"/>
        <v>-20000</v>
      </c>
    </row>
    <row r="148" spans="1:10" x14ac:dyDescent="0.25">
      <c r="A148" s="11"/>
      <c r="B148" s="11"/>
      <c r="C148" s="11"/>
      <c r="D148" s="12" t="s">
        <v>14</v>
      </c>
      <c r="E148" s="11"/>
      <c r="F148" s="12"/>
      <c r="G148" s="13">
        <f>+G149+G150</f>
        <v>50000</v>
      </c>
      <c r="H148" s="13">
        <f>+H149+H150</f>
        <v>50000</v>
      </c>
      <c r="I148" s="13">
        <f t="shared" si="6"/>
        <v>100</v>
      </c>
      <c r="J148" s="13">
        <f t="shared" si="7"/>
        <v>0</v>
      </c>
    </row>
    <row r="149" spans="1:10" x14ac:dyDescent="0.25">
      <c r="A149" s="14"/>
      <c r="B149" s="14"/>
      <c r="C149" s="14"/>
      <c r="D149" s="14"/>
      <c r="E149" s="15" t="s">
        <v>59</v>
      </c>
      <c r="F149" s="15" t="s">
        <v>60</v>
      </c>
      <c r="G149" s="16">
        <v>1000</v>
      </c>
      <c r="H149" s="16">
        <v>1000</v>
      </c>
      <c r="I149" s="16">
        <f t="shared" si="6"/>
        <v>100</v>
      </c>
      <c r="J149" s="16">
        <f t="shared" si="7"/>
        <v>0</v>
      </c>
    </row>
    <row r="150" spans="1:10" x14ac:dyDescent="0.25">
      <c r="A150" s="14"/>
      <c r="B150" s="14"/>
      <c r="C150" s="14"/>
      <c r="D150" s="14"/>
      <c r="E150" s="15" t="s">
        <v>108</v>
      </c>
      <c r="F150" s="15" t="s">
        <v>109</v>
      </c>
      <c r="G150" s="16">
        <v>49000</v>
      </c>
      <c r="H150" s="16">
        <v>49000</v>
      </c>
      <c r="I150" s="16">
        <f t="shared" si="6"/>
        <v>100</v>
      </c>
      <c r="J150" s="16">
        <f t="shared" si="7"/>
        <v>0</v>
      </c>
    </row>
    <row r="151" spans="1:10" x14ac:dyDescent="0.25">
      <c r="A151" s="11"/>
      <c r="B151" s="11"/>
      <c r="C151" s="11"/>
      <c r="D151" s="12" t="s">
        <v>130</v>
      </c>
      <c r="E151" s="11"/>
      <c r="F151" s="12" t="s">
        <v>131</v>
      </c>
      <c r="G151" s="13">
        <f>+G152</f>
        <v>20000</v>
      </c>
      <c r="H151" s="13">
        <f>+H152</f>
        <v>0</v>
      </c>
      <c r="I151" s="13">
        <f t="shared" si="6"/>
        <v>0</v>
      </c>
      <c r="J151" s="13">
        <f t="shared" si="7"/>
        <v>-20000</v>
      </c>
    </row>
    <row r="152" spans="1:10" x14ac:dyDescent="0.25">
      <c r="A152" s="14"/>
      <c r="B152" s="14"/>
      <c r="C152" s="14"/>
      <c r="D152" s="14"/>
      <c r="E152" s="15" t="s">
        <v>126</v>
      </c>
      <c r="F152" s="15" t="s">
        <v>127</v>
      </c>
      <c r="G152" s="16">
        <v>20000</v>
      </c>
      <c r="H152" s="16">
        <v>0</v>
      </c>
      <c r="I152" s="16">
        <f t="shared" si="6"/>
        <v>0</v>
      </c>
      <c r="J152" s="16">
        <f t="shared" si="7"/>
        <v>-20000</v>
      </c>
    </row>
    <row r="153" spans="1:10" x14ac:dyDescent="0.25">
      <c r="A153" s="5"/>
      <c r="B153" s="6" t="s">
        <v>132</v>
      </c>
      <c r="C153" s="5"/>
      <c r="D153" s="5"/>
      <c r="E153" s="5"/>
      <c r="F153" s="6" t="s">
        <v>133</v>
      </c>
      <c r="G153" s="7">
        <f>+G154+G164</f>
        <v>255000</v>
      </c>
      <c r="H153" s="7">
        <f>+H154+H164</f>
        <v>255000</v>
      </c>
      <c r="I153" s="7">
        <f t="shared" si="6"/>
        <v>100</v>
      </c>
      <c r="J153" s="7">
        <f t="shared" si="7"/>
        <v>0</v>
      </c>
    </row>
    <row r="154" spans="1:10" x14ac:dyDescent="0.25">
      <c r="A154" s="8"/>
      <c r="B154" s="8"/>
      <c r="C154" s="9" t="s">
        <v>134</v>
      </c>
      <c r="D154" s="8"/>
      <c r="E154" s="8"/>
      <c r="F154" s="9" t="s">
        <v>135</v>
      </c>
      <c r="G154" s="10">
        <f>+G155</f>
        <v>30000</v>
      </c>
      <c r="H154" s="10">
        <f>+H155</f>
        <v>30000</v>
      </c>
      <c r="I154" s="10">
        <f t="shared" si="6"/>
        <v>100</v>
      </c>
      <c r="J154" s="10">
        <f t="shared" si="7"/>
        <v>0</v>
      </c>
    </row>
    <row r="155" spans="1:10" x14ac:dyDescent="0.25">
      <c r="A155" s="11"/>
      <c r="B155" s="11"/>
      <c r="C155" s="11"/>
      <c r="D155" s="12" t="s">
        <v>14</v>
      </c>
      <c r="E155" s="11"/>
      <c r="F155" s="12"/>
      <c r="G155" s="13">
        <f>+G156+G157+G158+G159+G160+G161+G162+G163</f>
        <v>30000</v>
      </c>
      <c r="H155" s="13">
        <f>+H156+H157+H158+H159+H160+H161+H162+H163</f>
        <v>30000</v>
      </c>
      <c r="I155" s="13">
        <f t="shared" si="6"/>
        <v>100</v>
      </c>
      <c r="J155" s="13">
        <f t="shared" si="7"/>
        <v>0</v>
      </c>
    </row>
    <row r="156" spans="1:10" x14ac:dyDescent="0.25">
      <c r="A156" s="14"/>
      <c r="B156" s="14"/>
      <c r="C156" s="14"/>
      <c r="D156" s="14"/>
      <c r="E156" s="15" t="s">
        <v>15</v>
      </c>
      <c r="F156" s="15" t="s">
        <v>16</v>
      </c>
      <c r="G156" s="16">
        <v>7755.6</v>
      </c>
      <c r="H156" s="16">
        <v>7755.6</v>
      </c>
      <c r="I156" s="16">
        <f t="shared" si="6"/>
        <v>100</v>
      </c>
      <c r="J156" s="16">
        <f t="shared" si="7"/>
        <v>0</v>
      </c>
    </row>
    <row r="157" spans="1:10" x14ac:dyDescent="0.25">
      <c r="A157" s="14"/>
      <c r="B157" s="14"/>
      <c r="C157" s="14"/>
      <c r="D157" s="14"/>
      <c r="E157" s="15" t="s">
        <v>29</v>
      </c>
      <c r="F157" s="15" t="s">
        <v>30</v>
      </c>
      <c r="G157" s="16">
        <v>3008.73</v>
      </c>
      <c r="H157" s="16">
        <v>3008.73</v>
      </c>
      <c r="I157" s="16">
        <f t="shared" si="6"/>
        <v>100</v>
      </c>
      <c r="J157" s="16">
        <f t="shared" si="7"/>
        <v>0</v>
      </c>
    </row>
    <row r="158" spans="1:10" x14ac:dyDescent="0.25">
      <c r="A158" s="14"/>
      <c r="B158" s="14"/>
      <c r="C158" s="14"/>
      <c r="D158" s="14"/>
      <c r="E158" s="15" t="s">
        <v>66</v>
      </c>
      <c r="F158" s="15" t="s">
        <v>67</v>
      </c>
      <c r="G158" s="16">
        <v>209.2</v>
      </c>
      <c r="H158" s="16">
        <v>209.2</v>
      </c>
      <c r="I158" s="16">
        <f t="shared" si="6"/>
        <v>100</v>
      </c>
      <c r="J158" s="16">
        <f t="shared" si="7"/>
        <v>0</v>
      </c>
    </row>
    <row r="159" spans="1:10" x14ac:dyDescent="0.25">
      <c r="A159" s="14"/>
      <c r="B159" s="14"/>
      <c r="C159" s="14"/>
      <c r="D159" s="14"/>
      <c r="E159" s="15" t="s">
        <v>21</v>
      </c>
      <c r="F159" s="15" t="s">
        <v>22</v>
      </c>
      <c r="G159" s="16">
        <v>2000</v>
      </c>
      <c r="H159" s="16">
        <v>2000</v>
      </c>
      <c r="I159" s="16">
        <f t="shared" si="6"/>
        <v>100</v>
      </c>
      <c r="J159" s="16">
        <f t="shared" si="7"/>
        <v>0</v>
      </c>
    </row>
    <row r="160" spans="1:10" x14ac:dyDescent="0.25">
      <c r="A160" s="14"/>
      <c r="B160" s="14"/>
      <c r="C160" s="14"/>
      <c r="D160" s="14"/>
      <c r="E160" s="15" t="s">
        <v>136</v>
      </c>
      <c r="F160" s="15" t="s">
        <v>137</v>
      </c>
      <c r="G160" s="16">
        <v>0</v>
      </c>
      <c r="H160" s="16">
        <v>0</v>
      </c>
      <c r="I160" s="16" t="str">
        <f t="shared" si="6"/>
        <v>-</v>
      </c>
      <c r="J160" s="16">
        <f t="shared" si="7"/>
        <v>0</v>
      </c>
    </row>
    <row r="161" spans="1:10" x14ac:dyDescent="0.25">
      <c r="A161" s="14"/>
      <c r="B161" s="14"/>
      <c r="C161" s="14"/>
      <c r="D161" s="14"/>
      <c r="E161" s="15" t="s">
        <v>138</v>
      </c>
      <c r="F161" s="15" t="s">
        <v>139</v>
      </c>
      <c r="G161" s="16">
        <v>249.32</v>
      </c>
      <c r="H161" s="16">
        <v>249.32</v>
      </c>
      <c r="I161" s="16">
        <f t="shared" si="6"/>
        <v>100</v>
      </c>
      <c r="J161" s="16">
        <f t="shared" si="7"/>
        <v>0</v>
      </c>
    </row>
    <row r="162" spans="1:10" x14ac:dyDescent="0.25">
      <c r="A162" s="14"/>
      <c r="B162" s="14"/>
      <c r="C162" s="14"/>
      <c r="D162" s="14"/>
      <c r="E162" s="15" t="s">
        <v>25</v>
      </c>
      <c r="F162" s="15" t="s">
        <v>26</v>
      </c>
      <c r="G162" s="16">
        <v>9155</v>
      </c>
      <c r="H162" s="16">
        <v>9155</v>
      </c>
      <c r="I162" s="16">
        <f t="shared" si="6"/>
        <v>100</v>
      </c>
      <c r="J162" s="16">
        <f t="shared" si="7"/>
        <v>0</v>
      </c>
    </row>
    <row r="163" spans="1:10" x14ac:dyDescent="0.25">
      <c r="A163" s="14"/>
      <c r="B163" s="14"/>
      <c r="C163" s="14"/>
      <c r="D163" s="14"/>
      <c r="E163" s="15" t="s">
        <v>59</v>
      </c>
      <c r="F163" s="15" t="s">
        <v>60</v>
      </c>
      <c r="G163" s="16">
        <v>7622.15</v>
      </c>
      <c r="H163" s="16">
        <v>7622.15</v>
      </c>
      <c r="I163" s="16">
        <f t="shared" si="6"/>
        <v>100</v>
      </c>
      <c r="J163" s="16">
        <f t="shared" si="7"/>
        <v>0</v>
      </c>
    </row>
    <row r="164" spans="1:10" x14ac:dyDescent="0.25">
      <c r="A164" s="8"/>
      <c r="B164" s="8"/>
      <c r="C164" s="9" t="s">
        <v>140</v>
      </c>
      <c r="D164" s="8"/>
      <c r="E164" s="8"/>
      <c r="F164" s="9" t="s">
        <v>141</v>
      </c>
      <c r="G164" s="10">
        <f>+G165+G167</f>
        <v>225000</v>
      </c>
      <c r="H164" s="10">
        <f>+H165+H167</f>
        <v>225000</v>
      </c>
      <c r="I164" s="10">
        <f t="shared" si="6"/>
        <v>100</v>
      </c>
      <c r="J164" s="10">
        <f t="shared" si="7"/>
        <v>0</v>
      </c>
    </row>
    <row r="165" spans="1:10" x14ac:dyDescent="0.25">
      <c r="A165" s="11"/>
      <c r="B165" s="11"/>
      <c r="C165" s="11"/>
      <c r="D165" s="12" t="s">
        <v>14</v>
      </c>
      <c r="E165" s="11"/>
      <c r="F165" s="12"/>
      <c r="G165" s="13">
        <f>+G166</f>
        <v>100000</v>
      </c>
      <c r="H165" s="13">
        <f>+H166</f>
        <v>100000</v>
      </c>
      <c r="I165" s="13">
        <f t="shared" si="6"/>
        <v>100</v>
      </c>
      <c r="J165" s="13">
        <f t="shared" si="7"/>
        <v>0</v>
      </c>
    </row>
    <row r="166" spans="1:10" x14ac:dyDescent="0.25">
      <c r="A166" s="14"/>
      <c r="B166" s="14"/>
      <c r="C166" s="14"/>
      <c r="D166" s="14"/>
      <c r="E166" s="15" t="s">
        <v>25</v>
      </c>
      <c r="F166" s="15" t="s">
        <v>26</v>
      </c>
      <c r="G166" s="16">
        <v>100000</v>
      </c>
      <c r="H166" s="16">
        <v>100000</v>
      </c>
      <c r="I166" s="16">
        <f t="shared" si="6"/>
        <v>100</v>
      </c>
      <c r="J166" s="16">
        <f t="shared" si="7"/>
        <v>0</v>
      </c>
    </row>
    <row r="167" spans="1:10" x14ac:dyDescent="0.25">
      <c r="A167" s="11"/>
      <c r="B167" s="11"/>
      <c r="C167" s="11"/>
      <c r="D167" s="12" t="s">
        <v>142</v>
      </c>
      <c r="E167" s="11"/>
      <c r="F167" s="12" t="s">
        <v>143</v>
      </c>
      <c r="G167" s="13">
        <f>+G168</f>
        <v>125000</v>
      </c>
      <c r="H167" s="13">
        <f>+H168</f>
        <v>125000</v>
      </c>
      <c r="I167" s="13">
        <f t="shared" si="6"/>
        <v>100</v>
      </c>
      <c r="J167" s="13">
        <f t="shared" si="7"/>
        <v>0</v>
      </c>
    </row>
    <row r="168" spans="1:10" x14ac:dyDescent="0.25">
      <c r="A168" s="14"/>
      <c r="B168" s="14"/>
      <c r="C168" s="14"/>
      <c r="D168" s="14"/>
      <c r="E168" s="15" t="s">
        <v>144</v>
      </c>
      <c r="F168" s="15" t="s">
        <v>145</v>
      </c>
      <c r="G168" s="16">
        <v>125000</v>
      </c>
      <c r="H168" s="16">
        <v>125000</v>
      </c>
      <c r="I168" s="16">
        <f t="shared" si="6"/>
        <v>100</v>
      </c>
      <c r="J168" s="16">
        <f t="shared" si="7"/>
        <v>0</v>
      </c>
    </row>
    <row r="169" spans="1:10" x14ac:dyDescent="0.25">
      <c r="A169" s="5"/>
      <c r="B169" s="6" t="s">
        <v>146</v>
      </c>
      <c r="C169" s="5"/>
      <c r="D169" s="5"/>
      <c r="E169" s="5"/>
      <c r="F169" s="6" t="s">
        <v>147</v>
      </c>
      <c r="G169" s="7">
        <f>+G170</f>
        <v>7900</v>
      </c>
      <c r="H169" s="7">
        <f>+H170</f>
        <v>7900</v>
      </c>
      <c r="I169" s="7">
        <f t="shared" si="6"/>
        <v>100</v>
      </c>
      <c r="J169" s="7">
        <f t="shared" si="7"/>
        <v>0</v>
      </c>
    </row>
    <row r="170" spans="1:10" x14ac:dyDescent="0.25">
      <c r="A170" s="8"/>
      <c r="B170" s="8"/>
      <c r="C170" s="9" t="s">
        <v>148</v>
      </c>
      <c r="D170" s="8"/>
      <c r="E170" s="8"/>
      <c r="F170" s="9" t="s">
        <v>149</v>
      </c>
      <c r="G170" s="10">
        <f>+G171</f>
        <v>7900</v>
      </c>
      <c r="H170" s="10">
        <f>+H171</f>
        <v>7900</v>
      </c>
      <c r="I170" s="10">
        <f t="shared" si="6"/>
        <v>100</v>
      </c>
      <c r="J170" s="10">
        <f t="shared" si="7"/>
        <v>0</v>
      </c>
    </row>
    <row r="171" spans="1:10" x14ac:dyDescent="0.25">
      <c r="A171" s="11"/>
      <c r="B171" s="11"/>
      <c r="C171" s="11"/>
      <c r="D171" s="12" t="s">
        <v>14</v>
      </c>
      <c r="E171" s="11"/>
      <c r="F171" s="12"/>
      <c r="G171" s="13">
        <f>+G172+G173+G174</f>
        <v>7900</v>
      </c>
      <c r="H171" s="13">
        <f>+H172+H173+H174</f>
        <v>7900</v>
      </c>
      <c r="I171" s="13">
        <f t="shared" si="6"/>
        <v>100</v>
      </c>
      <c r="J171" s="13">
        <f t="shared" si="7"/>
        <v>0</v>
      </c>
    </row>
    <row r="172" spans="1:10" x14ac:dyDescent="0.25">
      <c r="A172" s="14"/>
      <c r="B172" s="14"/>
      <c r="C172" s="14"/>
      <c r="D172" s="14"/>
      <c r="E172" s="15" t="s">
        <v>15</v>
      </c>
      <c r="F172" s="15" t="s">
        <v>16</v>
      </c>
      <c r="G172" s="16">
        <v>7164.6</v>
      </c>
      <c r="H172" s="16">
        <v>7164.6</v>
      </c>
      <c r="I172" s="16">
        <f t="shared" si="6"/>
        <v>100</v>
      </c>
      <c r="J172" s="16">
        <f t="shared" si="7"/>
        <v>0</v>
      </c>
    </row>
    <row r="173" spans="1:10" x14ac:dyDescent="0.25">
      <c r="A173" s="14"/>
      <c r="B173" s="14"/>
      <c r="C173" s="14"/>
      <c r="D173" s="14"/>
      <c r="E173" s="15" t="s">
        <v>19</v>
      </c>
      <c r="F173" s="15" t="s">
        <v>20</v>
      </c>
      <c r="G173" s="16">
        <v>122</v>
      </c>
      <c r="H173" s="16">
        <v>122</v>
      </c>
      <c r="I173" s="16">
        <f t="shared" si="6"/>
        <v>100</v>
      </c>
      <c r="J173" s="16">
        <f t="shared" si="7"/>
        <v>0</v>
      </c>
    </row>
    <row r="174" spans="1:10" x14ac:dyDescent="0.25">
      <c r="A174" s="14"/>
      <c r="B174" s="14"/>
      <c r="C174" s="14"/>
      <c r="D174" s="14"/>
      <c r="E174" s="15" t="s">
        <v>21</v>
      </c>
      <c r="F174" s="15" t="s">
        <v>22</v>
      </c>
      <c r="G174" s="16">
        <v>613.4</v>
      </c>
      <c r="H174" s="16">
        <v>613.4</v>
      </c>
      <c r="I174" s="16">
        <f t="shared" si="6"/>
        <v>100</v>
      </c>
      <c r="J174" s="16">
        <f t="shared" si="7"/>
        <v>0</v>
      </c>
    </row>
    <row r="175" spans="1:10" x14ac:dyDescent="0.25">
      <c r="A175" s="5"/>
      <c r="B175" s="6" t="s">
        <v>150</v>
      </c>
      <c r="C175" s="5"/>
      <c r="D175" s="5"/>
      <c r="E175" s="5"/>
      <c r="F175" s="6" t="s">
        <v>151</v>
      </c>
      <c r="G175" s="7">
        <f>+G176</f>
        <v>69403.7</v>
      </c>
      <c r="H175" s="7">
        <f>+H176</f>
        <v>69403.7</v>
      </c>
      <c r="I175" s="7">
        <f t="shared" si="6"/>
        <v>100</v>
      </c>
      <c r="J175" s="7">
        <f t="shared" si="7"/>
        <v>0</v>
      </c>
    </row>
    <row r="176" spans="1:10" x14ac:dyDescent="0.25">
      <c r="A176" s="8"/>
      <c r="B176" s="8"/>
      <c r="C176" s="9" t="s">
        <v>152</v>
      </c>
      <c r="D176" s="8"/>
      <c r="E176" s="8"/>
      <c r="F176" s="9" t="s">
        <v>153</v>
      </c>
      <c r="G176" s="10">
        <f>+G177</f>
        <v>69403.7</v>
      </c>
      <c r="H176" s="10">
        <f>+H177</f>
        <v>69403.7</v>
      </c>
      <c r="I176" s="10">
        <f t="shared" si="6"/>
        <v>100</v>
      </c>
      <c r="J176" s="10">
        <f t="shared" si="7"/>
        <v>0</v>
      </c>
    </row>
    <row r="177" spans="1:10" x14ac:dyDescent="0.25">
      <c r="A177" s="11"/>
      <c r="B177" s="11"/>
      <c r="C177" s="11"/>
      <c r="D177" s="12" t="s">
        <v>14</v>
      </c>
      <c r="E177" s="11"/>
      <c r="F177" s="12"/>
      <c r="G177" s="13">
        <f>+G178+G179+G180+G181+G182+G183+G184+G185+G186+G187+G188+G189+G190+G191</f>
        <v>69403.7</v>
      </c>
      <c r="H177" s="13">
        <f>+H178+H179+H180+H181+H182+H183+H184+H185+H186+H187+H188+H189+H190+H191</f>
        <v>69403.7</v>
      </c>
      <c r="I177" s="13">
        <f t="shared" si="6"/>
        <v>100</v>
      </c>
      <c r="J177" s="13">
        <f t="shared" si="7"/>
        <v>0</v>
      </c>
    </row>
    <row r="178" spans="1:10" x14ac:dyDescent="0.25">
      <c r="A178" s="14"/>
      <c r="B178" s="14"/>
      <c r="C178" s="14"/>
      <c r="D178" s="14"/>
      <c r="E178" s="15" t="s">
        <v>41</v>
      </c>
      <c r="F178" s="15" t="s">
        <v>42</v>
      </c>
      <c r="G178" s="16">
        <v>14117.46</v>
      </c>
      <c r="H178" s="16">
        <v>14117.46</v>
      </c>
      <c r="I178" s="16">
        <f t="shared" si="6"/>
        <v>100</v>
      </c>
      <c r="J178" s="16">
        <f t="shared" si="7"/>
        <v>0</v>
      </c>
    </row>
    <row r="179" spans="1:10" x14ac:dyDescent="0.25">
      <c r="A179" s="14"/>
      <c r="B179" s="14"/>
      <c r="C179" s="14"/>
      <c r="D179" s="14"/>
      <c r="E179" s="15" t="s">
        <v>43</v>
      </c>
      <c r="F179" s="15" t="s">
        <v>44</v>
      </c>
      <c r="G179" s="16">
        <v>869.28</v>
      </c>
      <c r="H179" s="16">
        <v>869.28</v>
      </c>
      <c r="I179" s="16">
        <f t="shared" si="6"/>
        <v>100</v>
      </c>
      <c r="J179" s="16">
        <f t="shared" si="7"/>
        <v>0</v>
      </c>
    </row>
    <row r="180" spans="1:10" x14ac:dyDescent="0.25">
      <c r="A180" s="14"/>
      <c r="B180" s="14"/>
      <c r="C180" s="14"/>
      <c r="D180" s="14"/>
      <c r="E180" s="15" t="s">
        <v>45</v>
      </c>
      <c r="F180" s="15" t="s">
        <v>46</v>
      </c>
      <c r="G180" s="16">
        <v>1516.81</v>
      </c>
      <c r="H180" s="16">
        <v>1516.81</v>
      </c>
      <c r="I180" s="16">
        <f t="shared" si="6"/>
        <v>100</v>
      </c>
      <c r="J180" s="16">
        <f t="shared" si="7"/>
        <v>0</v>
      </c>
    </row>
    <row r="181" spans="1:10" x14ac:dyDescent="0.25">
      <c r="A181" s="14"/>
      <c r="B181" s="14"/>
      <c r="C181" s="14"/>
      <c r="D181" s="14"/>
      <c r="E181" s="15" t="s">
        <v>47</v>
      </c>
      <c r="F181" s="15" t="s">
        <v>48</v>
      </c>
      <c r="G181" s="16">
        <v>858.12</v>
      </c>
      <c r="H181" s="16">
        <v>858.12</v>
      </c>
      <c r="I181" s="16">
        <f t="shared" si="6"/>
        <v>100</v>
      </c>
      <c r="J181" s="16">
        <f t="shared" si="7"/>
        <v>0</v>
      </c>
    </row>
    <row r="182" spans="1:10" x14ac:dyDescent="0.25">
      <c r="A182" s="14"/>
      <c r="B182" s="14"/>
      <c r="C182" s="14"/>
      <c r="D182" s="14"/>
      <c r="E182" s="15" t="s">
        <v>49</v>
      </c>
      <c r="F182" s="15" t="s">
        <v>50</v>
      </c>
      <c r="G182" s="16">
        <v>671.77</v>
      </c>
      <c r="H182" s="16">
        <v>671.77</v>
      </c>
      <c r="I182" s="16">
        <f t="shared" si="6"/>
        <v>100</v>
      </c>
      <c r="J182" s="16">
        <f t="shared" si="7"/>
        <v>0</v>
      </c>
    </row>
    <row r="183" spans="1:10" x14ac:dyDescent="0.25">
      <c r="A183" s="14"/>
      <c r="B183" s="14"/>
      <c r="C183" s="14"/>
      <c r="D183" s="14"/>
      <c r="E183" s="15" t="s">
        <v>51</v>
      </c>
      <c r="F183" s="15" t="s">
        <v>52</v>
      </c>
      <c r="G183" s="16">
        <v>5.55</v>
      </c>
      <c r="H183" s="16">
        <v>5.55</v>
      </c>
      <c r="I183" s="16">
        <f t="shared" si="6"/>
        <v>100</v>
      </c>
      <c r="J183" s="16">
        <f t="shared" si="7"/>
        <v>0</v>
      </c>
    </row>
    <row r="184" spans="1:10" x14ac:dyDescent="0.25">
      <c r="A184" s="14"/>
      <c r="B184" s="14"/>
      <c r="C184" s="14"/>
      <c r="D184" s="14"/>
      <c r="E184" s="15" t="s">
        <v>53</v>
      </c>
      <c r="F184" s="15" t="s">
        <v>54</v>
      </c>
      <c r="G184" s="16">
        <v>9.26</v>
      </c>
      <c r="H184" s="16">
        <v>9.26</v>
      </c>
      <c r="I184" s="16">
        <f t="shared" si="6"/>
        <v>100</v>
      </c>
      <c r="J184" s="16">
        <f t="shared" si="7"/>
        <v>0</v>
      </c>
    </row>
    <row r="185" spans="1:10" x14ac:dyDescent="0.25">
      <c r="A185" s="14"/>
      <c r="B185" s="14"/>
      <c r="C185" s="14"/>
      <c r="D185" s="14"/>
      <c r="E185" s="15" t="s">
        <v>15</v>
      </c>
      <c r="F185" s="15" t="s">
        <v>16</v>
      </c>
      <c r="G185" s="16">
        <v>3643.94</v>
      </c>
      <c r="H185" s="16">
        <v>3643.94</v>
      </c>
      <c r="I185" s="16">
        <f t="shared" si="6"/>
        <v>100</v>
      </c>
      <c r="J185" s="16">
        <f t="shared" si="7"/>
        <v>0</v>
      </c>
    </row>
    <row r="186" spans="1:10" x14ac:dyDescent="0.25">
      <c r="A186" s="14"/>
      <c r="B186" s="14"/>
      <c r="C186" s="14"/>
      <c r="D186" s="14"/>
      <c r="E186" s="15" t="s">
        <v>29</v>
      </c>
      <c r="F186" s="15" t="s">
        <v>30</v>
      </c>
      <c r="G186" s="16">
        <v>619.29</v>
      </c>
      <c r="H186" s="16">
        <v>619.29</v>
      </c>
      <c r="I186" s="16">
        <f t="shared" si="6"/>
        <v>100</v>
      </c>
      <c r="J186" s="16">
        <f t="shared" si="7"/>
        <v>0</v>
      </c>
    </row>
    <row r="187" spans="1:10" x14ac:dyDescent="0.25">
      <c r="A187" s="14"/>
      <c r="B187" s="14"/>
      <c r="C187" s="14"/>
      <c r="D187" s="14"/>
      <c r="E187" s="15" t="s">
        <v>66</v>
      </c>
      <c r="F187" s="15" t="s">
        <v>67</v>
      </c>
      <c r="G187" s="16">
        <v>208.63</v>
      </c>
      <c r="H187" s="16">
        <v>208.63</v>
      </c>
      <c r="I187" s="16">
        <f t="shared" si="6"/>
        <v>100</v>
      </c>
      <c r="J187" s="16">
        <f t="shared" si="7"/>
        <v>0</v>
      </c>
    </row>
    <row r="188" spans="1:10" x14ac:dyDescent="0.25">
      <c r="A188" s="14"/>
      <c r="B188" s="14"/>
      <c r="C188" s="14"/>
      <c r="D188" s="14"/>
      <c r="E188" s="15" t="s">
        <v>57</v>
      </c>
      <c r="F188" s="15" t="s">
        <v>58</v>
      </c>
      <c r="G188" s="16">
        <v>72.88</v>
      </c>
      <c r="H188" s="16">
        <v>72.88</v>
      </c>
      <c r="I188" s="16">
        <f t="shared" si="6"/>
        <v>100</v>
      </c>
      <c r="J188" s="16">
        <f t="shared" si="7"/>
        <v>0</v>
      </c>
    </row>
    <row r="189" spans="1:10" x14ac:dyDescent="0.25">
      <c r="A189" s="14"/>
      <c r="B189" s="14"/>
      <c r="C189" s="14"/>
      <c r="D189" s="14"/>
      <c r="E189" s="15" t="s">
        <v>21</v>
      </c>
      <c r="F189" s="15" t="s">
        <v>22</v>
      </c>
      <c r="G189" s="16">
        <v>2186.36</v>
      </c>
      <c r="H189" s="16">
        <v>2186.36</v>
      </c>
      <c r="I189" s="16">
        <f t="shared" si="6"/>
        <v>100</v>
      </c>
      <c r="J189" s="16">
        <f t="shared" si="7"/>
        <v>0</v>
      </c>
    </row>
    <row r="190" spans="1:10" x14ac:dyDescent="0.25">
      <c r="A190" s="14"/>
      <c r="B190" s="14"/>
      <c r="C190" s="14"/>
      <c r="D190" s="14"/>
      <c r="E190" s="15" t="s">
        <v>25</v>
      </c>
      <c r="F190" s="15" t="s">
        <v>26</v>
      </c>
      <c r="G190" s="16">
        <v>737.94</v>
      </c>
      <c r="H190" s="16">
        <v>737.94</v>
      </c>
      <c r="I190" s="16">
        <f t="shared" si="6"/>
        <v>100</v>
      </c>
      <c r="J190" s="16">
        <f t="shared" si="7"/>
        <v>0</v>
      </c>
    </row>
    <row r="191" spans="1:10" x14ac:dyDescent="0.25">
      <c r="A191" s="14"/>
      <c r="B191" s="14"/>
      <c r="C191" s="14"/>
      <c r="D191" s="14"/>
      <c r="E191" s="15" t="s">
        <v>154</v>
      </c>
      <c r="F191" s="15" t="s">
        <v>155</v>
      </c>
      <c r="G191" s="16">
        <v>43886.41</v>
      </c>
      <c r="H191" s="16">
        <v>43886.41</v>
      </c>
      <c r="I191" s="16">
        <f t="shared" si="6"/>
        <v>100</v>
      </c>
      <c r="J191" s="16">
        <f t="shared" si="7"/>
        <v>0</v>
      </c>
    </row>
    <row r="192" spans="1:10" x14ac:dyDescent="0.25">
      <c r="A192" s="5"/>
      <c r="B192" s="6" t="s">
        <v>156</v>
      </c>
      <c r="C192" s="5"/>
      <c r="D192" s="5"/>
      <c r="E192" s="5"/>
      <c r="F192" s="6" t="s">
        <v>157</v>
      </c>
      <c r="G192" s="7">
        <f>+G193+G199+G202+G208+G211+G214</f>
        <v>306700</v>
      </c>
      <c r="H192" s="7">
        <f>+H193+H199+H202+H208+H211+H214</f>
        <v>206700</v>
      </c>
      <c r="I192" s="7">
        <f t="shared" si="6"/>
        <v>67.394848386044998</v>
      </c>
      <c r="J192" s="7">
        <f t="shared" si="7"/>
        <v>-100000</v>
      </c>
    </row>
    <row r="193" spans="1:10" x14ac:dyDescent="0.25">
      <c r="A193" s="8"/>
      <c r="B193" s="8"/>
      <c r="C193" s="9" t="s">
        <v>158</v>
      </c>
      <c r="D193" s="8"/>
      <c r="E193" s="8"/>
      <c r="F193" s="9" t="s">
        <v>159</v>
      </c>
      <c r="G193" s="10">
        <f>+G194+G196</f>
        <v>46000</v>
      </c>
      <c r="H193" s="10">
        <f>+H194+H196</f>
        <v>46000</v>
      </c>
      <c r="I193" s="10">
        <f t="shared" si="6"/>
        <v>100</v>
      </c>
      <c r="J193" s="10">
        <f t="shared" si="7"/>
        <v>0</v>
      </c>
    </row>
    <row r="194" spans="1:10" x14ac:dyDescent="0.25">
      <c r="A194" s="11"/>
      <c r="B194" s="11"/>
      <c r="C194" s="11"/>
      <c r="D194" s="12" t="s">
        <v>14</v>
      </c>
      <c r="E194" s="11"/>
      <c r="F194" s="12"/>
      <c r="G194" s="13">
        <f>+G195</f>
        <v>2000</v>
      </c>
      <c r="H194" s="13">
        <f>+H195</f>
        <v>2000</v>
      </c>
      <c r="I194" s="13">
        <f t="shared" si="6"/>
        <v>100</v>
      </c>
      <c r="J194" s="13">
        <f t="shared" si="7"/>
        <v>0</v>
      </c>
    </row>
    <row r="195" spans="1:10" x14ac:dyDescent="0.25">
      <c r="A195" s="14"/>
      <c r="B195" s="14"/>
      <c r="C195" s="14"/>
      <c r="D195" s="14"/>
      <c r="E195" s="15" t="s">
        <v>21</v>
      </c>
      <c r="F195" s="15" t="s">
        <v>22</v>
      </c>
      <c r="G195" s="16">
        <v>2000</v>
      </c>
      <c r="H195" s="16">
        <v>2000</v>
      </c>
      <c r="I195" s="16">
        <f t="shared" si="6"/>
        <v>100</v>
      </c>
      <c r="J195" s="16">
        <f t="shared" si="7"/>
        <v>0</v>
      </c>
    </row>
    <row r="196" spans="1:10" x14ac:dyDescent="0.25">
      <c r="A196" s="11"/>
      <c r="B196" s="11"/>
      <c r="C196" s="11"/>
      <c r="D196" s="12" t="s">
        <v>160</v>
      </c>
      <c r="E196" s="11"/>
      <c r="F196" s="12" t="s">
        <v>159</v>
      </c>
      <c r="G196" s="13">
        <f>+G197+G198</f>
        <v>44000</v>
      </c>
      <c r="H196" s="13">
        <f>+H197+H198</f>
        <v>44000</v>
      </c>
      <c r="I196" s="13">
        <f t="shared" si="6"/>
        <v>100</v>
      </c>
      <c r="J196" s="13">
        <f t="shared" si="7"/>
        <v>0</v>
      </c>
    </row>
    <row r="197" spans="1:10" x14ac:dyDescent="0.25">
      <c r="A197" s="14"/>
      <c r="B197" s="14"/>
      <c r="C197" s="14"/>
      <c r="D197" s="14"/>
      <c r="E197" s="15" t="s">
        <v>21</v>
      </c>
      <c r="F197" s="15" t="s">
        <v>22</v>
      </c>
      <c r="G197" s="16">
        <v>1000</v>
      </c>
      <c r="H197" s="16">
        <v>1000</v>
      </c>
      <c r="I197" s="16">
        <f t="shared" ref="I197:I260" si="8">IF(G197&lt;&gt;0,H197/G197*100,"-")</f>
        <v>100</v>
      </c>
      <c r="J197" s="16">
        <f t="shared" si="7"/>
        <v>0</v>
      </c>
    </row>
    <row r="198" spans="1:10" x14ac:dyDescent="0.25">
      <c r="A198" s="14"/>
      <c r="B198" s="14"/>
      <c r="C198" s="14"/>
      <c r="D198" s="14"/>
      <c r="E198" s="15" t="s">
        <v>161</v>
      </c>
      <c r="F198" s="15" t="s">
        <v>162</v>
      </c>
      <c r="G198" s="16">
        <v>43000</v>
      </c>
      <c r="H198" s="16">
        <v>43000</v>
      </c>
      <c r="I198" s="16">
        <f t="shared" si="8"/>
        <v>100</v>
      </c>
      <c r="J198" s="16">
        <f t="shared" ref="J198:J261" si="9">H198-G198</f>
        <v>0</v>
      </c>
    </row>
    <row r="199" spans="1:10" x14ac:dyDescent="0.25">
      <c r="A199" s="8"/>
      <c r="B199" s="8"/>
      <c r="C199" s="9" t="s">
        <v>163</v>
      </c>
      <c r="D199" s="8"/>
      <c r="E199" s="8"/>
      <c r="F199" s="9" t="s">
        <v>164</v>
      </c>
      <c r="G199" s="10">
        <f>+G200</f>
        <v>130000</v>
      </c>
      <c r="H199" s="10">
        <f>+H200</f>
        <v>30000</v>
      </c>
      <c r="I199" s="10">
        <f t="shared" si="8"/>
        <v>23.076923076923077</v>
      </c>
      <c r="J199" s="10">
        <f t="shared" si="9"/>
        <v>-100000</v>
      </c>
    </row>
    <row r="200" spans="1:10" x14ac:dyDescent="0.25">
      <c r="A200" s="11"/>
      <c r="B200" s="11"/>
      <c r="C200" s="11"/>
      <c r="D200" s="12" t="s">
        <v>14</v>
      </c>
      <c r="E200" s="11"/>
      <c r="F200" s="12"/>
      <c r="G200" s="13">
        <f>+G201</f>
        <v>130000</v>
      </c>
      <c r="H200" s="13">
        <f>+H201</f>
        <v>30000</v>
      </c>
      <c r="I200" s="13">
        <f t="shared" si="8"/>
        <v>23.076923076923077</v>
      </c>
      <c r="J200" s="13">
        <f t="shared" si="9"/>
        <v>-100000</v>
      </c>
    </row>
    <row r="201" spans="1:10" x14ac:dyDescent="0.25">
      <c r="A201" s="14"/>
      <c r="B201" s="14"/>
      <c r="C201" s="14"/>
      <c r="D201" s="14"/>
      <c r="E201" s="15" t="s">
        <v>15</v>
      </c>
      <c r="F201" s="15" t="s">
        <v>16</v>
      </c>
      <c r="G201" s="16">
        <v>130000</v>
      </c>
      <c r="H201" s="16">
        <v>30000</v>
      </c>
      <c r="I201" s="16">
        <f t="shared" si="8"/>
        <v>23.076923076923077</v>
      </c>
      <c r="J201" s="16">
        <f t="shared" si="9"/>
        <v>-100000</v>
      </c>
    </row>
    <row r="202" spans="1:10" x14ac:dyDescent="0.25">
      <c r="A202" s="8"/>
      <c r="B202" s="8"/>
      <c r="C202" s="9" t="s">
        <v>165</v>
      </c>
      <c r="D202" s="8"/>
      <c r="E202" s="8"/>
      <c r="F202" s="9" t="s">
        <v>166</v>
      </c>
      <c r="G202" s="10">
        <f>+G203</f>
        <v>45000</v>
      </c>
      <c r="H202" s="10">
        <f>+H203</f>
        <v>45000</v>
      </c>
      <c r="I202" s="10">
        <f t="shared" si="8"/>
        <v>100</v>
      </c>
      <c r="J202" s="10">
        <f t="shared" si="9"/>
        <v>0</v>
      </c>
    </row>
    <row r="203" spans="1:10" x14ac:dyDescent="0.25">
      <c r="A203" s="11"/>
      <c r="B203" s="11"/>
      <c r="C203" s="11"/>
      <c r="D203" s="12" t="s">
        <v>14</v>
      </c>
      <c r="E203" s="11"/>
      <c r="F203" s="12"/>
      <c r="G203" s="13">
        <f>+G204+G205+G206+G207</f>
        <v>45000</v>
      </c>
      <c r="H203" s="13">
        <f>+H204+H205+H206+H207</f>
        <v>45000</v>
      </c>
      <c r="I203" s="13">
        <f t="shared" si="8"/>
        <v>100</v>
      </c>
      <c r="J203" s="13">
        <f t="shared" si="9"/>
        <v>0</v>
      </c>
    </row>
    <row r="204" spans="1:10" x14ac:dyDescent="0.25">
      <c r="A204" s="14"/>
      <c r="B204" s="14"/>
      <c r="C204" s="14"/>
      <c r="D204" s="14"/>
      <c r="E204" s="15" t="s">
        <v>15</v>
      </c>
      <c r="F204" s="15" t="s">
        <v>16</v>
      </c>
      <c r="G204" s="16">
        <v>27400</v>
      </c>
      <c r="H204" s="16">
        <v>27400</v>
      </c>
      <c r="I204" s="16">
        <f t="shared" si="8"/>
        <v>100</v>
      </c>
      <c r="J204" s="16">
        <f t="shared" si="9"/>
        <v>0</v>
      </c>
    </row>
    <row r="205" spans="1:10" x14ac:dyDescent="0.25">
      <c r="A205" s="14"/>
      <c r="B205" s="14"/>
      <c r="C205" s="14"/>
      <c r="D205" s="14"/>
      <c r="E205" s="15" t="s">
        <v>66</v>
      </c>
      <c r="F205" s="15" t="s">
        <v>67</v>
      </c>
      <c r="G205" s="16">
        <v>500</v>
      </c>
      <c r="H205" s="16">
        <v>500</v>
      </c>
      <c r="I205" s="16">
        <f t="shared" si="8"/>
        <v>100</v>
      </c>
      <c r="J205" s="16">
        <f t="shared" si="9"/>
        <v>0</v>
      </c>
    </row>
    <row r="206" spans="1:10" x14ac:dyDescent="0.25">
      <c r="A206" s="14"/>
      <c r="B206" s="14"/>
      <c r="C206" s="14"/>
      <c r="D206" s="14"/>
      <c r="E206" s="15" t="s">
        <v>19</v>
      </c>
      <c r="F206" s="15" t="s">
        <v>20</v>
      </c>
      <c r="G206" s="16">
        <v>15000</v>
      </c>
      <c r="H206" s="16">
        <v>15000</v>
      </c>
      <c r="I206" s="16">
        <f t="shared" si="8"/>
        <v>100</v>
      </c>
      <c r="J206" s="16">
        <f t="shared" si="9"/>
        <v>0</v>
      </c>
    </row>
    <row r="207" spans="1:10" x14ac:dyDescent="0.25">
      <c r="A207" s="14"/>
      <c r="B207" s="14"/>
      <c r="C207" s="14"/>
      <c r="D207" s="14"/>
      <c r="E207" s="15" t="s">
        <v>21</v>
      </c>
      <c r="F207" s="15" t="s">
        <v>22</v>
      </c>
      <c r="G207" s="16">
        <v>2100</v>
      </c>
      <c r="H207" s="16">
        <v>2100</v>
      </c>
      <c r="I207" s="16">
        <f t="shared" si="8"/>
        <v>100</v>
      </c>
      <c r="J207" s="16">
        <f t="shared" si="9"/>
        <v>0</v>
      </c>
    </row>
    <row r="208" spans="1:10" x14ac:dyDescent="0.25">
      <c r="A208" s="8"/>
      <c r="B208" s="8"/>
      <c r="C208" s="9" t="s">
        <v>167</v>
      </c>
      <c r="D208" s="8"/>
      <c r="E208" s="8"/>
      <c r="F208" s="9" t="s">
        <v>168</v>
      </c>
      <c r="G208" s="10">
        <f>+G209</f>
        <v>700</v>
      </c>
      <c r="H208" s="10">
        <f>+H209</f>
        <v>700</v>
      </c>
      <c r="I208" s="10">
        <f t="shared" si="8"/>
        <v>100</v>
      </c>
      <c r="J208" s="10">
        <f t="shared" si="9"/>
        <v>0</v>
      </c>
    </row>
    <row r="209" spans="1:10" x14ac:dyDescent="0.25">
      <c r="A209" s="11"/>
      <c r="B209" s="11"/>
      <c r="C209" s="11"/>
      <c r="D209" s="12" t="s">
        <v>14</v>
      </c>
      <c r="E209" s="11"/>
      <c r="F209" s="12"/>
      <c r="G209" s="13">
        <f>+G210</f>
        <v>700</v>
      </c>
      <c r="H209" s="13">
        <f>+H210</f>
        <v>700</v>
      </c>
      <c r="I209" s="13">
        <f t="shared" si="8"/>
        <v>100</v>
      </c>
      <c r="J209" s="13">
        <f t="shared" si="9"/>
        <v>0</v>
      </c>
    </row>
    <row r="210" spans="1:10" x14ac:dyDescent="0.25">
      <c r="A210" s="14"/>
      <c r="B210" s="14"/>
      <c r="C210" s="14"/>
      <c r="D210" s="14"/>
      <c r="E210" s="15" t="s">
        <v>25</v>
      </c>
      <c r="F210" s="15" t="s">
        <v>26</v>
      </c>
      <c r="G210" s="16">
        <v>700</v>
      </c>
      <c r="H210" s="16">
        <v>700</v>
      </c>
      <c r="I210" s="16">
        <f t="shared" si="8"/>
        <v>100</v>
      </c>
      <c r="J210" s="16">
        <f t="shared" si="9"/>
        <v>0</v>
      </c>
    </row>
    <row r="211" spans="1:10" x14ac:dyDescent="0.25">
      <c r="A211" s="8"/>
      <c r="B211" s="8"/>
      <c r="C211" s="9" t="s">
        <v>169</v>
      </c>
      <c r="D211" s="8"/>
      <c r="E211" s="8"/>
      <c r="F211" s="9" t="s">
        <v>170</v>
      </c>
      <c r="G211" s="10">
        <f>+G212</f>
        <v>5000</v>
      </c>
      <c r="H211" s="10">
        <f>+H212</f>
        <v>5000</v>
      </c>
      <c r="I211" s="10">
        <f t="shared" si="8"/>
        <v>100</v>
      </c>
      <c r="J211" s="10">
        <f t="shared" si="9"/>
        <v>0</v>
      </c>
    </row>
    <row r="212" spans="1:10" x14ac:dyDescent="0.25">
      <c r="A212" s="11"/>
      <c r="B212" s="11"/>
      <c r="C212" s="11"/>
      <c r="D212" s="12" t="s">
        <v>14</v>
      </c>
      <c r="E212" s="11"/>
      <c r="F212" s="12"/>
      <c r="G212" s="13">
        <f>+G213</f>
        <v>5000</v>
      </c>
      <c r="H212" s="13">
        <f>+H213</f>
        <v>5000</v>
      </c>
      <c r="I212" s="13">
        <f t="shared" si="8"/>
        <v>100</v>
      </c>
      <c r="J212" s="13">
        <f t="shared" si="9"/>
        <v>0</v>
      </c>
    </row>
    <row r="213" spans="1:10" x14ac:dyDescent="0.25">
      <c r="A213" s="14"/>
      <c r="B213" s="14"/>
      <c r="C213" s="14"/>
      <c r="D213" s="14"/>
      <c r="E213" s="15" t="s">
        <v>15</v>
      </c>
      <c r="F213" s="15" t="s">
        <v>16</v>
      </c>
      <c r="G213" s="16">
        <v>5000</v>
      </c>
      <c r="H213" s="16">
        <v>5000</v>
      </c>
      <c r="I213" s="16">
        <f t="shared" si="8"/>
        <v>100</v>
      </c>
      <c r="J213" s="16">
        <f t="shared" si="9"/>
        <v>0</v>
      </c>
    </row>
    <row r="214" spans="1:10" x14ac:dyDescent="0.25">
      <c r="A214" s="8"/>
      <c r="B214" s="8"/>
      <c r="C214" s="9" t="s">
        <v>171</v>
      </c>
      <c r="D214" s="8"/>
      <c r="E214" s="8"/>
      <c r="F214" s="9" t="s">
        <v>172</v>
      </c>
      <c r="G214" s="10">
        <f>+G215</f>
        <v>80000</v>
      </c>
      <c r="H214" s="10">
        <f>+H215</f>
        <v>80000</v>
      </c>
      <c r="I214" s="10">
        <f t="shared" si="8"/>
        <v>100</v>
      </c>
      <c r="J214" s="10">
        <f t="shared" si="9"/>
        <v>0</v>
      </c>
    </row>
    <row r="215" spans="1:10" x14ac:dyDescent="0.25">
      <c r="A215" s="11"/>
      <c r="B215" s="11"/>
      <c r="C215" s="11"/>
      <c r="D215" s="12" t="s">
        <v>14</v>
      </c>
      <c r="E215" s="11"/>
      <c r="F215" s="12"/>
      <c r="G215" s="13">
        <f>+G216</f>
        <v>80000</v>
      </c>
      <c r="H215" s="13">
        <f>+H216</f>
        <v>80000</v>
      </c>
      <c r="I215" s="13">
        <f t="shared" si="8"/>
        <v>100</v>
      </c>
      <c r="J215" s="13">
        <f t="shared" si="9"/>
        <v>0</v>
      </c>
    </row>
    <row r="216" spans="1:10" x14ac:dyDescent="0.25">
      <c r="A216" s="14"/>
      <c r="B216" s="14"/>
      <c r="C216" s="14"/>
      <c r="D216" s="14"/>
      <c r="E216" s="15" t="s">
        <v>19</v>
      </c>
      <c r="F216" s="15" t="s">
        <v>20</v>
      </c>
      <c r="G216" s="16">
        <v>80000</v>
      </c>
      <c r="H216" s="16">
        <v>80000</v>
      </c>
      <c r="I216" s="16">
        <f t="shared" si="8"/>
        <v>100</v>
      </c>
      <c r="J216" s="16">
        <f t="shared" si="9"/>
        <v>0</v>
      </c>
    </row>
    <row r="217" spans="1:10" x14ac:dyDescent="0.25">
      <c r="A217" s="5"/>
      <c r="B217" s="6" t="s">
        <v>173</v>
      </c>
      <c r="C217" s="5"/>
      <c r="D217" s="5"/>
      <c r="E217" s="5"/>
      <c r="F217" s="6" t="s">
        <v>174</v>
      </c>
      <c r="G217" s="7">
        <f>+G218</f>
        <v>40000</v>
      </c>
      <c r="H217" s="7">
        <f>+H218</f>
        <v>90000.09</v>
      </c>
      <c r="I217" s="7">
        <f t="shared" si="8"/>
        <v>225.000225</v>
      </c>
      <c r="J217" s="7">
        <f t="shared" si="9"/>
        <v>50000.09</v>
      </c>
    </row>
    <row r="218" spans="1:10" x14ac:dyDescent="0.25">
      <c r="A218" s="8"/>
      <c r="B218" s="8"/>
      <c r="C218" s="9" t="s">
        <v>175</v>
      </c>
      <c r="D218" s="8"/>
      <c r="E218" s="8"/>
      <c r="F218" s="9" t="s">
        <v>176</v>
      </c>
      <c r="G218" s="10">
        <f>+G219+G221+G224</f>
        <v>40000</v>
      </c>
      <c r="H218" s="10">
        <f>+H219+H221+H224</f>
        <v>90000.09</v>
      </c>
      <c r="I218" s="10">
        <f t="shared" si="8"/>
        <v>225.000225</v>
      </c>
      <c r="J218" s="10">
        <f t="shared" si="9"/>
        <v>50000.09</v>
      </c>
    </row>
    <row r="219" spans="1:10" x14ac:dyDescent="0.25">
      <c r="A219" s="11"/>
      <c r="B219" s="11"/>
      <c r="C219" s="11"/>
      <c r="D219" s="12" t="s">
        <v>14</v>
      </c>
      <c r="E219" s="11"/>
      <c r="F219" s="12"/>
      <c r="G219" s="13">
        <f>+G220</f>
        <v>10000</v>
      </c>
      <c r="H219" s="13">
        <f>+H220</f>
        <v>10000</v>
      </c>
      <c r="I219" s="13">
        <f t="shared" si="8"/>
        <v>100</v>
      </c>
      <c r="J219" s="13">
        <f t="shared" si="9"/>
        <v>0</v>
      </c>
    </row>
    <row r="220" spans="1:10" x14ac:dyDescent="0.25">
      <c r="A220" s="14"/>
      <c r="B220" s="14"/>
      <c r="C220" s="14"/>
      <c r="D220" s="14"/>
      <c r="E220" s="15" t="s">
        <v>15</v>
      </c>
      <c r="F220" s="15" t="s">
        <v>16</v>
      </c>
      <c r="G220" s="16">
        <v>10000</v>
      </c>
      <c r="H220" s="16">
        <v>10000</v>
      </c>
      <c r="I220" s="16">
        <f t="shared" si="8"/>
        <v>100</v>
      </c>
      <c r="J220" s="16">
        <f t="shared" si="9"/>
        <v>0</v>
      </c>
    </row>
    <row r="221" spans="1:10" x14ac:dyDescent="0.25">
      <c r="A221" s="11"/>
      <c r="B221" s="11"/>
      <c r="C221" s="11"/>
      <c r="D221" s="12" t="s">
        <v>177</v>
      </c>
      <c r="E221" s="11"/>
      <c r="F221" s="12" t="s">
        <v>176</v>
      </c>
      <c r="G221" s="13">
        <f>+G222+G223</f>
        <v>30000</v>
      </c>
      <c r="H221" s="13">
        <f>+H222+H223</f>
        <v>61395.25</v>
      </c>
      <c r="I221" s="13">
        <f t="shared" si="8"/>
        <v>204.65083333333331</v>
      </c>
      <c r="J221" s="13">
        <f t="shared" si="9"/>
        <v>31395.25</v>
      </c>
    </row>
    <row r="222" spans="1:10" x14ac:dyDescent="0.25">
      <c r="A222" s="14"/>
      <c r="B222" s="14"/>
      <c r="C222" s="14"/>
      <c r="D222" s="14"/>
      <c r="E222" s="15" t="s">
        <v>108</v>
      </c>
      <c r="F222" s="15" t="s">
        <v>109</v>
      </c>
      <c r="G222" s="16">
        <v>8000</v>
      </c>
      <c r="H222" s="16">
        <v>58895.25</v>
      </c>
      <c r="I222" s="16">
        <f t="shared" si="8"/>
        <v>736.19062499999995</v>
      </c>
      <c r="J222" s="16">
        <f t="shared" si="9"/>
        <v>50895.25</v>
      </c>
    </row>
    <row r="223" spans="1:10" x14ac:dyDescent="0.25">
      <c r="A223" s="14"/>
      <c r="B223" s="14"/>
      <c r="C223" s="14"/>
      <c r="D223" s="14"/>
      <c r="E223" s="15" t="s">
        <v>126</v>
      </c>
      <c r="F223" s="15" t="s">
        <v>127</v>
      </c>
      <c r="G223" s="16">
        <v>22000</v>
      </c>
      <c r="H223" s="16">
        <v>2500</v>
      </c>
      <c r="I223" s="16">
        <f t="shared" si="8"/>
        <v>11.363636363636363</v>
      </c>
      <c r="J223" s="16">
        <f t="shared" si="9"/>
        <v>-19500</v>
      </c>
    </row>
    <row r="224" spans="1:10" x14ac:dyDescent="0.25">
      <c r="A224" s="11"/>
      <c r="B224" s="11"/>
      <c r="C224" s="11"/>
      <c r="D224" s="12" t="s">
        <v>178</v>
      </c>
      <c r="E224" s="11"/>
      <c r="F224" s="12" t="s">
        <v>179</v>
      </c>
      <c r="G224" s="13">
        <f>+G225</f>
        <v>0</v>
      </c>
      <c r="H224" s="13">
        <f>+H225</f>
        <v>18604.84</v>
      </c>
      <c r="I224" s="13" t="str">
        <f t="shared" si="8"/>
        <v>-</v>
      </c>
      <c r="J224" s="13">
        <f t="shared" si="9"/>
        <v>18604.84</v>
      </c>
    </row>
    <row r="225" spans="1:10" x14ac:dyDescent="0.25">
      <c r="A225" s="14"/>
      <c r="B225" s="14"/>
      <c r="C225" s="14"/>
      <c r="D225" s="14"/>
      <c r="E225" s="15" t="s">
        <v>126</v>
      </c>
      <c r="F225" s="15" t="s">
        <v>127</v>
      </c>
      <c r="G225" s="16">
        <v>0</v>
      </c>
      <c r="H225" s="16">
        <v>18604.84</v>
      </c>
      <c r="I225" s="16" t="str">
        <f t="shared" si="8"/>
        <v>-</v>
      </c>
      <c r="J225" s="16">
        <f t="shared" si="9"/>
        <v>18604.84</v>
      </c>
    </row>
    <row r="226" spans="1:10" x14ac:dyDescent="0.25">
      <c r="A226" s="5"/>
      <c r="B226" s="6" t="s">
        <v>180</v>
      </c>
      <c r="C226" s="5"/>
      <c r="D226" s="5"/>
      <c r="E226" s="5"/>
      <c r="F226" s="6" t="s">
        <v>181</v>
      </c>
      <c r="G226" s="7">
        <f>+G227+G230+G243+G247+G286+G303</f>
        <v>3562737.1399999997</v>
      </c>
      <c r="H226" s="7">
        <f>+H227+H230+H243+H247+H286+H303</f>
        <v>3000110.82</v>
      </c>
      <c r="I226" s="7">
        <f t="shared" si="8"/>
        <v>84.208031693295226</v>
      </c>
      <c r="J226" s="7">
        <f t="shared" si="9"/>
        <v>-562626.31999999983</v>
      </c>
    </row>
    <row r="227" spans="1:10" x14ac:dyDescent="0.25">
      <c r="A227" s="8"/>
      <c r="B227" s="8"/>
      <c r="C227" s="9" t="s">
        <v>182</v>
      </c>
      <c r="D227" s="8"/>
      <c r="E227" s="8"/>
      <c r="F227" s="9" t="s">
        <v>183</v>
      </c>
      <c r="G227" s="10">
        <f>+G228</f>
        <v>15000</v>
      </c>
      <c r="H227" s="10">
        <f>+H228</f>
        <v>15000</v>
      </c>
      <c r="I227" s="10">
        <f t="shared" si="8"/>
        <v>100</v>
      </c>
      <c r="J227" s="10">
        <f t="shared" si="9"/>
        <v>0</v>
      </c>
    </row>
    <row r="228" spans="1:10" x14ac:dyDescent="0.25">
      <c r="A228" s="11"/>
      <c r="B228" s="11"/>
      <c r="C228" s="11"/>
      <c r="D228" s="12" t="s">
        <v>14</v>
      </c>
      <c r="E228" s="11"/>
      <c r="F228" s="12"/>
      <c r="G228" s="13">
        <f>+G229</f>
        <v>15000</v>
      </c>
      <c r="H228" s="13">
        <f>+H229</f>
        <v>15000</v>
      </c>
      <c r="I228" s="13">
        <f t="shared" si="8"/>
        <v>100</v>
      </c>
      <c r="J228" s="13">
        <f t="shared" si="9"/>
        <v>0</v>
      </c>
    </row>
    <row r="229" spans="1:10" x14ac:dyDescent="0.25">
      <c r="A229" s="14"/>
      <c r="B229" s="14"/>
      <c r="C229" s="14"/>
      <c r="D229" s="14"/>
      <c r="E229" s="15" t="s">
        <v>15</v>
      </c>
      <c r="F229" s="15" t="s">
        <v>16</v>
      </c>
      <c r="G229" s="16">
        <v>15000</v>
      </c>
      <c r="H229" s="16">
        <v>15000</v>
      </c>
      <c r="I229" s="16">
        <f t="shared" si="8"/>
        <v>100</v>
      </c>
      <c r="J229" s="16">
        <f t="shared" si="9"/>
        <v>0</v>
      </c>
    </row>
    <row r="230" spans="1:10" x14ac:dyDescent="0.25">
      <c r="A230" s="8"/>
      <c r="B230" s="8"/>
      <c r="C230" s="9" t="s">
        <v>184</v>
      </c>
      <c r="D230" s="8"/>
      <c r="E230" s="8"/>
      <c r="F230" s="9" t="s">
        <v>185</v>
      </c>
      <c r="G230" s="10">
        <f>+G231+G236+G239</f>
        <v>319607.34000000003</v>
      </c>
      <c r="H230" s="10">
        <f>+H231+H236+H239</f>
        <v>268619.74</v>
      </c>
      <c r="I230" s="10">
        <f t="shared" si="8"/>
        <v>84.046799425820439</v>
      </c>
      <c r="J230" s="10">
        <f t="shared" si="9"/>
        <v>-50987.600000000035</v>
      </c>
    </row>
    <row r="231" spans="1:10" x14ac:dyDescent="0.25">
      <c r="A231" s="11"/>
      <c r="B231" s="11"/>
      <c r="C231" s="11"/>
      <c r="D231" s="12" t="s">
        <v>14</v>
      </c>
      <c r="E231" s="11"/>
      <c r="F231" s="12"/>
      <c r="G231" s="13">
        <f>+G232+G233+G234+G235</f>
        <v>136000</v>
      </c>
      <c r="H231" s="13">
        <f>+H232+H233+H234+H235</f>
        <v>136000</v>
      </c>
      <c r="I231" s="13">
        <f t="shared" si="8"/>
        <v>100</v>
      </c>
      <c r="J231" s="13">
        <f t="shared" si="9"/>
        <v>0</v>
      </c>
    </row>
    <row r="232" spans="1:10" x14ac:dyDescent="0.25">
      <c r="A232" s="14"/>
      <c r="B232" s="14"/>
      <c r="C232" s="14"/>
      <c r="D232" s="14"/>
      <c r="E232" s="15" t="s">
        <v>15</v>
      </c>
      <c r="F232" s="15" t="s">
        <v>16</v>
      </c>
      <c r="G232" s="16">
        <v>7000</v>
      </c>
      <c r="H232" s="16">
        <v>7000</v>
      </c>
      <c r="I232" s="16">
        <f t="shared" si="8"/>
        <v>100</v>
      </c>
      <c r="J232" s="16">
        <f t="shared" si="9"/>
        <v>0</v>
      </c>
    </row>
    <row r="233" spans="1:10" x14ac:dyDescent="0.25">
      <c r="A233" s="14"/>
      <c r="B233" s="14"/>
      <c r="C233" s="14"/>
      <c r="D233" s="14"/>
      <c r="E233" s="15" t="s">
        <v>17</v>
      </c>
      <c r="F233" s="15" t="s">
        <v>18</v>
      </c>
      <c r="G233" s="16">
        <v>100000</v>
      </c>
      <c r="H233" s="16">
        <v>100000</v>
      </c>
      <c r="I233" s="16">
        <f t="shared" si="8"/>
        <v>100</v>
      </c>
      <c r="J233" s="16">
        <f t="shared" si="9"/>
        <v>0</v>
      </c>
    </row>
    <row r="234" spans="1:10" x14ac:dyDescent="0.25">
      <c r="A234" s="14"/>
      <c r="B234" s="14"/>
      <c r="C234" s="14"/>
      <c r="D234" s="14"/>
      <c r="E234" s="15" t="s">
        <v>19</v>
      </c>
      <c r="F234" s="15" t="s">
        <v>20</v>
      </c>
      <c r="G234" s="16">
        <v>26000</v>
      </c>
      <c r="H234" s="16">
        <v>26000</v>
      </c>
      <c r="I234" s="16">
        <f t="shared" si="8"/>
        <v>100</v>
      </c>
      <c r="J234" s="16">
        <f t="shared" si="9"/>
        <v>0</v>
      </c>
    </row>
    <row r="235" spans="1:10" x14ac:dyDescent="0.25">
      <c r="A235" s="14"/>
      <c r="B235" s="14"/>
      <c r="C235" s="14"/>
      <c r="D235" s="14"/>
      <c r="E235" s="15" t="s">
        <v>126</v>
      </c>
      <c r="F235" s="15" t="s">
        <v>127</v>
      </c>
      <c r="G235" s="16">
        <v>3000</v>
      </c>
      <c r="H235" s="16">
        <v>3000</v>
      </c>
      <c r="I235" s="16">
        <f t="shared" si="8"/>
        <v>100</v>
      </c>
      <c r="J235" s="16">
        <f t="shared" si="9"/>
        <v>0</v>
      </c>
    </row>
    <row r="236" spans="1:10" x14ac:dyDescent="0.25">
      <c r="A236" s="11"/>
      <c r="B236" s="11"/>
      <c r="C236" s="11"/>
      <c r="D236" s="12" t="s">
        <v>186</v>
      </c>
      <c r="E236" s="11"/>
      <c r="F236" s="12" t="s">
        <v>187</v>
      </c>
      <c r="G236" s="13">
        <f>+G237+G238</f>
        <v>99000</v>
      </c>
      <c r="H236" s="13">
        <f>+H237+H238</f>
        <v>129000</v>
      </c>
      <c r="I236" s="13">
        <f t="shared" si="8"/>
        <v>130.30303030303031</v>
      </c>
      <c r="J236" s="13">
        <f t="shared" si="9"/>
        <v>30000</v>
      </c>
    </row>
    <row r="237" spans="1:10" x14ac:dyDescent="0.25">
      <c r="A237" s="14"/>
      <c r="B237" s="14"/>
      <c r="C237" s="14"/>
      <c r="D237" s="14"/>
      <c r="E237" s="15" t="s">
        <v>108</v>
      </c>
      <c r="F237" s="15" t="s">
        <v>109</v>
      </c>
      <c r="G237" s="16">
        <v>94000</v>
      </c>
      <c r="H237" s="16">
        <v>124000</v>
      </c>
      <c r="I237" s="16">
        <f t="shared" si="8"/>
        <v>131.91489361702128</v>
      </c>
      <c r="J237" s="16">
        <f t="shared" si="9"/>
        <v>30000</v>
      </c>
    </row>
    <row r="238" spans="1:10" x14ac:dyDescent="0.25">
      <c r="A238" s="14"/>
      <c r="B238" s="14"/>
      <c r="C238" s="14"/>
      <c r="D238" s="14"/>
      <c r="E238" s="15" t="s">
        <v>126</v>
      </c>
      <c r="F238" s="15" t="s">
        <v>127</v>
      </c>
      <c r="G238" s="16">
        <v>5000</v>
      </c>
      <c r="H238" s="16">
        <v>5000</v>
      </c>
      <c r="I238" s="16">
        <f t="shared" si="8"/>
        <v>100</v>
      </c>
      <c r="J238" s="16">
        <f t="shared" si="9"/>
        <v>0</v>
      </c>
    </row>
    <row r="239" spans="1:10" x14ac:dyDescent="0.25">
      <c r="A239" s="11"/>
      <c r="B239" s="11"/>
      <c r="C239" s="11"/>
      <c r="D239" s="12" t="s">
        <v>188</v>
      </c>
      <c r="E239" s="11"/>
      <c r="F239" s="12" t="s">
        <v>189</v>
      </c>
      <c r="G239" s="13">
        <f>+G240+G241+G242</f>
        <v>84607.340000000011</v>
      </c>
      <c r="H239" s="13">
        <f>+H240+H241+H242</f>
        <v>3619.74</v>
      </c>
      <c r="I239" s="13">
        <f t="shared" si="8"/>
        <v>4.2782812933251408</v>
      </c>
      <c r="J239" s="13">
        <f t="shared" si="9"/>
        <v>-80987.600000000006</v>
      </c>
    </row>
    <row r="240" spans="1:10" x14ac:dyDescent="0.25">
      <c r="A240" s="14"/>
      <c r="B240" s="14"/>
      <c r="C240" s="14"/>
      <c r="D240" s="14"/>
      <c r="E240" s="15" t="s">
        <v>15</v>
      </c>
      <c r="F240" s="15" t="s">
        <v>16</v>
      </c>
      <c r="G240" s="16">
        <v>8619.74</v>
      </c>
      <c r="H240" s="16">
        <v>3619.74</v>
      </c>
      <c r="I240" s="16">
        <f t="shared" si="8"/>
        <v>41.993610016079366</v>
      </c>
      <c r="J240" s="16">
        <f t="shared" si="9"/>
        <v>-5000</v>
      </c>
    </row>
    <row r="241" spans="1:10" x14ac:dyDescent="0.25">
      <c r="A241" s="14"/>
      <c r="B241" s="14"/>
      <c r="C241" s="14"/>
      <c r="D241" s="14"/>
      <c r="E241" s="15" t="s">
        <v>190</v>
      </c>
      <c r="F241" s="15" t="s">
        <v>191</v>
      </c>
      <c r="G241" s="16">
        <v>73791.600000000006</v>
      </c>
      <c r="H241" s="16">
        <v>0</v>
      </c>
      <c r="I241" s="16">
        <f t="shared" si="8"/>
        <v>0</v>
      </c>
      <c r="J241" s="16">
        <f t="shared" si="9"/>
        <v>-73791.600000000006</v>
      </c>
    </row>
    <row r="242" spans="1:10" x14ac:dyDescent="0.25">
      <c r="A242" s="14"/>
      <c r="B242" s="14"/>
      <c r="C242" s="14"/>
      <c r="D242" s="14"/>
      <c r="E242" s="15" t="s">
        <v>126</v>
      </c>
      <c r="F242" s="15" t="s">
        <v>127</v>
      </c>
      <c r="G242" s="16">
        <v>2196</v>
      </c>
      <c r="H242" s="16">
        <v>0</v>
      </c>
      <c r="I242" s="16">
        <f t="shared" si="8"/>
        <v>0</v>
      </c>
      <c r="J242" s="16">
        <f t="shared" si="9"/>
        <v>-2196</v>
      </c>
    </row>
    <row r="243" spans="1:10" x14ac:dyDescent="0.25">
      <c r="A243" s="8"/>
      <c r="B243" s="8"/>
      <c r="C243" s="9" t="s">
        <v>192</v>
      </c>
      <c r="D243" s="8"/>
      <c r="E243" s="8"/>
      <c r="F243" s="9" t="s">
        <v>193</v>
      </c>
      <c r="G243" s="10">
        <f>+G244</f>
        <v>636542.74</v>
      </c>
      <c r="H243" s="10">
        <f>+H244</f>
        <v>686542.74</v>
      </c>
      <c r="I243" s="10">
        <f t="shared" si="8"/>
        <v>107.85493209772528</v>
      </c>
      <c r="J243" s="10">
        <f t="shared" si="9"/>
        <v>50000</v>
      </c>
    </row>
    <row r="244" spans="1:10" x14ac:dyDescent="0.25">
      <c r="A244" s="11"/>
      <c r="B244" s="11"/>
      <c r="C244" s="11"/>
      <c r="D244" s="12" t="s">
        <v>194</v>
      </c>
      <c r="E244" s="11"/>
      <c r="F244" s="12" t="s">
        <v>193</v>
      </c>
      <c r="G244" s="13">
        <f>+G245+G246</f>
        <v>636542.74</v>
      </c>
      <c r="H244" s="13">
        <f>+H245+H246</f>
        <v>686542.74</v>
      </c>
      <c r="I244" s="13">
        <f t="shared" si="8"/>
        <v>107.85493209772528</v>
      </c>
      <c r="J244" s="13">
        <f t="shared" si="9"/>
        <v>50000</v>
      </c>
    </row>
    <row r="245" spans="1:10" x14ac:dyDescent="0.25">
      <c r="A245" s="14"/>
      <c r="B245" s="14"/>
      <c r="C245" s="14"/>
      <c r="D245" s="14"/>
      <c r="E245" s="15" t="s">
        <v>15</v>
      </c>
      <c r="F245" s="15" t="s">
        <v>16</v>
      </c>
      <c r="G245" s="16">
        <v>6480</v>
      </c>
      <c r="H245" s="16">
        <v>6480</v>
      </c>
      <c r="I245" s="16">
        <f t="shared" si="8"/>
        <v>100</v>
      </c>
      <c r="J245" s="16">
        <f t="shared" si="9"/>
        <v>0</v>
      </c>
    </row>
    <row r="246" spans="1:10" x14ac:dyDescent="0.25">
      <c r="A246" s="14"/>
      <c r="B246" s="14"/>
      <c r="C246" s="14"/>
      <c r="D246" s="14"/>
      <c r="E246" s="15" t="s">
        <v>19</v>
      </c>
      <c r="F246" s="15" t="s">
        <v>20</v>
      </c>
      <c r="G246" s="16">
        <v>630062.74</v>
      </c>
      <c r="H246" s="16">
        <v>680062.74</v>
      </c>
      <c r="I246" s="16">
        <f t="shared" si="8"/>
        <v>107.93571763980204</v>
      </c>
      <c r="J246" s="16">
        <f t="shared" si="9"/>
        <v>50000</v>
      </c>
    </row>
    <row r="247" spans="1:10" x14ac:dyDescent="0.25">
      <c r="A247" s="8"/>
      <c r="B247" s="8"/>
      <c r="C247" s="9" t="s">
        <v>195</v>
      </c>
      <c r="D247" s="8"/>
      <c r="E247" s="8"/>
      <c r="F247" s="9" t="s">
        <v>196</v>
      </c>
      <c r="G247" s="10">
        <f>+G248+G256+G258+G261+G265+G269+G273+G276+G278+G281+G283</f>
        <v>2271395.0299999998</v>
      </c>
      <c r="H247" s="10">
        <f>+H248+H256+H258+H261+H265+H269+H273+H276+H278+H281+H283</f>
        <v>1998145.2</v>
      </c>
      <c r="I247" s="10">
        <f t="shared" si="8"/>
        <v>87.969955626785008</v>
      </c>
      <c r="J247" s="10">
        <f t="shared" si="9"/>
        <v>-273249.82999999984</v>
      </c>
    </row>
    <row r="248" spans="1:10" x14ac:dyDescent="0.25">
      <c r="A248" s="11"/>
      <c r="B248" s="11"/>
      <c r="C248" s="11"/>
      <c r="D248" s="12" t="s">
        <v>197</v>
      </c>
      <c r="E248" s="11"/>
      <c r="F248" s="12" t="s">
        <v>198</v>
      </c>
      <c r="G248" s="13">
        <f>+G249+G250+G251+G252+G253+G254+G255</f>
        <v>216000.09</v>
      </c>
      <c r="H248" s="13">
        <f>+H249+H250+H251+H252+H253+H254+H255</f>
        <v>228125.56</v>
      </c>
      <c r="I248" s="13">
        <f t="shared" si="8"/>
        <v>105.61364117950136</v>
      </c>
      <c r="J248" s="13">
        <f t="shared" si="9"/>
        <v>12125.470000000001</v>
      </c>
    </row>
    <row r="249" spans="1:10" x14ac:dyDescent="0.25">
      <c r="A249" s="14"/>
      <c r="B249" s="14"/>
      <c r="C249" s="14"/>
      <c r="D249" s="14"/>
      <c r="E249" s="15" t="s">
        <v>15</v>
      </c>
      <c r="F249" s="15" t="s">
        <v>16</v>
      </c>
      <c r="G249" s="16">
        <v>1200</v>
      </c>
      <c r="H249" s="16">
        <v>1200</v>
      </c>
      <c r="I249" s="16">
        <f t="shared" si="8"/>
        <v>100</v>
      </c>
      <c r="J249" s="16">
        <f t="shared" si="9"/>
        <v>0</v>
      </c>
    </row>
    <row r="250" spans="1:10" x14ac:dyDescent="0.25">
      <c r="A250" s="14"/>
      <c r="B250" s="14"/>
      <c r="C250" s="14"/>
      <c r="D250" s="14"/>
      <c r="E250" s="15" t="s">
        <v>66</v>
      </c>
      <c r="F250" s="15" t="s">
        <v>67</v>
      </c>
      <c r="G250" s="16">
        <v>500</v>
      </c>
      <c r="H250" s="16">
        <v>500</v>
      </c>
      <c r="I250" s="16">
        <f t="shared" si="8"/>
        <v>100</v>
      </c>
      <c r="J250" s="16">
        <f t="shared" si="9"/>
        <v>0</v>
      </c>
    </row>
    <row r="251" spans="1:10" x14ac:dyDescent="0.25">
      <c r="A251" s="14"/>
      <c r="B251" s="14"/>
      <c r="C251" s="14"/>
      <c r="D251" s="14"/>
      <c r="E251" s="15" t="s">
        <v>19</v>
      </c>
      <c r="F251" s="15" t="s">
        <v>20</v>
      </c>
      <c r="G251" s="16">
        <v>2500</v>
      </c>
      <c r="H251" s="16">
        <v>2500</v>
      </c>
      <c r="I251" s="16">
        <f t="shared" si="8"/>
        <v>100</v>
      </c>
      <c r="J251" s="16">
        <f t="shared" si="9"/>
        <v>0</v>
      </c>
    </row>
    <row r="252" spans="1:10" x14ac:dyDescent="0.25">
      <c r="A252" s="14"/>
      <c r="B252" s="14"/>
      <c r="C252" s="14"/>
      <c r="D252" s="14"/>
      <c r="E252" s="15" t="s">
        <v>72</v>
      </c>
      <c r="F252" s="15" t="s">
        <v>73</v>
      </c>
      <c r="G252" s="16">
        <v>1000</v>
      </c>
      <c r="H252" s="16">
        <v>1000</v>
      </c>
      <c r="I252" s="16">
        <f t="shared" si="8"/>
        <v>100</v>
      </c>
      <c r="J252" s="16">
        <f t="shared" si="9"/>
        <v>0</v>
      </c>
    </row>
    <row r="253" spans="1:10" x14ac:dyDescent="0.25">
      <c r="A253" s="14"/>
      <c r="B253" s="14"/>
      <c r="C253" s="14"/>
      <c r="D253" s="14"/>
      <c r="E253" s="15" t="s">
        <v>190</v>
      </c>
      <c r="F253" s="15" t="s">
        <v>191</v>
      </c>
      <c r="G253" s="16">
        <v>3500</v>
      </c>
      <c r="H253" s="16">
        <v>30000</v>
      </c>
      <c r="I253" s="16">
        <f t="shared" si="8"/>
        <v>857.14285714285711</v>
      </c>
      <c r="J253" s="16">
        <f t="shared" si="9"/>
        <v>26500</v>
      </c>
    </row>
    <row r="254" spans="1:10" x14ac:dyDescent="0.25">
      <c r="A254" s="14"/>
      <c r="B254" s="14"/>
      <c r="C254" s="14"/>
      <c r="D254" s="14"/>
      <c r="E254" s="15" t="s">
        <v>108</v>
      </c>
      <c r="F254" s="15" t="s">
        <v>109</v>
      </c>
      <c r="G254" s="16">
        <v>199600.09</v>
      </c>
      <c r="H254" s="16">
        <v>185225.56</v>
      </c>
      <c r="I254" s="16">
        <f t="shared" si="8"/>
        <v>92.798334910570432</v>
      </c>
      <c r="J254" s="16">
        <f t="shared" si="9"/>
        <v>-14374.529999999999</v>
      </c>
    </row>
    <row r="255" spans="1:10" x14ac:dyDescent="0.25">
      <c r="A255" s="14"/>
      <c r="B255" s="14"/>
      <c r="C255" s="14"/>
      <c r="D255" s="14"/>
      <c r="E255" s="15" t="s">
        <v>126</v>
      </c>
      <c r="F255" s="15" t="s">
        <v>127</v>
      </c>
      <c r="G255" s="16">
        <v>7700</v>
      </c>
      <c r="H255" s="16">
        <v>7700</v>
      </c>
      <c r="I255" s="16">
        <f t="shared" si="8"/>
        <v>100</v>
      </c>
      <c r="J255" s="16">
        <f t="shared" si="9"/>
        <v>0</v>
      </c>
    </row>
    <row r="256" spans="1:10" x14ac:dyDescent="0.25">
      <c r="A256" s="11"/>
      <c r="B256" s="11"/>
      <c r="C256" s="11"/>
      <c r="D256" s="12" t="s">
        <v>199</v>
      </c>
      <c r="E256" s="11"/>
      <c r="F256" s="12" t="s">
        <v>200</v>
      </c>
      <c r="G256" s="13">
        <f>+G257</f>
        <v>72000</v>
      </c>
      <c r="H256" s="13">
        <f>+H257</f>
        <v>72000</v>
      </c>
      <c r="I256" s="13">
        <f t="shared" si="8"/>
        <v>100</v>
      </c>
      <c r="J256" s="13">
        <f t="shared" si="9"/>
        <v>0</v>
      </c>
    </row>
    <row r="257" spans="1:10" x14ac:dyDescent="0.25">
      <c r="A257" s="14"/>
      <c r="B257" s="14"/>
      <c r="C257" s="14"/>
      <c r="D257" s="14"/>
      <c r="E257" s="15" t="s">
        <v>190</v>
      </c>
      <c r="F257" s="15" t="s">
        <v>191</v>
      </c>
      <c r="G257" s="16">
        <v>72000</v>
      </c>
      <c r="H257" s="16">
        <v>72000</v>
      </c>
      <c r="I257" s="16">
        <f t="shared" si="8"/>
        <v>100</v>
      </c>
      <c r="J257" s="16">
        <f t="shared" si="9"/>
        <v>0</v>
      </c>
    </row>
    <row r="258" spans="1:10" x14ac:dyDescent="0.25">
      <c r="A258" s="11"/>
      <c r="B258" s="11"/>
      <c r="C258" s="11"/>
      <c r="D258" s="12" t="s">
        <v>201</v>
      </c>
      <c r="E258" s="11"/>
      <c r="F258" s="12" t="s">
        <v>202</v>
      </c>
      <c r="G258" s="13">
        <f>+G259+G260</f>
        <v>118600</v>
      </c>
      <c r="H258" s="13">
        <f>+H259+H260</f>
        <v>1500</v>
      </c>
      <c r="I258" s="13">
        <f t="shared" si="8"/>
        <v>1.2647554806070826</v>
      </c>
      <c r="J258" s="13">
        <f t="shared" si="9"/>
        <v>-117100</v>
      </c>
    </row>
    <row r="259" spans="1:10" x14ac:dyDescent="0.25">
      <c r="A259" s="14"/>
      <c r="B259" s="14"/>
      <c r="C259" s="14"/>
      <c r="D259" s="14"/>
      <c r="E259" s="15" t="s">
        <v>190</v>
      </c>
      <c r="F259" s="15" t="s">
        <v>191</v>
      </c>
      <c r="G259" s="16">
        <v>115600</v>
      </c>
      <c r="H259" s="16">
        <v>0</v>
      </c>
      <c r="I259" s="16">
        <f t="shared" si="8"/>
        <v>0</v>
      </c>
      <c r="J259" s="16">
        <f t="shared" si="9"/>
        <v>-115600</v>
      </c>
    </row>
    <row r="260" spans="1:10" x14ac:dyDescent="0.25">
      <c r="A260" s="14"/>
      <c r="B260" s="14"/>
      <c r="C260" s="14"/>
      <c r="D260" s="14"/>
      <c r="E260" s="15" t="s">
        <v>126</v>
      </c>
      <c r="F260" s="15" t="s">
        <v>127</v>
      </c>
      <c r="G260" s="16">
        <v>3000</v>
      </c>
      <c r="H260" s="16">
        <v>1500</v>
      </c>
      <c r="I260" s="16">
        <f t="shared" si="8"/>
        <v>50</v>
      </c>
      <c r="J260" s="16">
        <f t="shared" si="9"/>
        <v>-1500</v>
      </c>
    </row>
    <row r="261" spans="1:10" x14ac:dyDescent="0.25">
      <c r="A261" s="11"/>
      <c r="B261" s="11"/>
      <c r="C261" s="11"/>
      <c r="D261" s="12" t="s">
        <v>203</v>
      </c>
      <c r="E261" s="11"/>
      <c r="F261" s="12" t="s">
        <v>204</v>
      </c>
      <c r="G261" s="13">
        <f>+G262+G263+G264</f>
        <v>709135.39</v>
      </c>
      <c r="H261" s="13">
        <f>+H262+H263+H264</f>
        <v>709135.39</v>
      </c>
      <c r="I261" s="13">
        <f t="shared" ref="I261:I324" si="10">IF(G261&lt;&gt;0,H261/G261*100,"-")</f>
        <v>100</v>
      </c>
      <c r="J261" s="13">
        <f t="shared" si="9"/>
        <v>0</v>
      </c>
    </row>
    <row r="262" spans="1:10" x14ac:dyDescent="0.25">
      <c r="A262" s="14"/>
      <c r="B262" s="14"/>
      <c r="C262" s="14"/>
      <c r="D262" s="14"/>
      <c r="E262" s="15" t="s">
        <v>15</v>
      </c>
      <c r="F262" s="15" t="s">
        <v>16</v>
      </c>
      <c r="G262" s="16">
        <v>1880</v>
      </c>
      <c r="H262" s="16">
        <v>1880</v>
      </c>
      <c r="I262" s="16">
        <f t="shared" si="10"/>
        <v>100</v>
      </c>
      <c r="J262" s="16">
        <f t="shared" ref="J262:J325" si="11">H262-G262</f>
        <v>0</v>
      </c>
    </row>
    <row r="263" spans="1:10" x14ac:dyDescent="0.25">
      <c r="A263" s="14"/>
      <c r="B263" s="14"/>
      <c r="C263" s="14"/>
      <c r="D263" s="14"/>
      <c r="E263" s="15" t="s">
        <v>190</v>
      </c>
      <c r="F263" s="15" t="s">
        <v>191</v>
      </c>
      <c r="G263" s="16">
        <v>687175.39</v>
      </c>
      <c r="H263" s="16">
        <v>687175.39</v>
      </c>
      <c r="I263" s="16">
        <f t="shared" si="10"/>
        <v>100</v>
      </c>
      <c r="J263" s="16">
        <f t="shared" si="11"/>
        <v>0</v>
      </c>
    </row>
    <row r="264" spans="1:10" x14ac:dyDescent="0.25">
      <c r="A264" s="14"/>
      <c r="B264" s="14"/>
      <c r="C264" s="14"/>
      <c r="D264" s="14"/>
      <c r="E264" s="15" t="s">
        <v>126</v>
      </c>
      <c r="F264" s="15" t="s">
        <v>127</v>
      </c>
      <c r="G264" s="16">
        <v>20080</v>
      </c>
      <c r="H264" s="16">
        <v>20080</v>
      </c>
      <c r="I264" s="16">
        <f t="shared" si="10"/>
        <v>100</v>
      </c>
      <c r="J264" s="16">
        <f t="shared" si="11"/>
        <v>0</v>
      </c>
    </row>
    <row r="265" spans="1:10" x14ac:dyDescent="0.25">
      <c r="A265" s="11"/>
      <c r="B265" s="11"/>
      <c r="C265" s="11"/>
      <c r="D265" s="12" t="s">
        <v>205</v>
      </c>
      <c r="E265" s="11"/>
      <c r="F265" s="12" t="s">
        <v>206</v>
      </c>
      <c r="G265" s="13">
        <f>+G266+G267+G268</f>
        <v>425734.25</v>
      </c>
      <c r="H265" s="13">
        <f>+H266+H267+H268</f>
        <v>425734.25</v>
      </c>
      <c r="I265" s="13">
        <f t="shared" si="10"/>
        <v>100</v>
      </c>
      <c r="J265" s="13">
        <f t="shared" si="11"/>
        <v>0</v>
      </c>
    </row>
    <row r="266" spans="1:10" x14ac:dyDescent="0.25">
      <c r="A266" s="14"/>
      <c r="B266" s="14"/>
      <c r="C266" s="14"/>
      <c r="D266" s="14"/>
      <c r="E266" s="15" t="s">
        <v>190</v>
      </c>
      <c r="F266" s="15" t="s">
        <v>191</v>
      </c>
      <c r="G266" s="16">
        <v>0</v>
      </c>
      <c r="H266" s="16">
        <v>0</v>
      </c>
      <c r="I266" s="16" t="str">
        <f t="shared" si="10"/>
        <v>-</v>
      </c>
      <c r="J266" s="16">
        <f t="shared" si="11"/>
        <v>0</v>
      </c>
    </row>
    <row r="267" spans="1:10" x14ac:dyDescent="0.25">
      <c r="A267" s="14"/>
      <c r="B267" s="14"/>
      <c r="C267" s="14"/>
      <c r="D267" s="14"/>
      <c r="E267" s="15" t="s">
        <v>108</v>
      </c>
      <c r="F267" s="15" t="s">
        <v>109</v>
      </c>
      <c r="G267" s="16">
        <v>402734.25</v>
      </c>
      <c r="H267" s="16">
        <v>402734.25</v>
      </c>
      <c r="I267" s="16">
        <f t="shared" si="10"/>
        <v>100</v>
      </c>
      <c r="J267" s="16">
        <f t="shared" si="11"/>
        <v>0</v>
      </c>
    </row>
    <row r="268" spans="1:10" x14ac:dyDescent="0.25">
      <c r="A268" s="14"/>
      <c r="B268" s="14"/>
      <c r="C268" s="14"/>
      <c r="D268" s="14"/>
      <c r="E268" s="15" t="s">
        <v>126</v>
      </c>
      <c r="F268" s="15" t="s">
        <v>127</v>
      </c>
      <c r="G268" s="16">
        <v>23000</v>
      </c>
      <c r="H268" s="16">
        <v>23000</v>
      </c>
      <c r="I268" s="16">
        <f t="shared" si="10"/>
        <v>100</v>
      </c>
      <c r="J268" s="16">
        <f t="shared" si="11"/>
        <v>0</v>
      </c>
    </row>
    <row r="269" spans="1:10" x14ac:dyDescent="0.25">
      <c r="A269" s="11"/>
      <c r="B269" s="11"/>
      <c r="C269" s="11"/>
      <c r="D269" s="12" t="s">
        <v>207</v>
      </c>
      <c r="E269" s="11"/>
      <c r="F269" s="12" t="s">
        <v>208</v>
      </c>
      <c r="G269" s="13">
        <f>+G270+G271+G272</f>
        <v>203000</v>
      </c>
      <c r="H269" s="13">
        <f>+H270+H271+H272</f>
        <v>203000</v>
      </c>
      <c r="I269" s="13">
        <f t="shared" si="10"/>
        <v>100</v>
      </c>
      <c r="J269" s="13">
        <f t="shared" si="11"/>
        <v>0</v>
      </c>
    </row>
    <row r="270" spans="1:10" x14ac:dyDescent="0.25">
      <c r="A270" s="14"/>
      <c r="B270" s="14"/>
      <c r="C270" s="14"/>
      <c r="D270" s="14"/>
      <c r="E270" s="15" t="s">
        <v>190</v>
      </c>
      <c r="F270" s="15" t="s">
        <v>191</v>
      </c>
      <c r="G270" s="16">
        <v>200000</v>
      </c>
      <c r="H270" s="16">
        <v>0</v>
      </c>
      <c r="I270" s="16">
        <f t="shared" si="10"/>
        <v>0</v>
      </c>
      <c r="J270" s="16">
        <f t="shared" si="11"/>
        <v>-200000</v>
      </c>
    </row>
    <row r="271" spans="1:10" x14ac:dyDescent="0.25">
      <c r="A271" s="14"/>
      <c r="B271" s="14"/>
      <c r="C271" s="14"/>
      <c r="D271" s="14"/>
      <c r="E271" s="15" t="s">
        <v>108</v>
      </c>
      <c r="F271" s="15" t="s">
        <v>109</v>
      </c>
      <c r="G271" s="16">
        <v>0</v>
      </c>
      <c r="H271" s="16">
        <v>200000</v>
      </c>
      <c r="I271" s="16" t="str">
        <f t="shared" si="10"/>
        <v>-</v>
      </c>
      <c r="J271" s="16">
        <f t="shared" si="11"/>
        <v>200000</v>
      </c>
    </row>
    <row r="272" spans="1:10" x14ac:dyDescent="0.25">
      <c r="A272" s="14"/>
      <c r="B272" s="14"/>
      <c r="C272" s="14"/>
      <c r="D272" s="14"/>
      <c r="E272" s="15" t="s">
        <v>126</v>
      </c>
      <c r="F272" s="15" t="s">
        <v>127</v>
      </c>
      <c r="G272" s="16">
        <v>3000</v>
      </c>
      <c r="H272" s="16">
        <v>3000</v>
      </c>
      <c r="I272" s="16">
        <f t="shared" si="10"/>
        <v>100</v>
      </c>
      <c r="J272" s="16">
        <f t="shared" si="11"/>
        <v>0</v>
      </c>
    </row>
    <row r="273" spans="1:10" x14ac:dyDescent="0.25">
      <c r="A273" s="11"/>
      <c r="B273" s="11"/>
      <c r="C273" s="11"/>
      <c r="D273" s="12" t="s">
        <v>209</v>
      </c>
      <c r="E273" s="11"/>
      <c r="F273" s="12" t="s">
        <v>210</v>
      </c>
      <c r="G273" s="13">
        <f>+G274+G275</f>
        <v>189150</v>
      </c>
      <c r="H273" s="13">
        <f>+H274+H275</f>
        <v>159150</v>
      </c>
      <c r="I273" s="13">
        <f t="shared" si="10"/>
        <v>84.139571768437747</v>
      </c>
      <c r="J273" s="13">
        <f t="shared" si="11"/>
        <v>-30000</v>
      </c>
    </row>
    <row r="274" spans="1:10" x14ac:dyDescent="0.25">
      <c r="A274" s="14"/>
      <c r="B274" s="14"/>
      <c r="C274" s="14"/>
      <c r="D274" s="14"/>
      <c r="E274" s="15" t="s">
        <v>190</v>
      </c>
      <c r="F274" s="15" t="s">
        <v>191</v>
      </c>
      <c r="G274" s="16">
        <v>186150</v>
      </c>
      <c r="H274" s="16">
        <v>156150</v>
      </c>
      <c r="I274" s="16">
        <f t="shared" si="10"/>
        <v>83.883964544722005</v>
      </c>
      <c r="J274" s="16">
        <f t="shared" si="11"/>
        <v>-30000</v>
      </c>
    </row>
    <row r="275" spans="1:10" x14ac:dyDescent="0.25">
      <c r="A275" s="14"/>
      <c r="B275" s="14"/>
      <c r="C275" s="14"/>
      <c r="D275" s="14"/>
      <c r="E275" s="15" t="s">
        <v>126</v>
      </c>
      <c r="F275" s="15" t="s">
        <v>127</v>
      </c>
      <c r="G275" s="16">
        <v>3000</v>
      </c>
      <c r="H275" s="16">
        <v>3000</v>
      </c>
      <c r="I275" s="16">
        <f t="shared" si="10"/>
        <v>100</v>
      </c>
      <c r="J275" s="16">
        <f t="shared" si="11"/>
        <v>0</v>
      </c>
    </row>
    <row r="276" spans="1:10" x14ac:dyDescent="0.25">
      <c r="A276" s="11"/>
      <c r="B276" s="11"/>
      <c r="C276" s="11"/>
      <c r="D276" s="12" t="s">
        <v>211</v>
      </c>
      <c r="E276" s="11"/>
      <c r="F276" s="12" t="s">
        <v>212</v>
      </c>
      <c r="G276" s="13">
        <f>+G277</f>
        <v>85000</v>
      </c>
      <c r="H276" s="13">
        <f>+H277</f>
        <v>0</v>
      </c>
      <c r="I276" s="13">
        <f t="shared" si="10"/>
        <v>0</v>
      </c>
      <c r="J276" s="13">
        <f t="shared" si="11"/>
        <v>-85000</v>
      </c>
    </row>
    <row r="277" spans="1:10" x14ac:dyDescent="0.25">
      <c r="A277" s="14"/>
      <c r="B277" s="14"/>
      <c r="C277" s="14"/>
      <c r="D277" s="14"/>
      <c r="E277" s="15" t="s">
        <v>108</v>
      </c>
      <c r="F277" s="15" t="s">
        <v>109</v>
      </c>
      <c r="G277" s="16">
        <v>85000</v>
      </c>
      <c r="H277" s="16">
        <v>0</v>
      </c>
      <c r="I277" s="16">
        <f t="shared" si="10"/>
        <v>0</v>
      </c>
      <c r="J277" s="16">
        <f t="shared" si="11"/>
        <v>-85000</v>
      </c>
    </row>
    <row r="278" spans="1:10" x14ac:dyDescent="0.25">
      <c r="A278" s="11"/>
      <c r="B278" s="11"/>
      <c r="C278" s="11"/>
      <c r="D278" s="12" t="s">
        <v>213</v>
      </c>
      <c r="E278" s="11"/>
      <c r="F278" s="12" t="s">
        <v>214</v>
      </c>
      <c r="G278" s="13">
        <f>+G279+G280</f>
        <v>40000</v>
      </c>
      <c r="H278" s="13">
        <f>+H279+H280</f>
        <v>55000</v>
      </c>
      <c r="I278" s="13">
        <f t="shared" si="10"/>
        <v>137.5</v>
      </c>
      <c r="J278" s="13">
        <f t="shared" si="11"/>
        <v>15000</v>
      </c>
    </row>
    <row r="279" spans="1:10" x14ac:dyDescent="0.25">
      <c r="A279" s="14"/>
      <c r="B279" s="14"/>
      <c r="C279" s="14"/>
      <c r="D279" s="14"/>
      <c r="E279" s="15" t="s">
        <v>190</v>
      </c>
      <c r="F279" s="15" t="s">
        <v>191</v>
      </c>
      <c r="G279" s="16">
        <v>29000</v>
      </c>
      <c r="H279" s="16">
        <v>0</v>
      </c>
      <c r="I279" s="16">
        <f t="shared" si="10"/>
        <v>0</v>
      </c>
      <c r="J279" s="16">
        <f t="shared" si="11"/>
        <v>-29000</v>
      </c>
    </row>
    <row r="280" spans="1:10" x14ac:dyDescent="0.25">
      <c r="A280" s="14"/>
      <c r="B280" s="14"/>
      <c r="C280" s="14"/>
      <c r="D280" s="14"/>
      <c r="E280" s="15" t="s">
        <v>126</v>
      </c>
      <c r="F280" s="15" t="s">
        <v>127</v>
      </c>
      <c r="G280" s="16">
        <v>11000</v>
      </c>
      <c r="H280" s="16">
        <v>55000</v>
      </c>
      <c r="I280" s="16">
        <f t="shared" si="10"/>
        <v>500</v>
      </c>
      <c r="J280" s="16">
        <f t="shared" si="11"/>
        <v>44000</v>
      </c>
    </row>
    <row r="281" spans="1:10" x14ac:dyDescent="0.25">
      <c r="A281" s="11"/>
      <c r="B281" s="11"/>
      <c r="C281" s="11"/>
      <c r="D281" s="12" t="s">
        <v>215</v>
      </c>
      <c r="E281" s="11"/>
      <c r="F281" s="12" t="s">
        <v>216</v>
      </c>
      <c r="G281" s="13">
        <f>+G282</f>
        <v>113000</v>
      </c>
      <c r="H281" s="13">
        <f>+H282</f>
        <v>113000</v>
      </c>
      <c r="I281" s="13">
        <f t="shared" si="10"/>
        <v>100</v>
      </c>
      <c r="J281" s="13">
        <f t="shared" si="11"/>
        <v>0</v>
      </c>
    </row>
    <row r="282" spans="1:10" x14ac:dyDescent="0.25">
      <c r="A282" s="14"/>
      <c r="B282" s="14"/>
      <c r="C282" s="14"/>
      <c r="D282" s="14"/>
      <c r="E282" s="15" t="s">
        <v>190</v>
      </c>
      <c r="F282" s="15" t="s">
        <v>191</v>
      </c>
      <c r="G282" s="16">
        <v>113000</v>
      </c>
      <c r="H282" s="16">
        <v>113000</v>
      </c>
      <c r="I282" s="16">
        <f t="shared" si="10"/>
        <v>100</v>
      </c>
      <c r="J282" s="16">
        <f t="shared" si="11"/>
        <v>0</v>
      </c>
    </row>
    <row r="283" spans="1:10" x14ac:dyDescent="0.25">
      <c r="A283" s="11"/>
      <c r="B283" s="11"/>
      <c r="C283" s="11"/>
      <c r="D283" s="12" t="s">
        <v>217</v>
      </c>
      <c r="E283" s="11"/>
      <c r="F283" s="12" t="s">
        <v>218</v>
      </c>
      <c r="G283" s="13">
        <f>+G284+G285</f>
        <v>99775.3</v>
      </c>
      <c r="H283" s="13">
        <f>+H284+H285</f>
        <v>31500</v>
      </c>
      <c r="I283" s="13">
        <f t="shared" si="10"/>
        <v>31.570939901959704</v>
      </c>
      <c r="J283" s="13">
        <f t="shared" si="11"/>
        <v>-68275.3</v>
      </c>
    </row>
    <row r="284" spans="1:10" x14ac:dyDescent="0.25">
      <c r="A284" s="14"/>
      <c r="B284" s="14"/>
      <c r="C284" s="14"/>
      <c r="D284" s="14"/>
      <c r="E284" s="15" t="s">
        <v>190</v>
      </c>
      <c r="F284" s="15" t="s">
        <v>191</v>
      </c>
      <c r="G284" s="16">
        <v>82330</v>
      </c>
      <c r="H284" s="16">
        <v>0</v>
      </c>
      <c r="I284" s="16">
        <f t="shared" si="10"/>
        <v>0</v>
      </c>
      <c r="J284" s="16">
        <f t="shared" si="11"/>
        <v>-82330</v>
      </c>
    </row>
    <row r="285" spans="1:10" x14ac:dyDescent="0.25">
      <c r="A285" s="14"/>
      <c r="B285" s="14"/>
      <c r="C285" s="14"/>
      <c r="D285" s="14"/>
      <c r="E285" s="15" t="s">
        <v>126</v>
      </c>
      <c r="F285" s="15" t="s">
        <v>127</v>
      </c>
      <c r="G285" s="16">
        <v>17445.3</v>
      </c>
      <c r="H285" s="16">
        <v>31500</v>
      </c>
      <c r="I285" s="16">
        <f t="shared" si="10"/>
        <v>180.5643927017592</v>
      </c>
      <c r="J285" s="16">
        <f t="shared" si="11"/>
        <v>14054.7</v>
      </c>
    </row>
    <row r="286" spans="1:10" x14ac:dyDescent="0.25">
      <c r="A286" s="8"/>
      <c r="B286" s="8"/>
      <c r="C286" s="9" t="s">
        <v>219</v>
      </c>
      <c r="D286" s="8"/>
      <c r="E286" s="8"/>
      <c r="F286" s="9" t="s">
        <v>220</v>
      </c>
      <c r="G286" s="10">
        <f>+G287+G291+G295+G299</f>
        <v>310192.03000000003</v>
      </c>
      <c r="H286" s="10">
        <f>+H287+H291+H295+H299</f>
        <v>21803.14</v>
      </c>
      <c r="I286" s="10">
        <f t="shared" si="10"/>
        <v>7.0289168938350857</v>
      </c>
      <c r="J286" s="10">
        <f t="shared" si="11"/>
        <v>-288388.89</v>
      </c>
    </row>
    <row r="287" spans="1:10" x14ac:dyDescent="0.25">
      <c r="A287" s="11"/>
      <c r="B287" s="11"/>
      <c r="C287" s="11"/>
      <c r="D287" s="12" t="s">
        <v>14</v>
      </c>
      <c r="E287" s="11"/>
      <c r="F287" s="12"/>
      <c r="G287" s="13">
        <f>+G288+G289+G290</f>
        <v>17000</v>
      </c>
      <c r="H287" s="13">
        <f>+H288+H289+H290</f>
        <v>17000</v>
      </c>
      <c r="I287" s="13">
        <f t="shared" si="10"/>
        <v>100</v>
      </c>
      <c r="J287" s="13">
        <f t="shared" si="11"/>
        <v>0</v>
      </c>
    </row>
    <row r="288" spans="1:10" x14ac:dyDescent="0.25">
      <c r="A288" s="14"/>
      <c r="B288" s="14"/>
      <c r="C288" s="14"/>
      <c r="D288" s="14"/>
      <c r="E288" s="15" t="s">
        <v>15</v>
      </c>
      <c r="F288" s="15" t="s">
        <v>16</v>
      </c>
      <c r="G288" s="16">
        <v>12000</v>
      </c>
      <c r="H288" s="16">
        <v>12000</v>
      </c>
      <c r="I288" s="16">
        <f t="shared" si="10"/>
        <v>100</v>
      </c>
      <c r="J288" s="16">
        <f t="shared" si="11"/>
        <v>0</v>
      </c>
    </row>
    <row r="289" spans="1:10" x14ac:dyDescent="0.25">
      <c r="A289" s="14"/>
      <c r="B289" s="14"/>
      <c r="C289" s="14"/>
      <c r="D289" s="14"/>
      <c r="E289" s="15" t="s">
        <v>17</v>
      </c>
      <c r="F289" s="15" t="s">
        <v>18</v>
      </c>
      <c r="G289" s="16">
        <v>2000</v>
      </c>
      <c r="H289" s="16">
        <v>2000</v>
      </c>
      <c r="I289" s="16">
        <f t="shared" si="10"/>
        <v>100</v>
      </c>
      <c r="J289" s="16">
        <f t="shared" si="11"/>
        <v>0</v>
      </c>
    </row>
    <row r="290" spans="1:10" x14ac:dyDescent="0.25">
      <c r="A290" s="14"/>
      <c r="B290" s="14"/>
      <c r="C290" s="14"/>
      <c r="D290" s="14"/>
      <c r="E290" s="15" t="s">
        <v>19</v>
      </c>
      <c r="F290" s="15" t="s">
        <v>20</v>
      </c>
      <c r="G290" s="16">
        <v>3000</v>
      </c>
      <c r="H290" s="16">
        <v>3000</v>
      </c>
      <c r="I290" s="16">
        <f t="shared" si="10"/>
        <v>100</v>
      </c>
      <c r="J290" s="16">
        <f t="shared" si="11"/>
        <v>0</v>
      </c>
    </row>
    <row r="291" spans="1:10" x14ac:dyDescent="0.25">
      <c r="A291" s="11"/>
      <c r="B291" s="11"/>
      <c r="C291" s="11"/>
      <c r="D291" s="12" t="s">
        <v>221</v>
      </c>
      <c r="E291" s="11"/>
      <c r="F291" s="12" t="s">
        <v>222</v>
      </c>
      <c r="G291" s="13">
        <f>+G292+G293+G294</f>
        <v>39478.769999999997</v>
      </c>
      <c r="H291" s="13">
        <f>+H292+H293+H294</f>
        <v>1936.14</v>
      </c>
      <c r="I291" s="13">
        <f t="shared" si="10"/>
        <v>4.9042561356394847</v>
      </c>
      <c r="J291" s="13">
        <f t="shared" si="11"/>
        <v>-37542.629999999997</v>
      </c>
    </row>
    <row r="292" spans="1:10" x14ac:dyDescent="0.25">
      <c r="A292" s="14"/>
      <c r="B292" s="14"/>
      <c r="C292" s="14"/>
      <c r="D292" s="14"/>
      <c r="E292" s="15" t="s">
        <v>15</v>
      </c>
      <c r="F292" s="15" t="s">
        <v>16</v>
      </c>
      <c r="G292" s="16">
        <v>1936.14</v>
      </c>
      <c r="H292" s="16">
        <v>1936.14</v>
      </c>
      <c r="I292" s="16">
        <f t="shared" si="10"/>
        <v>100</v>
      </c>
      <c r="J292" s="16">
        <f t="shared" si="11"/>
        <v>0</v>
      </c>
    </row>
    <row r="293" spans="1:10" x14ac:dyDescent="0.25">
      <c r="A293" s="14"/>
      <c r="B293" s="14"/>
      <c r="C293" s="14"/>
      <c r="D293" s="14"/>
      <c r="E293" s="15" t="s">
        <v>190</v>
      </c>
      <c r="F293" s="15" t="s">
        <v>191</v>
      </c>
      <c r="G293" s="16">
        <v>35956.629999999997</v>
      </c>
      <c r="H293" s="16">
        <v>0</v>
      </c>
      <c r="I293" s="16">
        <f t="shared" si="10"/>
        <v>0</v>
      </c>
      <c r="J293" s="16">
        <f t="shared" si="11"/>
        <v>-35956.629999999997</v>
      </c>
    </row>
    <row r="294" spans="1:10" x14ac:dyDescent="0.25">
      <c r="A294" s="14"/>
      <c r="B294" s="14"/>
      <c r="C294" s="14"/>
      <c r="D294" s="14"/>
      <c r="E294" s="15" t="s">
        <v>126</v>
      </c>
      <c r="F294" s="15" t="s">
        <v>127</v>
      </c>
      <c r="G294" s="16">
        <v>1586</v>
      </c>
      <c r="H294" s="16">
        <v>0</v>
      </c>
      <c r="I294" s="16">
        <f t="shared" si="10"/>
        <v>0</v>
      </c>
      <c r="J294" s="16">
        <f t="shared" si="11"/>
        <v>-1586</v>
      </c>
    </row>
    <row r="295" spans="1:10" x14ac:dyDescent="0.25">
      <c r="A295" s="11"/>
      <c r="B295" s="11"/>
      <c r="C295" s="11"/>
      <c r="D295" s="12" t="s">
        <v>223</v>
      </c>
      <c r="E295" s="11"/>
      <c r="F295" s="12" t="s">
        <v>224</v>
      </c>
      <c r="G295" s="13">
        <f>+G296+G297+G298</f>
        <v>49813.26</v>
      </c>
      <c r="H295" s="13">
        <f>+H296+H297+H298</f>
        <v>2867</v>
      </c>
      <c r="I295" s="13">
        <f t="shared" si="10"/>
        <v>5.7554956250604761</v>
      </c>
      <c r="J295" s="13">
        <f t="shared" si="11"/>
        <v>-46946.26</v>
      </c>
    </row>
    <row r="296" spans="1:10" x14ac:dyDescent="0.25">
      <c r="A296" s="14"/>
      <c r="B296" s="14"/>
      <c r="C296" s="14"/>
      <c r="D296" s="14"/>
      <c r="E296" s="15" t="s">
        <v>15</v>
      </c>
      <c r="F296" s="15" t="s">
        <v>16</v>
      </c>
      <c r="G296" s="16">
        <v>915</v>
      </c>
      <c r="H296" s="16">
        <v>915</v>
      </c>
      <c r="I296" s="16">
        <f t="shared" si="10"/>
        <v>100</v>
      </c>
      <c r="J296" s="16">
        <f t="shared" si="11"/>
        <v>0</v>
      </c>
    </row>
    <row r="297" spans="1:10" x14ac:dyDescent="0.25">
      <c r="A297" s="14"/>
      <c r="B297" s="14"/>
      <c r="C297" s="14"/>
      <c r="D297" s="14"/>
      <c r="E297" s="15" t="s">
        <v>59</v>
      </c>
      <c r="F297" s="15" t="s">
        <v>60</v>
      </c>
      <c r="G297" s="16">
        <v>45360.26</v>
      </c>
      <c r="H297" s="16">
        <v>0</v>
      </c>
      <c r="I297" s="16">
        <f t="shared" si="10"/>
        <v>0</v>
      </c>
      <c r="J297" s="16">
        <f t="shared" si="11"/>
        <v>-45360.26</v>
      </c>
    </row>
    <row r="298" spans="1:10" x14ac:dyDescent="0.25">
      <c r="A298" s="14"/>
      <c r="B298" s="14"/>
      <c r="C298" s="14"/>
      <c r="D298" s="14"/>
      <c r="E298" s="15" t="s">
        <v>126</v>
      </c>
      <c r="F298" s="15" t="s">
        <v>127</v>
      </c>
      <c r="G298" s="16">
        <v>3538</v>
      </c>
      <c r="H298" s="16">
        <v>1952</v>
      </c>
      <c r="I298" s="16">
        <f t="shared" si="10"/>
        <v>55.172413793103445</v>
      </c>
      <c r="J298" s="16">
        <f t="shared" si="11"/>
        <v>-1586</v>
      </c>
    </row>
    <row r="299" spans="1:10" x14ac:dyDescent="0.25">
      <c r="A299" s="11"/>
      <c r="B299" s="11"/>
      <c r="C299" s="11"/>
      <c r="D299" s="12" t="s">
        <v>225</v>
      </c>
      <c r="E299" s="11"/>
      <c r="F299" s="12" t="s">
        <v>226</v>
      </c>
      <c r="G299" s="13">
        <f>+G300+G301+G302</f>
        <v>203900</v>
      </c>
      <c r="H299" s="13">
        <f>+H300+H301+H302</f>
        <v>0</v>
      </c>
      <c r="I299" s="13">
        <f t="shared" si="10"/>
        <v>0</v>
      </c>
      <c r="J299" s="13">
        <f t="shared" si="11"/>
        <v>-203900</v>
      </c>
    </row>
    <row r="300" spans="1:10" x14ac:dyDescent="0.25">
      <c r="A300" s="14"/>
      <c r="B300" s="14"/>
      <c r="C300" s="14"/>
      <c r="D300" s="14"/>
      <c r="E300" s="15" t="s">
        <v>15</v>
      </c>
      <c r="F300" s="15" t="s">
        <v>16</v>
      </c>
      <c r="G300" s="16">
        <v>2000</v>
      </c>
      <c r="H300" s="16">
        <v>0</v>
      </c>
      <c r="I300" s="16">
        <f t="shared" si="10"/>
        <v>0</v>
      </c>
      <c r="J300" s="16">
        <f t="shared" si="11"/>
        <v>-2000</v>
      </c>
    </row>
    <row r="301" spans="1:10" x14ac:dyDescent="0.25">
      <c r="A301" s="14"/>
      <c r="B301" s="14"/>
      <c r="C301" s="14"/>
      <c r="D301" s="14"/>
      <c r="E301" s="15" t="s">
        <v>190</v>
      </c>
      <c r="F301" s="15" t="s">
        <v>191</v>
      </c>
      <c r="G301" s="16">
        <v>180000</v>
      </c>
      <c r="H301" s="16">
        <v>0</v>
      </c>
      <c r="I301" s="16">
        <f t="shared" si="10"/>
        <v>0</v>
      </c>
      <c r="J301" s="16">
        <f t="shared" si="11"/>
        <v>-180000</v>
      </c>
    </row>
    <row r="302" spans="1:10" x14ac:dyDescent="0.25">
      <c r="A302" s="14"/>
      <c r="B302" s="14"/>
      <c r="C302" s="14"/>
      <c r="D302" s="14"/>
      <c r="E302" s="15" t="s">
        <v>126</v>
      </c>
      <c r="F302" s="15" t="s">
        <v>127</v>
      </c>
      <c r="G302" s="16">
        <v>21900</v>
      </c>
      <c r="H302" s="16">
        <v>0</v>
      </c>
      <c r="I302" s="16">
        <f t="shared" si="10"/>
        <v>0</v>
      </c>
      <c r="J302" s="16">
        <f t="shared" si="11"/>
        <v>-21900</v>
      </c>
    </row>
    <row r="303" spans="1:10" x14ac:dyDescent="0.25">
      <c r="A303" s="8"/>
      <c r="B303" s="8"/>
      <c r="C303" s="9" t="s">
        <v>227</v>
      </c>
      <c r="D303" s="8"/>
      <c r="E303" s="8"/>
      <c r="F303" s="9" t="s">
        <v>228</v>
      </c>
      <c r="G303" s="10">
        <f>+G304</f>
        <v>10000</v>
      </c>
      <c r="H303" s="10">
        <f>+H304</f>
        <v>10000</v>
      </c>
      <c r="I303" s="10">
        <f t="shared" si="10"/>
        <v>100</v>
      </c>
      <c r="J303" s="10">
        <f t="shared" si="11"/>
        <v>0</v>
      </c>
    </row>
    <row r="304" spans="1:10" x14ac:dyDescent="0.25">
      <c r="A304" s="11"/>
      <c r="B304" s="11"/>
      <c r="C304" s="11"/>
      <c r="D304" s="12" t="s">
        <v>14</v>
      </c>
      <c r="E304" s="11"/>
      <c r="F304" s="12"/>
      <c r="G304" s="13">
        <f>+G305</f>
        <v>10000</v>
      </c>
      <c r="H304" s="13">
        <f>+H305</f>
        <v>10000</v>
      </c>
      <c r="I304" s="13">
        <f t="shared" si="10"/>
        <v>100</v>
      </c>
      <c r="J304" s="13">
        <f t="shared" si="11"/>
        <v>0</v>
      </c>
    </row>
    <row r="305" spans="1:10" x14ac:dyDescent="0.25">
      <c r="A305" s="14"/>
      <c r="B305" s="14"/>
      <c r="C305" s="14"/>
      <c r="D305" s="14"/>
      <c r="E305" s="15" t="s">
        <v>19</v>
      </c>
      <c r="F305" s="15" t="s">
        <v>20</v>
      </c>
      <c r="G305" s="16">
        <v>10000</v>
      </c>
      <c r="H305" s="16">
        <v>10000</v>
      </c>
      <c r="I305" s="16">
        <f t="shared" si="10"/>
        <v>100</v>
      </c>
      <c r="J305" s="16">
        <f t="shared" si="11"/>
        <v>0</v>
      </c>
    </row>
    <row r="306" spans="1:10" x14ac:dyDescent="0.25">
      <c r="A306" s="5"/>
      <c r="B306" s="6" t="s">
        <v>229</v>
      </c>
      <c r="C306" s="5"/>
      <c r="D306" s="5"/>
      <c r="E306" s="5"/>
      <c r="F306" s="6" t="s">
        <v>230</v>
      </c>
      <c r="G306" s="7">
        <f>+G307+G317+G328+G333+G340+G352+G365+G372+G383+G391+G394</f>
        <v>1316431.57</v>
      </c>
      <c r="H306" s="7">
        <f>+H307+H317+H328+H333+H340+H352+H365+H372+H383+H391+H394</f>
        <v>1224723.58</v>
      </c>
      <c r="I306" s="7">
        <f t="shared" si="10"/>
        <v>93.033592319576471</v>
      </c>
      <c r="J306" s="7">
        <f t="shared" si="11"/>
        <v>-91707.989999999991</v>
      </c>
    </row>
    <row r="307" spans="1:10" x14ac:dyDescent="0.25">
      <c r="A307" s="8"/>
      <c r="B307" s="8"/>
      <c r="C307" s="9" t="s">
        <v>231</v>
      </c>
      <c r="D307" s="8"/>
      <c r="E307" s="8"/>
      <c r="F307" s="9" t="s">
        <v>232</v>
      </c>
      <c r="G307" s="10">
        <f>+G308+G313+G315</f>
        <v>90000</v>
      </c>
      <c r="H307" s="10">
        <f>+H308+H313+H315</f>
        <v>125000</v>
      </c>
      <c r="I307" s="10">
        <f t="shared" si="10"/>
        <v>138.88888888888889</v>
      </c>
      <c r="J307" s="10">
        <f t="shared" si="11"/>
        <v>35000</v>
      </c>
    </row>
    <row r="308" spans="1:10" x14ac:dyDescent="0.25">
      <c r="A308" s="11"/>
      <c r="B308" s="11"/>
      <c r="C308" s="11"/>
      <c r="D308" s="12" t="s">
        <v>14</v>
      </c>
      <c r="E308" s="11"/>
      <c r="F308" s="12"/>
      <c r="G308" s="13">
        <f>+G309+G310+G311+G312</f>
        <v>85000</v>
      </c>
      <c r="H308" s="13">
        <f>+H309+H310+H311+H312</f>
        <v>85000</v>
      </c>
      <c r="I308" s="13">
        <f t="shared" si="10"/>
        <v>100</v>
      </c>
      <c r="J308" s="13">
        <f t="shared" si="11"/>
        <v>0</v>
      </c>
    </row>
    <row r="309" spans="1:10" x14ac:dyDescent="0.25">
      <c r="A309" s="14"/>
      <c r="B309" s="14"/>
      <c r="C309" s="14"/>
      <c r="D309" s="14"/>
      <c r="E309" s="15" t="s">
        <v>15</v>
      </c>
      <c r="F309" s="15" t="s">
        <v>16</v>
      </c>
      <c r="G309" s="16">
        <v>82650</v>
      </c>
      <c r="H309" s="16">
        <v>82650</v>
      </c>
      <c r="I309" s="16">
        <f t="shared" si="10"/>
        <v>100</v>
      </c>
      <c r="J309" s="16">
        <f t="shared" si="11"/>
        <v>0</v>
      </c>
    </row>
    <row r="310" spans="1:10" x14ac:dyDescent="0.25">
      <c r="A310" s="14"/>
      <c r="B310" s="14"/>
      <c r="C310" s="14"/>
      <c r="D310" s="14"/>
      <c r="E310" s="15" t="s">
        <v>19</v>
      </c>
      <c r="F310" s="15" t="s">
        <v>20</v>
      </c>
      <c r="G310" s="16">
        <v>200</v>
      </c>
      <c r="H310" s="16">
        <v>200</v>
      </c>
      <c r="I310" s="16">
        <f t="shared" si="10"/>
        <v>100</v>
      </c>
      <c r="J310" s="16">
        <f t="shared" si="11"/>
        <v>0</v>
      </c>
    </row>
    <row r="311" spans="1:10" x14ac:dyDescent="0.25">
      <c r="A311" s="14"/>
      <c r="B311" s="14"/>
      <c r="C311" s="14"/>
      <c r="D311" s="14"/>
      <c r="E311" s="15" t="s">
        <v>21</v>
      </c>
      <c r="F311" s="15" t="s">
        <v>22</v>
      </c>
      <c r="G311" s="16">
        <v>1650</v>
      </c>
      <c r="H311" s="16">
        <v>1650</v>
      </c>
      <c r="I311" s="16">
        <f t="shared" si="10"/>
        <v>100</v>
      </c>
      <c r="J311" s="16">
        <f t="shared" si="11"/>
        <v>0</v>
      </c>
    </row>
    <row r="312" spans="1:10" x14ac:dyDescent="0.25">
      <c r="A312" s="14"/>
      <c r="B312" s="14"/>
      <c r="C312" s="14"/>
      <c r="D312" s="14"/>
      <c r="E312" s="15" t="s">
        <v>25</v>
      </c>
      <c r="F312" s="15" t="s">
        <v>26</v>
      </c>
      <c r="G312" s="16">
        <v>500</v>
      </c>
      <c r="H312" s="16">
        <v>500</v>
      </c>
      <c r="I312" s="16">
        <f t="shared" si="10"/>
        <v>100</v>
      </c>
      <c r="J312" s="16">
        <f t="shared" si="11"/>
        <v>0</v>
      </c>
    </row>
    <row r="313" spans="1:10" x14ac:dyDescent="0.25">
      <c r="A313" s="11"/>
      <c r="B313" s="11"/>
      <c r="C313" s="11"/>
      <c r="D313" s="12" t="s">
        <v>233</v>
      </c>
      <c r="E313" s="11"/>
      <c r="F313" s="12" t="s">
        <v>234</v>
      </c>
      <c r="G313" s="13">
        <f>+G314</f>
        <v>5000</v>
      </c>
      <c r="H313" s="13">
        <f>+H314</f>
        <v>5000</v>
      </c>
      <c r="I313" s="13">
        <f t="shared" si="10"/>
        <v>100</v>
      </c>
      <c r="J313" s="13">
        <f t="shared" si="11"/>
        <v>0</v>
      </c>
    </row>
    <row r="314" spans="1:10" x14ac:dyDescent="0.25">
      <c r="A314" s="14"/>
      <c r="B314" s="14"/>
      <c r="C314" s="14"/>
      <c r="D314" s="14"/>
      <c r="E314" s="15" t="s">
        <v>190</v>
      </c>
      <c r="F314" s="15" t="s">
        <v>191</v>
      </c>
      <c r="G314" s="16">
        <v>5000</v>
      </c>
      <c r="H314" s="16">
        <v>5000</v>
      </c>
      <c r="I314" s="16">
        <f t="shared" si="10"/>
        <v>100</v>
      </c>
      <c r="J314" s="16">
        <f t="shared" si="11"/>
        <v>0</v>
      </c>
    </row>
    <row r="315" spans="1:10" x14ac:dyDescent="0.25">
      <c r="A315" s="11"/>
      <c r="B315" s="11"/>
      <c r="C315" s="11"/>
      <c r="D315" s="12" t="s">
        <v>235</v>
      </c>
      <c r="E315" s="11"/>
      <c r="F315" s="12" t="s">
        <v>236</v>
      </c>
      <c r="G315" s="13">
        <f>+G316</f>
        <v>0</v>
      </c>
      <c r="H315" s="13">
        <f>+H316</f>
        <v>35000</v>
      </c>
      <c r="I315" s="13" t="str">
        <f t="shared" si="10"/>
        <v>-</v>
      </c>
      <c r="J315" s="13">
        <f t="shared" si="11"/>
        <v>35000</v>
      </c>
    </row>
    <row r="316" spans="1:10" x14ac:dyDescent="0.25">
      <c r="A316" s="14"/>
      <c r="B316" s="14"/>
      <c r="C316" s="14"/>
      <c r="D316" s="14"/>
      <c r="E316" s="15" t="s">
        <v>25</v>
      </c>
      <c r="F316" s="15" t="s">
        <v>26</v>
      </c>
      <c r="G316" s="16">
        <v>0</v>
      </c>
      <c r="H316" s="16">
        <v>35000</v>
      </c>
      <c r="I316" s="16" t="str">
        <f t="shared" si="10"/>
        <v>-</v>
      </c>
      <c r="J316" s="16">
        <f t="shared" si="11"/>
        <v>35000</v>
      </c>
    </row>
    <row r="317" spans="1:10" x14ac:dyDescent="0.25">
      <c r="A317" s="8"/>
      <c r="B317" s="8"/>
      <c r="C317" s="9" t="s">
        <v>237</v>
      </c>
      <c r="D317" s="8"/>
      <c r="E317" s="8"/>
      <c r="F317" s="9" t="s">
        <v>238</v>
      </c>
      <c r="G317" s="10">
        <f>+G318</f>
        <v>112000</v>
      </c>
      <c r="H317" s="10">
        <f>+H318</f>
        <v>137000</v>
      </c>
      <c r="I317" s="10">
        <f t="shared" si="10"/>
        <v>122.32142857142858</v>
      </c>
      <c r="J317" s="10">
        <f t="shared" si="11"/>
        <v>25000</v>
      </c>
    </row>
    <row r="318" spans="1:10" x14ac:dyDescent="0.25">
      <c r="A318" s="11"/>
      <c r="B318" s="11"/>
      <c r="C318" s="11"/>
      <c r="D318" s="12" t="s">
        <v>14</v>
      </c>
      <c r="E318" s="11"/>
      <c r="F318" s="12"/>
      <c r="G318" s="13">
        <f>+G319+G320+G321+G322+G323+G324+G325+G326+G327</f>
        <v>112000</v>
      </c>
      <c r="H318" s="13">
        <f>+H319+H320+H321+H322+H323+H324+H325+H326+H327</f>
        <v>137000</v>
      </c>
      <c r="I318" s="13">
        <f t="shared" si="10"/>
        <v>122.32142857142858</v>
      </c>
      <c r="J318" s="13">
        <f t="shared" si="11"/>
        <v>25000</v>
      </c>
    </row>
    <row r="319" spans="1:10" x14ac:dyDescent="0.25">
      <c r="A319" s="14"/>
      <c r="B319" s="14"/>
      <c r="C319" s="14"/>
      <c r="D319" s="14"/>
      <c r="E319" s="15" t="s">
        <v>15</v>
      </c>
      <c r="F319" s="15" t="s">
        <v>16</v>
      </c>
      <c r="G319" s="16">
        <v>52000</v>
      </c>
      <c r="H319" s="16">
        <v>52000</v>
      </c>
      <c r="I319" s="16">
        <f t="shared" si="10"/>
        <v>100</v>
      </c>
      <c r="J319" s="16">
        <f t="shared" si="11"/>
        <v>0</v>
      </c>
    </row>
    <row r="320" spans="1:10" x14ac:dyDescent="0.25">
      <c r="A320" s="14"/>
      <c r="B320" s="14"/>
      <c r="C320" s="14"/>
      <c r="D320" s="14"/>
      <c r="E320" s="15" t="s">
        <v>29</v>
      </c>
      <c r="F320" s="15" t="s">
        <v>30</v>
      </c>
      <c r="G320" s="16">
        <v>500</v>
      </c>
      <c r="H320" s="16">
        <v>500</v>
      </c>
      <c r="I320" s="16">
        <f t="shared" si="10"/>
        <v>100</v>
      </c>
      <c r="J320" s="16">
        <f t="shared" si="11"/>
        <v>0</v>
      </c>
    </row>
    <row r="321" spans="1:10" x14ac:dyDescent="0.25">
      <c r="A321" s="14"/>
      <c r="B321" s="14"/>
      <c r="C321" s="14"/>
      <c r="D321" s="14"/>
      <c r="E321" s="15" t="s">
        <v>17</v>
      </c>
      <c r="F321" s="15" t="s">
        <v>18</v>
      </c>
      <c r="G321" s="16">
        <v>2500</v>
      </c>
      <c r="H321" s="16">
        <v>2500</v>
      </c>
      <c r="I321" s="16">
        <f t="shared" si="10"/>
        <v>100</v>
      </c>
      <c r="J321" s="16">
        <f t="shared" si="11"/>
        <v>0</v>
      </c>
    </row>
    <row r="322" spans="1:10" x14ac:dyDescent="0.25">
      <c r="A322" s="14"/>
      <c r="B322" s="14"/>
      <c r="C322" s="14"/>
      <c r="D322" s="14"/>
      <c r="E322" s="15" t="s">
        <v>66</v>
      </c>
      <c r="F322" s="15" t="s">
        <v>67</v>
      </c>
      <c r="G322" s="16">
        <v>1500</v>
      </c>
      <c r="H322" s="16">
        <v>1500</v>
      </c>
      <c r="I322" s="16">
        <f t="shared" si="10"/>
        <v>100</v>
      </c>
      <c r="J322" s="16">
        <f t="shared" si="11"/>
        <v>0</v>
      </c>
    </row>
    <row r="323" spans="1:10" x14ac:dyDescent="0.25">
      <c r="A323" s="14"/>
      <c r="B323" s="14"/>
      <c r="C323" s="14"/>
      <c r="D323" s="14"/>
      <c r="E323" s="15" t="s">
        <v>19</v>
      </c>
      <c r="F323" s="15" t="s">
        <v>20</v>
      </c>
      <c r="G323" s="16">
        <v>1500</v>
      </c>
      <c r="H323" s="16">
        <v>1500</v>
      </c>
      <c r="I323" s="16">
        <f t="shared" si="10"/>
        <v>100</v>
      </c>
      <c r="J323" s="16">
        <f t="shared" si="11"/>
        <v>0</v>
      </c>
    </row>
    <row r="324" spans="1:10" x14ac:dyDescent="0.25">
      <c r="A324" s="14"/>
      <c r="B324" s="14"/>
      <c r="C324" s="14"/>
      <c r="D324" s="14"/>
      <c r="E324" s="15" t="s">
        <v>72</v>
      </c>
      <c r="F324" s="15" t="s">
        <v>73</v>
      </c>
      <c r="G324" s="16">
        <v>1700</v>
      </c>
      <c r="H324" s="16">
        <v>1700</v>
      </c>
      <c r="I324" s="16">
        <f t="shared" si="10"/>
        <v>100</v>
      </c>
      <c r="J324" s="16">
        <f t="shared" si="11"/>
        <v>0</v>
      </c>
    </row>
    <row r="325" spans="1:10" x14ac:dyDescent="0.25">
      <c r="A325" s="14"/>
      <c r="B325" s="14"/>
      <c r="C325" s="14"/>
      <c r="D325" s="14"/>
      <c r="E325" s="15" t="s">
        <v>21</v>
      </c>
      <c r="F325" s="15" t="s">
        <v>22</v>
      </c>
      <c r="G325" s="16">
        <v>34000</v>
      </c>
      <c r="H325" s="16">
        <v>34000</v>
      </c>
      <c r="I325" s="16">
        <f t="shared" ref="I325:I388" si="12">IF(G325&lt;&gt;0,H325/G325*100,"-")</f>
        <v>100</v>
      </c>
      <c r="J325" s="16">
        <f t="shared" si="11"/>
        <v>0</v>
      </c>
    </row>
    <row r="326" spans="1:10" x14ac:dyDescent="0.25">
      <c r="A326" s="14"/>
      <c r="B326" s="14"/>
      <c r="C326" s="14"/>
      <c r="D326" s="14"/>
      <c r="E326" s="15" t="s">
        <v>25</v>
      </c>
      <c r="F326" s="15" t="s">
        <v>26</v>
      </c>
      <c r="G326" s="16">
        <v>16300</v>
      </c>
      <c r="H326" s="16">
        <v>41300</v>
      </c>
      <c r="I326" s="16">
        <f t="shared" si="12"/>
        <v>253.37423312883436</v>
      </c>
      <c r="J326" s="16">
        <f t="shared" ref="J326:J389" si="13">H326-G326</f>
        <v>25000</v>
      </c>
    </row>
    <row r="327" spans="1:10" x14ac:dyDescent="0.25">
      <c r="A327" s="14"/>
      <c r="B327" s="14"/>
      <c r="C327" s="14"/>
      <c r="D327" s="14"/>
      <c r="E327" s="15" t="s">
        <v>59</v>
      </c>
      <c r="F327" s="15" t="s">
        <v>60</v>
      </c>
      <c r="G327" s="16">
        <v>2000</v>
      </c>
      <c r="H327" s="16">
        <v>2000</v>
      </c>
      <c r="I327" s="16">
        <f t="shared" si="12"/>
        <v>100</v>
      </c>
      <c r="J327" s="16">
        <f t="shared" si="13"/>
        <v>0</v>
      </c>
    </row>
    <row r="328" spans="1:10" x14ac:dyDescent="0.25">
      <c r="A328" s="8"/>
      <c r="B328" s="8"/>
      <c r="C328" s="9" t="s">
        <v>239</v>
      </c>
      <c r="D328" s="8"/>
      <c r="E328" s="8"/>
      <c r="F328" s="9" t="s">
        <v>240</v>
      </c>
      <c r="G328" s="10">
        <f>+G329</f>
        <v>50000</v>
      </c>
      <c r="H328" s="10">
        <f>+H329</f>
        <v>50000</v>
      </c>
      <c r="I328" s="10">
        <f t="shared" si="12"/>
        <v>100</v>
      </c>
      <c r="J328" s="10">
        <f t="shared" si="13"/>
        <v>0</v>
      </c>
    </row>
    <row r="329" spans="1:10" x14ac:dyDescent="0.25">
      <c r="A329" s="11"/>
      <c r="B329" s="11"/>
      <c r="C329" s="11"/>
      <c r="D329" s="12" t="s">
        <v>233</v>
      </c>
      <c r="E329" s="11"/>
      <c r="F329" s="12" t="s">
        <v>234</v>
      </c>
      <c r="G329" s="13">
        <f>+G330+G331+G332</f>
        <v>50000</v>
      </c>
      <c r="H329" s="13">
        <f>+H330+H331+H332</f>
        <v>50000</v>
      </c>
      <c r="I329" s="13">
        <f t="shared" si="12"/>
        <v>100</v>
      </c>
      <c r="J329" s="13">
        <f t="shared" si="13"/>
        <v>0</v>
      </c>
    </row>
    <row r="330" spans="1:10" x14ac:dyDescent="0.25">
      <c r="A330" s="14"/>
      <c r="B330" s="14"/>
      <c r="C330" s="14"/>
      <c r="D330" s="14"/>
      <c r="E330" s="15" t="s">
        <v>15</v>
      </c>
      <c r="F330" s="15" t="s">
        <v>16</v>
      </c>
      <c r="G330" s="16">
        <v>22000</v>
      </c>
      <c r="H330" s="16">
        <v>22000</v>
      </c>
      <c r="I330" s="16">
        <f t="shared" si="12"/>
        <v>100</v>
      </c>
      <c r="J330" s="16">
        <f t="shared" si="13"/>
        <v>0</v>
      </c>
    </row>
    <row r="331" spans="1:10" x14ac:dyDescent="0.25">
      <c r="A331" s="14"/>
      <c r="B331" s="14"/>
      <c r="C331" s="14"/>
      <c r="D331" s="14"/>
      <c r="E331" s="15" t="s">
        <v>21</v>
      </c>
      <c r="F331" s="15" t="s">
        <v>22</v>
      </c>
      <c r="G331" s="16">
        <v>2000</v>
      </c>
      <c r="H331" s="16">
        <v>2000</v>
      </c>
      <c r="I331" s="16">
        <f t="shared" si="12"/>
        <v>100</v>
      </c>
      <c r="J331" s="16">
        <f t="shared" si="13"/>
        <v>0</v>
      </c>
    </row>
    <row r="332" spans="1:10" x14ac:dyDescent="0.25">
      <c r="A332" s="14"/>
      <c r="B332" s="14"/>
      <c r="C332" s="14"/>
      <c r="D332" s="14"/>
      <c r="E332" s="15" t="s">
        <v>59</v>
      </c>
      <c r="F332" s="15" t="s">
        <v>60</v>
      </c>
      <c r="G332" s="16">
        <v>26000</v>
      </c>
      <c r="H332" s="16">
        <v>26000</v>
      </c>
      <c r="I332" s="16">
        <f t="shared" si="12"/>
        <v>100</v>
      </c>
      <c r="J332" s="16">
        <f t="shared" si="13"/>
        <v>0</v>
      </c>
    </row>
    <row r="333" spans="1:10" x14ac:dyDescent="0.25">
      <c r="A333" s="8"/>
      <c r="B333" s="8"/>
      <c r="C333" s="9" t="s">
        <v>241</v>
      </c>
      <c r="D333" s="8"/>
      <c r="E333" s="8"/>
      <c r="F333" s="9" t="s">
        <v>242</v>
      </c>
      <c r="G333" s="10">
        <f>+G334</f>
        <v>30000</v>
      </c>
      <c r="H333" s="10">
        <f>+H334</f>
        <v>30000</v>
      </c>
      <c r="I333" s="10">
        <f t="shared" si="12"/>
        <v>100</v>
      </c>
      <c r="J333" s="10">
        <f t="shared" si="13"/>
        <v>0</v>
      </c>
    </row>
    <row r="334" spans="1:10" x14ac:dyDescent="0.25">
      <c r="A334" s="11"/>
      <c r="B334" s="11"/>
      <c r="C334" s="11"/>
      <c r="D334" s="12" t="s">
        <v>14</v>
      </c>
      <c r="E334" s="11"/>
      <c r="F334" s="12"/>
      <c r="G334" s="13">
        <f>+G335+G336+G337+G338+G339</f>
        <v>30000</v>
      </c>
      <c r="H334" s="13">
        <f>+H335+H336+H337+H338+H339</f>
        <v>30000</v>
      </c>
      <c r="I334" s="13">
        <f t="shared" si="12"/>
        <v>100</v>
      </c>
      <c r="J334" s="13">
        <f t="shared" si="13"/>
        <v>0</v>
      </c>
    </row>
    <row r="335" spans="1:10" x14ac:dyDescent="0.25">
      <c r="A335" s="14"/>
      <c r="B335" s="14"/>
      <c r="C335" s="14"/>
      <c r="D335" s="14"/>
      <c r="E335" s="15" t="s">
        <v>15</v>
      </c>
      <c r="F335" s="15" t="s">
        <v>16</v>
      </c>
      <c r="G335" s="16">
        <v>14000</v>
      </c>
      <c r="H335" s="16">
        <v>14000</v>
      </c>
      <c r="I335" s="16">
        <f t="shared" si="12"/>
        <v>100</v>
      </c>
      <c r="J335" s="16">
        <f t="shared" si="13"/>
        <v>0</v>
      </c>
    </row>
    <row r="336" spans="1:10" x14ac:dyDescent="0.25">
      <c r="A336" s="14"/>
      <c r="B336" s="14"/>
      <c r="C336" s="14"/>
      <c r="D336" s="14"/>
      <c r="E336" s="15" t="s">
        <v>66</v>
      </c>
      <c r="F336" s="15" t="s">
        <v>67</v>
      </c>
      <c r="G336" s="16">
        <v>1500</v>
      </c>
      <c r="H336" s="16">
        <v>1500</v>
      </c>
      <c r="I336" s="16">
        <f t="shared" si="12"/>
        <v>100</v>
      </c>
      <c r="J336" s="16">
        <f t="shared" si="13"/>
        <v>0</v>
      </c>
    </row>
    <row r="337" spans="1:10" x14ac:dyDescent="0.25">
      <c r="A337" s="14"/>
      <c r="B337" s="14"/>
      <c r="C337" s="14"/>
      <c r="D337" s="14"/>
      <c r="E337" s="15" t="s">
        <v>19</v>
      </c>
      <c r="F337" s="15" t="s">
        <v>20</v>
      </c>
      <c r="G337" s="16">
        <v>7000</v>
      </c>
      <c r="H337" s="16">
        <v>7000</v>
      </c>
      <c r="I337" s="16">
        <f t="shared" si="12"/>
        <v>100</v>
      </c>
      <c r="J337" s="16">
        <f t="shared" si="13"/>
        <v>0</v>
      </c>
    </row>
    <row r="338" spans="1:10" x14ac:dyDescent="0.25">
      <c r="A338" s="14"/>
      <c r="B338" s="14"/>
      <c r="C338" s="14"/>
      <c r="D338" s="14"/>
      <c r="E338" s="15" t="s">
        <v>21</v>
      </c>
      <c r="F338" s="15" t="s">
        <v>22</v>
      </c>
      <c r="G338" s="16">
        <v>6000</v>
      </c>
      <c r="H338" s="16">
        <v>6000</v>
      </c>
      <c r="I338" s="16">
        <f t="shared" si="12"/>
        <v>100</v>
      </c>
      <c r="J338" s="16">
        <f t="shared" si="13"/>
        <v>0</v>
      </c>
    </row>
    <row r="339" spans="1:10" x14ac:dyDescent="0.25">
      <c r="A339" s="14"/>
      <c r="B339" s="14"/>
      <c r="C339" s="14"/>
      <c r="D339" s="14"/>
      <c r="E339" s="15" t="s">
        <v>59</v>
      </c>
      <c r="F339" s="15" t="s">
        <v>60</v>
      </c>
      <c r="G339" s="16">
        <v>1500</v>
      </c>
      <c r="H339" s="16">
        <v>1500</v>
      </c>
      <c r="I339" s="16">
        <f t="shared" si="12"/>
        <v>100</v>
      </c>
      <c r="J339" s="16">
        <f t="shared" si="13"/>
        <v>0</v>
      </c>
    </row>
    <row r="340" spans="1:10" x14ac:dyDescent="0.25">
      <c r="A340" s="8"/>
      <c r="B340" s="8"/>
      <c r="C340" s="9" t="s">
        <v>243</v>
      </c>
      <c r="D340" s="8"/>
      <c r="E340" s="8"/>
      <c r="F340" s="9" t="s">
        <v>244</v>
      </c>
      <c r="G340" s="10">
        <f>+G341+G344+G346+G349</f>
        <v>535000</v>
      </c>
      <c r="H340" s="10">
        <f>+H341+H344+H346+H349</f>
        <v>512423.57999999996</v>
      </c>
      <c r="I340" s="10">
        <f t="shared" si="12"/>
        <v>95.780108411214954</v>
      </c>
      <c r="J340" s="10">
        <f t="shared" si="13"/>
        <v>-22576.420000000042</v>
      </c>
    </row>
    <row r="341" spans="1:10" x14ac:dyDescent="0.25">
      <c r="A341" s="11"/>
      <c r="B341" s="11"/>
      <c r="C341" s="11"/>
      <c r="D341" s="12" t="s">
        <v>14</v>
      </c>
      <c r="E341" s="11"/>
      <c r="F341" s="12"/>
      <c r="G341" s="13">
        <f>+G342+G343</f>
        <v>50000</v>
      </c>
      <c r="H341" s="13">
        <f>+H342+H343</f>
        <v>50000</v>
      </c>
      <c r="I341" s="13">
        <f t="shared" si="12"/>
        <v>100</v>
      </c>
      <c r="J341" s="13">
        <f t="shared" si="13"/>
        <v>0</v>
      </c>
    </row>
    <row r="342" spans="1:10" x14ac:dyDescent="0.25">
      <c r="A342" s="14"/>
      <c r="B342" s="14"/>
      <c r="C342" s="14"/>
      <c r="D342" s="14"/>
      <c r="E342" s="15" t="s">
        <v>15</v>
      </c>
      <c r="F342" s="15" t="s">
        <v>16</v>
      </c>
      <c r="G342" s="16">
        <v>35000</v>
      </c>
      <c r="H342" s="16">
        <v>35000</v>
      </c>
      <c r="I342" s="16">
        <f t="shared" si="12"/>
        <v>100</v>
      </c>
      <c r="J342" s="16">
        <f t="shared" si="13"/>
        <v>0</v>
      </c>
    </row>
    <row r="343" spans="1:10" x14ac:dyDescent="0.25">
      <c r="A343" s="14"/>
      <c r="B343" s="14"/>
      <c r="C343" s="14"/>
      <c r="D343" s="14"/>
      <c r="E343" s="15" t="s">
        <v>21</v>
      </c>
      <c r="F343" s="15" t="s">
        <v>22</v>
      </c>
      <c r="G343" s="16">
        <v>15000</v>
      </c>
      <c r="H343" s="16">
        <v>15000</v>
      </c>
      <c r="I343" s="16">
        <f t="shared" si="12"/>
        <v>100</v>
      </c>
      <c r="J343" s="16">
        <f t="shared" si="13"/>
        <v>0</v>
      </c>
    </row>
    <row r="344" spans="1:10" x14ac:dyDescent="0.25">
      <c r="A344" s="11"/>
      <c r="B344" s="11"/>
      <c r="C344" s="11"/>
      <c r="D344" s="12" t="s">
        <v>245</v>
      </c>
      <c r="E344" s="11"/>
      <c r="F344" s="12" t="s">
        <v>246</v>
      </c>
      <c r="G344" s="13">
        <f>+G345</f>
        <v>175000</v>
      </c>
      <c r="H344" s="13">
        <f>+H345</f>
        <v>175000</v>
      </c>
      <c r="I344" s="13">
        <f t="shared" si="12"/>
        <v>100</v>
      </c>
      <c r="J344" s="13">
        <f t="shared" si="13"/>
        <v>0</v>
      </c>
    </row>
    <row r="345" spans="1:10" x14ac:dyDescent="0.25">
      <c r="A345" s="14"/>
      <c r="B345" s="14"/>
      <c r="C345" s="14"/>
      <c r="D345" s="14"/>
      <c r="E345" s="15" t="s">
        <v>161</v>
      </c>
      <c r="F345" s="15" t="s">
        <v>162</v>
      </c>
      <c r="G345" s="16">
        <v>175000</v>
      </c>
      <c r="H345" s="16">
        <v>175000</v>
      </c>
      <c r="I345" s="16">
        <f t="shared" si="12"/>
        <v>100</v>
      </c>
      <c r="J345" s="16">
        <f t="shared" si="13"/>
        <v>0</v>
      </c>
    </row>
    <row r="346" spans="1:10" x14ac:dyDescent="0.25">
      <c r="A346" s="11"/>
      <c r="B346" s="11"/>
      <c r="C346" s="11"/>
      <c r="D346" s="12" t="s">
        <v>247</v>
      </c>
      <c r="E346" s="11"/>
      <c r="F346" s="12" t="s">
        <v>248</v>
      </c>
      <c r="G346" s="13">
        <f>+G347+G348</f>
        <v>190000</v>
      </c>
      <c r="H346" s="13">
        <f>+H347+H348</f>
        <v>167423.57999999999</v>
      </c>
      <c r="I346" s="13">
        <f t="shared" si="12"/>
        <v>88.117673684210516</v>
      </c>
      <c r="J346" s="13">
        <f t="shared" si="13"/>
        <v>-22576.420000000013</v>
      </c>
    </row>
    <row r="347" spans="1:10" x14ac:dyDescent="0.25">
      <c r="A347" s="14"/>
      <c r="B347" s="14"/>
      <c r="C347" s="14"/>
      <c r="D347" s="14"/>
      <c r="E347" s="15" t="s">
        <v>190</v>
      </c>
      <c r="F347" s="15" t="s">
        <v>191</v>
      </c>
      <c r="G347" s="16">
        <v>180000</v>
      </c>
      <c r="H347" s="16">
        <v>159586.68</v>
      </c>
      <c r="I347" s="16">
        <f t="shared" si="12"/>
        <v>88.659266666666653</v>
      </c>
      <c r="J347" s="16">
        <f t="shared" si="13"/>
        <v>-20413.320000000007</v>
      </c>
    </row>
    <row r="348" spans="1:10" x14ac:dyDescent="0.25">
      <c r="A348" s="14"/>
      <c r="B348" s="14"/>
      <c r="C348" s="14"/>
      <c r="D348" s="14"/>
      <c r="E348" s="15" t="s">
        <v>126</v>
      </c>
      <c r="F348" s="15" t="s">
        <v>127</v>
      </c>
      <c r="G348" s="16">
        <v>10000</v>
      </c>
      <c r="H348" s="16">
        <v>7836.9</v>
      </c>
      <c r="I348" s="16">
        <f t="shared" si="12"/>
        <v>78.369</v>
      </c>
      <c r="J348" s="16">
        <f t="shared" si="13"/>
        <v>-2163.1000000000004</v>
      </c>
    </row>
    <row r="349" spans="1:10" x14ac:dyDescent="0.25">
      <c r="A349" s="11"/>
      <c r="B349" s="11"/>
      <c r="C349" s="11"/>
      <c r="D349" s="12" t="s">
        <v>249</v>
      </c>
      <c r="E349" s="11"/>
      <c r="F349" s="12" t="s">
        <v>250</v>
      </c>
      <c r="G349" s="13">
        <f>+G350+G351</f>
        <v>120000</v>
      </c>
      <c r="H349" s="13">
        <f>+H350+H351</f>
        <v>120000</v>
      </c>
      <c r="I349" s="13">
        <f t="shared" si="12"/>
        <v>100</v>
      </c>
      <c r="J349" s="13">
        <f t="shared" si="13"/>
        <v>0</v>
      </c>
    </row>
    <row r="350" spans="1:10" x14ac:dyDescent="0.25">
      <c r="A350" s="14"/>
      <c r="B350" s="14"/>
      <c r="C350" s="14"/>
      <c r="D350" s="14"/>
      <c r="E350" s="15" t="s">
        <v>190</v>
      </c>
      <c r="F350" s="15" t="s">
        <v>191</v>
      </c>
      <c r="G350" s="16">
        <v>106000</v>
      </c>
      <c r="H350" s="16">
        <v>106000</v>
      </c>
      <c r="I350" s="16">
        <f t="shared" si="12"/>
        <v>100</v>
      </c>
      <c r="J350" s="16">
        <f t="shared" si="13"/>
        <v>0</v>
      </c>
    </row>
    <row r="351" spans="1:10" x14ac:dyDescent="0.25">
      <c r="A351" s="14"/>
      <c r="B351" s="14"/>
      <c r="C351" s="14"/>
      <c r="D351" s="14"/>
      <c r="E351" s="15" t="s">
        <v>126</v>
      </c>
      <c r="F351" s="15" t="s">
        <v>127</v>
      </c>
      <c r="G351" s="16">
        <v>14000</v>
      </c>
      <c r="H351" s="16">
        <v>14000</v>
      </c>
      <c r="I351" s="16">
        <f t="shared" si="12"/>
        <v>100</v>
      </c>
      <c r="J351" s="16">
        <f t="shared" si="13"/>
        <v>0</v>
      </c>
    </row>
    <row r="352" spans="1:10" x14ac:dyDescent="0.25">
      <c r="A352" s="8"/>
      <c r="B352" s="8"/>
      <c r="C352" s="9" t="s">
        <v>251</v>
      </c>
      <c r="D352" s="8"/>
      <c r="E352" s="8"/>
      <c r="F352" s="9" t="s">
        <v>252</v>
      </c>
      <c r="G352" s="10">
        <f>+G353+G361</f>
        <v>165431.57</v>
      </c>
      <c r="H352" s="10">
        <f>+H353+H361</f>
        <v>63300</v>
      </c>
      <c r="I352" s="10">
        <f t="shared" si="12"/>
        <v>38.263555136422873</v>
      </c>
      <c r="J352" s="10">
        <f t="shared" si="13"/>
        <v>-102131.57</v>
      </c>
    </row>
    <row r="353" spans="1:10" x14ac:dyDescent="0.25">
      <c r="A353" s="11"/>
      <c r="B353" s="11"/>
      <c r="C353" s="11"/>
      <c r="D353" s="12" t="s">
        <v>14</v>
      </c>
      <c r="E353" s="11"/>
      <c r="F353" s="12"/>
      <c r="G353" s="13">
        <f>+G354+G355+G356+G357+G358+G359+G360</f>
        <v>60300</v>
      </c>
      <c r="H353" s="13">
        <f>+H354+H355+H356+H357+H358+H359+H360</f>
        <v>60300</v>
      </c>
      <c r="I353" s="13">
        <f t="shared" si="12"/>
        <v>100</v>
      </c>
      <c r="J353" s="13">
        <f t="shared" si="13"/>
        <v>0</v>
      </c>
    </row>
    <row r="354" spans="1:10" x14ac:dyDescent="0.25">
      <c r="A354" s="14"/>
      <c r="B354" s="14"/>
      <c r="C354" s="14"/>
      <c r="D354" s="14"/>
      <c r="E354" s="15" t="s">
        <v>15</v>
      </c>
      <c r="F354" s="15" t="s">
        <v>16</v>
      </c>
      <c r="G354" s="16">
        <v>14540</v>
      </c>
      <c r="H354" s="16">
        <v>14540</v>
      </c>
      <c r="I354" s="16">
        <f t="shared" si="12"/>
        <v>100</v>
      </c>
      <c r="J354" s="16">
        <f t="shared" si="13"/>
        <v>0</v>
      </c>
    </row>
    <row r="355" spans="1:10" x14ac:dyDescent="0.25">
      <c r="A355" s="14"/>
      <c r="B355" s="14"/>
      <c r="C355" s="14"/>
      <c r="D355" s="14"/>
      <c r="E355" s="15" t="s">
        <v>17</v>
      </c>
      <c r="F355" s="15" t="s">
        <v>18</v>
      </c>
      <c r="G355" s="16">
        <v>8200</v>
      </c>
      <c r="H355" s="16">
        <v>8200</v>
      </c>
      <c r="I355" s="16">
        <f t="shared" si="12"/>
        <v>100</v>
      </c>
      <c r="J355" s="16">
        <f t="shared" si="13"/>
        <v>0</v>
      </c>
    </row>
    <row r="356" spans="1:10" x14ac:dyDescent="0.25">
      <c r="A356" s="14"/>
      <c r="B356" s="14"/>
      <c r="C356" s="14"/>
      <c r="D356" s="14"/>
      <c r="E356" s="15" t="s">
        <v>19</v>
      </c>
      <c r="F356" s="15" t="s">
        <v>20</v>
      </c>
      <c r="G356" s="16">
        <v>19970</v>
      </c>
      <c r="H356" s="16">
        <v>19970</v>
      </c>
      <c r="I356" s="16">
        <f t="shared" si="12"/>
        <v>100</v>
      </c>
      <c r="J356" s="16">
        <f t="shared" si="13"/>
        <v>0</v>
      </c>
    </row>
    <row r="357" spans="1:10" x14ac:dyDescent="0.25">
      <c r="A357" s="14"/>
      <c r="B357" s="14"/>
      <c r="C357" s="14"/>
      <c r="D357" s="14"/>
      <c r="E357" s="15" t="s">
        <v>72</v>
      </c>
      <c r="F357" s="15" t="s">
        <v>73</v>
      </c>
      <c r="G357" s="16">
        <v>2200</v>
      </c>
      <c r="H357" s="16">
        <v>2200</v>
      </c>
      <c r="I357" s="16">
        <f t="shared" si="12"/>
        <v>100</v>
      </c>
      <c r="J357" s="16">
        <f t="shared" si="13"/>
        <v>0</v>
      </c>
    </row>
    <row r="358" spans="1:10" x14ac:dyDescent="0.25">
      <c r="A358" s="14"/>
      <c r="B358" s="14"/>
      <c r="C358" s="14"/>
      <c r="D358" s="14"/>
      <c r="E358" s="15" t="s">
        <v>21</v>
      </c>
      <c r="F358" s="15" t="s">
        <v>22</v>
      </c>
      <c r="G358" s="16">
        <v>2490</v>
      </c>
      <c r="H358" s="16">
        <v>2490</v>
      </c>
      <c r="I358" s="16">
        <f t="shared" si="12"/>
        <v>100</v>
      </c>
      <c r="J358" s="16">
        <f t="shared" si="13"/>
        <v>0</v>
      </c>
    </row>
    <row r="359" spans="1:10" x14ac:dyDescent="0.25">
      <c r="A359" s="14"/>
      <c r="B359" s="14"/>
      <c r="C359" s="14"/>
      <c r="D359" s="14"/>
      <c r="E359" s="15" t="s">
        <v>59</v>
      </c>
      <c r="F359" s="15" t="s">
        <v>60</v>
      </c>
      <c r="G359" s="16">
        <v>6400</v>
      </c>
      <c r="H359" s="16">
        <v>6400</v>
      </c>
      <c r="I359" s="16">
        <f t="shared" si="12"/>
        <v>100</v>
      </c>
      <c r="J359" s="16">
        <f t="shared" si="13"/>
        <v>0</v>
      </c>
    </row>
    <row r="360" spans="1:10" x14ac:dyDescent="0.25">
      <c r="A360" s="14"/>
      <c r="B360" s="14"/>
      <c r="C360" s="14"/>
      <c r="D360" s="14"/>
      <c r="E360" s="15" t="s">
        <v>108</v>
      </c>
      <c r="F360" s="15" t="s">
        <v>109</v>
      </c>
      <c r="G360" s="16">
        <v>6500</v>
      </c>
      <c r="H360" s="16">
        <v>6500</v>
      </c>
      <c r="I360" s="16">
        <f t="shared" si="12"/>
        <v>100</v>
      </c>
      <c r="J360" s="16">
        <f t="shared" si="13"/>
        <v>0</v>
      </c>
    </row>
    <row r="361" spans="1:10" x14ac:dyDescent="0.25">
      <c r="A361" s="11"/>
      <c r="B361" s="11"/>
      <c r="C361" s="11"/>
      <c r="D361" s="12" t="s">
        <v>253</v>
      </c>
      <c r="E361" s="11"/>
      <c r="F361" s="12" t="s">
        <v>254</v>
      </c>
      <c r="G361" s="13">
        <f>+G362+G363+G364</f>
        <v>105131.56999999999</v>
      </c>
      <c r="H361" s="13">
        <f>+H362+H363+H364</f>
        <v>3000</v>
      </c>
      <c r="I361" s="13">
        <f t="shared" si="12"/>
        <v>2.8535672015551561</v>
      </c>
      <c r="J361" s="13">
        <f t="shared" si="13"/>
        <v>-102131.56999999999</v>
      </c>
    </row>
    <row r="362" spans="1:10" x14ac:dyDescent="0.25">
      <c r="A362" s="14"/>
      <c r="B362" s="14"/>
      <c r="C362" s="14"/>
      <c r="D362" s="14"/>
      <c r="E362" s="15" t="s">
        <v>15</v>
      </c>
      <c r="F362" s="15" t="s">
        <v>16</v>
      </c>
      <c r="G362" s="16">
        <v>3164.68</v>
      </c>
      <c r="H362" s="16">
        <v>1500</v>
      </c>
      <c r="I362" s="16">
        <f t="shared" si="12"/>
        <v>47.398157159649635</v>
      </c>
      <c r="J362" s="16">
        <f t="shared" si="13"/>
        <v>-1664.6799999999998</v>
      </c>
    </row>
    <row r="363" spans="1:10" x14ac:dyDescent="0.25">
      <c r="A363" s="14"/>
      <c r="B363" s="14"/>
      <c r="C363" s="14"/>
      <c r="D363" s="14"/>
      <c r="E363" s="15" t="s">
        <v>190</v>
      </c>
      <c r="F363" s="15" t="s">
        <v>191</v>
      </c>
      <c r="G363" s="16">
        <v>99282.89</v>
      </c>
      <c r="H363" s="16">
        <v>0</v>
      </c>
      <c r="I363" s="16">
        <f t="shared" si="12"/>
        <v>0</v>
      </c>
      <c r="J363" s="16">
        <f t="shared" si="13"/>
        <v>-99282.89</v>
      </c>
    </row>
    <row r="364" spans="1:10" x14ac:dyDescent="0.25">
      <c r="A364" s="14"/>
      <c r="B364" s="14"/>
      <c r="C364" s="14"/>
      <c r="D364" s="14"/>
      <c r="E364" s="15" t="s">
        <v>126</v>
      </c>
      <c r="F364" s="15" t="s">
        <v>127</v>
      </c>
      <c r="G364" s="16">
        <v>2684</v>
      </c>
      <c r="H364" s="16">
        <v>1500</v>
      </c>
      <c r="I364" s="16">
        <f t="shared" si="12"/>
        <v>55.886736214605072</v>
      </c>
      <c r="J364" s="16">
        <f t="shared" si="13"/>
        <v>-1184</v>
      </c>
    </row>
    <row r="365" spans="1:10" x14ac:dyDescent="0.25">
      <c r="A365" s="8"/>
      <c r="B365" s="8"/>
      <c r="C365" s="9" t="s">
        <v>255</v>
      </c>
      <c r="D365" s="8"/>
      <c r="E365" s="8"/>
      <c r="F365" s="9" t="s">
        <v>256</v>
      </c>
      <c r="G365" s="10">
        <f>+G366</f>
        <v>19000</v>
      </c>
      <c r="H365" s="10">
        <f>+H366</f>
        <v>12000</v>
      </c>
      <c r="I365" s="10">
        <f t="shared" si="12"/>
        <v>63.157894736842103</v>
      </c>
      <c r="J365" s="10">
        <f t="shared" si="13"/>
        <v>-7000</v>
      </c>
    </row>
    <row r="366" spans="1:10" x14ac:dyDescent="0.25">
      <c r="A366" s="11"/>
      <c r="B366" s="11"/>
      <c r="C366" s="11"/>
      <c r="D366" s="12" t="s">
        <v>14</v>
      </c>
      <c r="E366" s="11"/>
      <c r="F366" s="12"/>
      <c r="G366" s="13">
        <f>+G367+G368+G369+G370+G371</f>
        <v>19000</v>
      </c>
      <c r="H366" s="13">
        <f>+H367+H368+H369+H370+H371</f>
        <v>12000</v>
      </c>
      <c r="I366" s="13">
        <f t="shared" si="12"/>
        <v>63.157894736842103</v>
      </c>
      <c r="J366" s="13">
        <f t="shared" si="13"/>
        <v>-7000</v>
      </c>
    </row>
    <row r="367" spans="1:10" x14ac:dyDescent="0.25">
      <c r="A367" s="14"/>
      <c r="B367" s="14"/>
      <c r="C367" s="14"/>
      <c r="D367" s="14"/>
      <c r="E367" s="15" t="s">
        <v>15</v>
      </c>
      <c r="F367" s="15" t="s">
        <v>16</v>
      </c>
      <c r="G367" s="16">
        <v>3000</v>
      </c>
      <c r="H367" s="16">
        <v>3000</v>
      </c>
      <c r="I367" s="16">
        <f t="shared" si="12"/>
        <v>100</v>
      </c>
      <c r="J367" s="16">
        <f t="shared" si="13"/>
        <v>0</v>
      </c>
    </row>
    <row r="368" spans="1:10" x14ac:dyDescent="0.25">
      <c r="A368" s="14"/>
      <c r="B368" s="14"/>
      <c r="C368" s="14"/>
      <c r="D368" s="14"/>
      <c r="E368" s="15" t="s">
        <v>17</v>
      </c>
      <c r="F368" s="15" t="s">
        <v>18</v>
      </c>
      <c r="G368" s="16">
        <v>200</v>
      </c>
      <c r="H368" s="16">
        <v>200</v>
      </c>
      <c r="I368" s="16">
        <f t="shared" si="12"/>
        <v>100</v>
      </c>
      <c r="J368" s="16">
        <f t="shared" si="13"/>
        <v>0</v>
      </c>
    </row>
    <row r="369" spans="1:10" x14ac:dyDescent="0.25">
      <c r="A369" s="14"/>
      <c r="B369" s="14"/>
      <c r="C369" s="14"/>
      <c r="D369" s="14"/>
      <c r="E369" s="15" t="s">
        <v>19</v>
      </c>
      <c r="F369" s="15" t="s">
        <v>20</v>
      </c>
      <c r="G369" s="16">
        <v>14800</v>
      </c>
      <c r="H369" s="16">
        <v>7800</v>
      </c>
      <c r="I369" s="16">
        <f t="shared" si="12"/>
        <v>52.702702702702695</v>
      </c>
      <c r="J369" s="16">
        <f t="shared" si="13"/>
        <v>-7000</v>
      </c>
    </row>
    <row r="370" spans="1:10" x14ac:dyDescent="0.25">
      <c r="A370" s="14"/>
      <c r="B370" s="14"/>
      <c r="C370" s="14"/>
      <c r="D370" s="14"/>
      <c r="E370" s="15" t="s">
        <v>72</v>
      </c>
      <c r="F370" s="15" t="s">
        <v>73</v>
      </c>
      <c r="G370" s="16">
        <v>500</v>
      </c>
      <c r="H370" s="16">
        <v>500</v>
      </c>
      <c r="I370" s="16">
        <f t="shared" si="12"/>
        <v>100</v>
      </c>
      <c r="J370" s="16">
        <f t="shared" si="13"/>
        <v>0</v>
      </c>
    </row>
    <row r="371" spans="1:10" x14ac:dyDescent="0.25">
      <c r="A371" s="14"/>
      <c r="B371" s="14"/>
      <c r="C371" s="14"/>
      <c r="D371" s="14"/>
      <c r="E371" s="15" t="s">
        <v>257</v>
      </c>
      <c r="F371" s="15" t="s">
        <v>258</v>
      </c>
      <c r="G371" s="16">
        <v>500</v>
      </c>
      <c r="H371" s="16">
        <v>500</v>
      </c>
      <c r="I371" s="16">
        <f t="shared" si="12"/>
        <v>100</v>
      </c>
      <c r="J371" s="16">
        <f t="shared" si="13"/>
        <v>0</v>
      </c>
    </row>
    <row r="372" spans="1:10" x14ac:dyDescent="0.25">
      <c r="A372" s="8"/>
      <c r="B372" s="8"/>
      <c r="C372" s="9" t="s">
        <v>259</v>
      </c>
      <c r="D372" s="8"/>
      <c r="E372" s="8"/>
      <c r="F372" s="9" t="s">
        <v>260</v>
      </c>
      <c r="G372" s="10">
        <f>+G373+G380</f>
        <v>142000</v>
      </c>
      <c r="H372" s="10">
        <f>+H373+H380</f>
        <v>152000</v>
      </c>
      <c r="I372" s="10">
        <f t="shared" si="12"/>
        <v>107.04225352112675</v>
      </c>
      <c r="J372" s="10">
        <f t="shared" si="13"/>
        <v>10000</v>
      </c>
    </row>
    <row r="373" spans="1:10" x14ac:dyDescent="0.25">
      <c r="A373" s="11"/>
      <c r="B373" s="11"/>
      <c r="C373" s="11"/>
      <c r="D373" s="12" t="s">
        <v>14</v>
      </c>
      <c r="E373" s="11"/>
      <c r="F373" s="12"/>
      <c r="G373" s="13">
        <f>+G374+G375+G376+G377+G378+G379</f>
        <v>10000</v>
      </c>
      <c r="H373" s="13">
        <f>+H374+H375+H376+H377+H378+H379</f>
        <v>10000</v>
      </c>
      <c r="I373" s="13">
        <f t="shared" si="12"/>
        <v>100</v>
      </c>
      <c r="J373" s="13">
        <f t="shared" si="13"/>
        <v>0</v>
      </c>
    </row>
    <row r="374" spans="1:10" x14ac:dyDescent="0.25">
      <c r="A374" s="14"/>
      <c r="B374" s="14"/>
      <c r="C374" s="14"/>
      <c r="D374" s="14"/>
      <c r="E374" s="15" t="s">
        <v>96</v>
      </c>
      <c r="F374" s="15" t="s">
        <v>97</v>
      </c>
      <c r="G374" s="16">
        <v>5400</v>
      </c>
      <c r="H374" s="16">
        <v>5400</v>
      </c>
      <c r="I374" s="16">
        <f t="shared" si="12"/>
        <v>100</v>
      </c>
      <c r="J374" s="16">
        <f t="shared" si="13"/>
        <v>0</v>
      </c>
    </row>
    <row r="375" spans="1:10" x14ac:dyDescent="0.25">
      <c r="A375" s="14"/>
      <c r="B375" s="14"/>
      <c r="C375" s="14"/>
      <c r="D375" s="14"/>
      <c r="E375" s="15" t="s">
        <v>47</v>
      </c>
      <c r="F375" s="15" t="s">
        <v>48</v>
      </c>
      <c r="G375" s="16">
        <v>400</v>
      </c>
      <c r="H375" s="16">
        <v>400</v>
      </c>
      <c r="I375" s="16">
        <f t="shared" si="12"/>
        <v>100</v>
      </c>
      <c r="J375" s="16">
        <f t="shared" si="13"/>
        <v>0</v>
      </c>
    </row>
    <row r="376" spans="1:10" x14ac:dyDescent="0.25">
      <c r="A376" s="14"/>
      <c r="B376" s="14"/>
      <c r="C376" s="14"/>
      <c r="D376" s="14"/>
      <c r="E376" s="15" t="s">
        <v>49</v>
      </c>
      <c r="F376" s="15" t="s">
        <v>50</v>
      </c>
      <c r="G376" s="16">
        <v>304</v>
      </c>
      <c r="H376" s="16">
        <v>304</v>
      </c>
      <c r="I376" s="16">
        <f t="shared" si="12"/>
        <v>100</v>
      </c>
      <c r="J376" s="16">
        <f t="shared" si="13"/>
        <v>0</v>
      </c>
    </row>
    <row r="377" spans="1:10" x14ac:dyDescent="0.25">
      <c r="A377" s="14"/>
      <c r="B377" s="14"/>
      <c r="C377" s="14"/>
      <c r="D377" s="14"/>
      <c r="E377" s="15" t="s">
        <v>51</v>
      </c>
      <c r="F377" s="15" t="s">
        <v>52</v>
      </c>
      <c r="G377" s="16">
        <v>3</v>
      </c>
      <c r="H377" s="16">
        <v>3</v>
      </c>
      <c r="I377" s="16">
        <f t="shared" si="12"/>
        <v>100</v>
      </c>
      <c r="J377" s="16">
        <f t="shared" si="13"/>
        <v>0</v>
      </c>
    </row>
    <row r="378" spans="1:10" x14ac:dyDescent="0.25">
      <c r="A378" s="14"/>
      <c r="B378" s="14"/>
      <c r="C378" s="14"/>
      <c r="D378" s="14"/>
      <c r="E378" s="15" t="s">
        <v>53</v>
      </c>
      <c r="F378" s="15" t="s">
        <v>54</v>
      </c>
      <c r="G378" s="16">
        <v>5</v>
      </c>
      <c r="H378" s="16">
        <v>5</v>
      </c>
      <c r="I378" s="16">
        <f t="shared" si="12"/>
        <v>100</v>
      </c>
      <c r="J378" s="16">
        <f t="shared" si="13"/>
        <v>0</v>
      </c>
    </row>
    <row r="379" spans="1:10" x14ac:dyDescent="0.25">
      <c r="A379" s="14"/>
      <c r="B379" s="14"/>
      <c r="C379" s="14"/>
      <c r="D379" s="14"/>
      <c r="E379" s="15" t="s">
        <v>15</v>
      </c>
      <c r="F379" s="15" t="s">
        <v>16</v>
      </c>
      <c r="G379" s="16">
        <v>3888</v>
      </c>
      <c r="H379" s="16">
        <v>3888</v>
      </c>
      <c r="I379" s="16">
        <f t="shared" si="12"/>
        <v>100</v>
      </c>
      <c r="J379" s="16">
        <f t="shared" si="13"/>
        <v>0</v>
      </c>
    </row>
    <row r="380" spans="1:10" x14ac:dyDescent="0.25">
      <c r="A380" s="11"/>
      <c r="B380" s="11"/>
      <c r="C380" s="11"/>
      <c r="D380" s="12" t="s">
        <v>261</v>
      </c>
      <c r="E380" s="11"/>
      <c r="F380" s="12" t="s">
        <v>260</v>
      </c>
      <c r="G380" s="13">
        <f>+G381+G382</f>
        <v>132000</v>
      </c>
      <c r="H380" s="13">
        <f>+H381+H382</f>
        <v>142000</v>
      </c>
      <c r="I380" s="13">
        <f t="shared" si="12"/>
        <v>107.57575757575756</v>
      </c>
      <c r="J380" s="13">
        <f t="shared" si="13"/>
        <v>10000</v>
      </c>
    </row>
    <row r="381" spans="1:10" x14ac:dyDescent="0.25">
      <c r="A381" s="14"/>
      <c r="B381" s="14"/>
      <c r="C381" s="14"/>
      <c r="D381" s="14"/>
      <c r="E381" s="15" t="s">
        <v>15</v>
      </c>
      <c r="F381" s="15" t="s">
        <v>16</v>
      </c>
      <c r="G381" s="16">
        <v>11161.81</v>
      </c>
      <c r="H381" s="16">
        <v>11161.81</v>
      </c>
      <c r="I381" s="16">
        <f t="shared" si="12"/>
        <v>100</v>
      </c>
      <c r="J381" s="16">
        <f t="shared" si="13"/>
        <v>0</v>
      </c>
    </row>
    <row r="382" spans="1:10" x14ac:dyDescent="0.25">
      <c r="A382" s="14"/>
      <c r="B382" s="14"/>
      <c r="C382" s="14"/>
      <c r="D382" s="14"/>
      <c r="E382" s="15" t="s">
        <v>59</v>
      </c>
      <c r="F382" s="15" t="s">
        <v>60</v>
      </c>
      <c r="G382" s="16">
        <v>120838.19</v>
      </c>
      <c r="H382" s="16">
        <v>130838.19</v>
      </c>
      <c r="I382" s="16">
        <f t="shared" si="12"/>
        <v>108.27552944975425</v>
      </c>
      <c r="J382" s="16">
        <f t="shared" si="13"/>
        <v>10000</v>
      </c>
    </row>
    <row r="383" spans="1:10" x14ac:dyDescent="0.25">
      <c r="A383" s="8"/>
      <c r="B383" s="8"/>
      <c r="C383" s="9" t="s">
        <v>262</v>
      </c>
      <c r="D383" s="8"/>
      <c r="E383" s="8"/>
      <c r="F383" s="9" t="s">
        <v>263</v>
      </c>
      <c r="G383" s="10">
        <f>+G384</f>
        <v>56500</v>
      </c>
      <c r="H383" s="10">
        <f>+H384</f>
        <v>26500</v>
      </c>
      <c r="I383" s="10">
        <f t="shared" si="12"/>
        <v>46.902654867256636</v>
      </c>
      <c r="J383" s="10">
        <f t="shared" si="13"/>
        <v>-30000</v>
      </c>
    </row>
    <row r="384" spans="1:10" x14ac:dyDescent="0.25">
      <c r="A384" s="11"/>
      <c r="B384" s="11"/>
      <c r="C384" s="11"/>
      <c r="D384" s="12" t="s">
        <v>264</v>
      </c>
      <c r="E384" s="11"/>
      <c r="F384" s="12" t="s">
        <v>265</v>
      </c>
      <c r="G384" s="13">
        <f>+G385+G386+G387+G388+G389+G390</f>
        <v>56500</v>
      </c>
      <c r="H384" s="13">
        <f>+H385+H386+H387+H388+H389+H390</f>
        <v>26500</v>
      </c>
      <c r="I384" s="13">
        <f t="shared" si="12"/>
        <v>46.902654867256636</v>
      </c>
      <c r="J384" s="13">
        <f t="shared" si="13"/>
        <v>-30000</v>
      </c>
    </row>
    <row r="385" spans="1:10" x14ac:dyDescent="0.25">
      <c r="A385" s="14"/>
      <c r="B385" s="14"/>
      <c r="C385" s="14"/>
      <c r="D385" s="14"/>
      <c r="E385" s="15" t="s">
        <v>15</v>
      </c>
      <c r="F385" s="15" t="s">
        <v>16</v>
      </c>
      <c r="G385" s="16">
        <v>4500</v>
      </c>
      <c r="H385" s="16">
        <v>4500</v>
      </c>
      <c r="I385" s="16">
        <f t="shared" si="12"/>
        <v>100</v>
      </c>
      <c r="J385" s="16">
        <f t="shared" si="13"/>
        <v>0</v>
      </c>
    </row>
    <row r="386" spans="1:10" x14ac:dyDescent="0.25">
      <c r="A386" s="14"/>
      <c r="B386" s="14"/>
      <c r="C386" s="14"/>
      <c r="D386" s="14"/>
      <c r="E386" s="15" t="s">
        <v>17</v>
      </c>
      <c r="F386" s="15" t="s">
        <v>18</v>
      </c>
      <c r="G386" s="16">
        <v>300</v>
      </c>
      <c r="H386" s="16">
        <v>300</v>
      </c>
      <c r="I386" s="16">
        <f t="shared" si="12"/>
        <v>100</v>
      </c>
      <c r="J386" s="16">
        <f t="shared" si="13"/>
        <v>0</v>
      </c>
    </row>
    <row r="387" spans="1:10" x14ac:dyDescent="0.25">
      <c r="A387" s="14"/>
      <c r="B387" s="14"/>
      <c r="C387" s="14"/>
      <c r="D387" s="14"/>
      <c r="E387" s="15" t="s">
        <v>19</v>
      </c>
      <c r="F387" s="15" t="s">
        <v>20</v>
      </c>
      <c r="G387" s="16">
        <v>5860</v>
      </c>
      <c r="H387" s="16">
        <v>5860</v>
      </c>
      <c r="I387" s="16">
        <f t="shared" si="12"/>
        <v>100</v>
      </c>
      <c r="J387" s="16">
        <f t="shared" si="13"/>
        <v>0</v>
      </c>
    </row>
    <row r="388" spans="1:10" x14ac:dyDescent="0.25">
      <c r="A388" s="14"/>
      <c r="B388" s="14"/>
      <c r="C388" s="14"/>
      <c r="D388" s="14"/>
      <c r="E388" s="15" t="s">
        <v>72</v>
      </c>
      <c r="F388" s="15" t="s">
        <v>73</v>
      </c>
      <c r="G388" s="16">
        <v>500</v>
      </c>
      <c r="H388" s="16">
        <v>500</v>
      </c>
      <c r="I388" s="16">
        <f t="shared" si="12"/>
        <v>100</v>
      </c>
      <c r="J388" s="16">
        <f t="shared" si="13"/>
        <v>0</v>
      </c>
    </row>
    <row r="389" spans="1:10" x14ac:dyDescent="0.25">
      <c r="A389" s="14"/>
      <c r="B389" s="14"/>
      <c r="C389" s="14"/>
      <c r="D389" s="14"/>
      <c r="E389" s="15" t="s">
        <v>190</v>
      </c>
      <c r="F389" s="15" t="s">
        <v>191</v>
      </c>
      <c r="G389" s="16">
        <v>43340</v>
      </c>
      <c r="H389" s="16">
        <v>13340</v>
      </c>
      <c r="I389" s="16">
        <f t="shared" ref="I389:I452" si="14">IF(G389&lt;&gt;0,H389/G389*100,"-")</f>
        <v>30.779880018458698</v>
      </c>
      <c r="J389" s="16">
        <f t="shared" si="13"/>
        <v>-30000</v>
      </c>
    </row>
    <row r="390" spans="1:10" x14ac:dyDescent="0.25">
      <c r="A390" s="14"/>
      <c r="B390" s="14"/>
      <c r="C390" s="14"/>
      <c r="D390" s="14"/>
      <c r="E390" s="15" t="s">
        <v>126</v>
      </c>
      <c r="F390" s="15" t="s">
        <v>127</v>
      </c>
      <c r="G390" s="16">
        <v>2000</v>
      </c>
      <c r="H390" s="16">
        <v>2000</v>
      </c>
      <c r="I390" s="16">
        <f t="shared" si="14"/>
        <v>100</v>
      </c>
      <c r="J390" s="16">
        <f t="shared" ref="J390:J453" si="15">H390-G390</f>
        <v>0</v>
      </c>
    </row>
    <row r="391" spans="1:10" x14ac:dyDescent="0.25">
      <c r="A391" s="8"/>
      <c r="B391" s="8"/>
      <c r="C391" s="9" t="s">
        <v>266</v>
      </c>
      <c r="D391" s="8"/>
      <c r="E391" s="8"/>
      <c r="F391" s="9" t="s">
        <v>267</v>
      </c>
      <c r="G391" s="10">
        <f>+G392</f>
        <v>20000</v>
      </c>
      <c r="H391" s="10">
        <f>+H392</f>
        <v>20000</v>
      </c>
      <c r="I391" s="10">
        <f t="shared" si="14"/>
        <v>100</v>
      </c>
      <c r="J391" s="10">
        <f t="shared" si="15"/>
        <v>0</v>
      </c>
    </row>
    <row r="392" spans="1:10" x14ac:dyDescent="0.25">
      <c r="A392" s="11"/>
      <c r="B392" s="11"/>
      <c r="C392" s="11"/>
      <c r="D392" s="12" t="s">
        <v>14</v>
      </c>
      <c r="E392" s="11"/>
      <c r="F392" s="12"/>
      <c r="G392" s="13">
        <f>+G393</f>
        <v>20000</v>
      </c>
      <c r="H392" s="13">
        <f>+H393</f>
        <v>20000</v>
      </c>
      <c r="I392" s="13">
        <f t="shared" si="14"/>
        <v>100</v>
      </c>
      <c r="J392" s="13">
        <f t="shared" si="15"/>
        <v>0</v>
      </c>
    </row>
    <row r="393" spans="1:10" x14ac:dyDescent="0.25">
      <c r="A393" s="14"/>
      <c r="B393" s="14"/>
      <c r="C393" s="14"/>
      <c r="D393" s="14"/>
      <c r="E393" s="15" t="s">
        <v>190</v>
      </c>
      <c r="F393" s="15" t="s">
        <v>191</v>
      </c>
      <c r="G393" s="16">
        <v>20000</v>
      </c>
      <c r="H393" s="16">
        <v>20000</v>
      </c>
      <c r="I393" s="16">
        <f t="shared" si="14"/>
        <v>100</v>
      </c>
      <c r="J393" s="16">
        <f t="shared" si="15"/>
        <v>0</v>
      </c>
    </row>
    <row r="394" spans="1:10" x14ac:dyDescent="0.25">
      <c r="A394" s="8"/>
      <c r="B394" s="8"/>
      <c r="C394" s="9" t="s">
        <v>268</v>
      </c>
      <c r="D394" s="8"/>
      <c r="E394" s="8"/>
      <c r="F394" s="9" t="s">
        <v>269</v>
      </c>
      <c r="G394" s="10">
        <f>+G395</f>
        <v>96500</v>
      </c>
      <c r="H394" s="10">
        <f>+H395</f>
        <v>96500</v>
      </c>
      <c r="I394" s="10">
        <f t="shared" si="14"/>
        <v>100</v>
      </c>
      <c r="J394" s="10">
        <f t="shared" si="15"/>
        <v>0</v>
      </c>
    </row>
    <row r="395" spans="1:10" x14ac:dyDescent="0.25">
      <c r="A395" s="11"/>
      <c r="B395" s="11"/>
      <c r="C395" s="11"/>
      <c r="D395" s="12" t="s">
        <v>14</v>
      </c>
      <c r="E395" s="11"/>
      <c r="F395" s="12"/>
      <c r="G395" s="13">
        <f>+G396+G397+G398</f>
        <v>96500</v>
      </c>
      <c r="H395" s="13">
        <f>+H396+H397+H398</f>
        <v>96500</v>
      </c>
      <c r="I395" s="13">
        <f t="shared" si="14"/>
        <v>100</v>
      </c>
      <c r="J395" s="13">
        <f t="shared" si="15"/>
        <v>0</v>
      </c>
    </row>
    <row r="396" spans="1:10" x14ac:dyDescent="0.25">
      <c r="A396" s="14"/>
      <c r="B396" s="14"/>
      <c r="C396" s="14"/>
      <c r="D396" s="14"/>
      <c r="E396" s="15" t="s">
        <v>15</v>
      </c>
      <c r="F396" s="15" t="s">
        <v>16</v>
      </c>
      <c r="G396" s="16">
        <v>4000</v>
      </c>
      <c r="H396" s="16">
        <v>4000</v>
      </c>
      <c r="I396" s="16">
        <f t="shared" si="14"/>
        <v>100</v>
      </c>
      <c r="J396" s="16">
        <f t="shared" si="15"/>
        <v>0</v>
      </c>
    </row>
    <row r="397" spans="1:10" x14ac:dyDescent="0.25">
      <c r="A397" s="14"/>
      <c r="B397" s="14"/>
      <c r="C397" s="14"/>
      <c r="D397" s="14"/>
      <c r="E397" s="15" t="s">
        <v>21</v>
      </c>
      <c r="F397" s="15" t="s">
        <v>22</v>
      </c>
      <c r="G397" s="16">
        <v>3000</v>
      </c>
      <c r="H397" s="16">
        <v>3000</v>
      </c>
      <c r="I397" s="16">
        <f t="shared" si="14"/>
        <v>100</v>
      </c>
      <c r="J397" s="16">
        <f t="shared" si="15"/>
        <v>0</v>
      </c>
    </row>
    <row r="398" spans="1:10" x14ac:dyDescent="0.25">
      <c r="A398" s="14"/>
      <c r="B398" s="14"/>
      <c r="C398" s="14"/>
      <c r="D398" s="14"/>
      <c r="E398" s="15" t="s">
        <v>161</v>
      </c>
      <c r="F398" s="15" t="s">
        <v>162</v>
      </c>
      <c r="G398" s="16">
        <v>89500</v>
      </c>
      <c r="H398" s="16">
        <v>89500</v>
      </c>
      <c r="I398" s="16">
        <f t="shared" si="14"/>
        <v>100</v>
      </c>
      <c r="J398" s="16">
        <f t="shared" si="15"/>
        <v>0</v>
      </c>
    </row>
    <row r="399" spans="1:10" x14ac:dyDescent="0.25">
      <c r="A399" s="5"/>
      <c r="B399" s="6" t="s">
        <v>270</v>
      </c>
      <c r="C399" s="5"/>
      <c r="D399" s="5"/>
      <c r="E399" s="5"/>
      <c r="F399" s="6" t="s">
        <v>271</v>
      </c>
      <c r="G399" s="7">
        <f>+G400+G413+G416+G420+G423+G430</f>
        <v>1004573</v>
      </c>
      <c r="H399" s="7">
        <f>+H400+H413+H416+H420+H423+H430</f>
        <v>538274.6</v>
      </c>
      <c r="I399" s="7">
        <f t="shared" si="14"/>
        <v>53.582427558773723</v>
      </c>
      <c r="J399" s="7">
        <f t="shared" si="15"/>
        <v>-466298.4</v>
      </c>
    </row>
    <row r="400" spans="1:10" x14ac:dyDescent="0.25">
      <c r="A400" s="8"/>
      <c r="B400" s="8"/>
      <c r="C400" s="9" t="s">
        <v>272</v>
      </c>
      <c r="D400" s="8"/>
      <c r="E400" s="8"/>
      <c r="F400" s="9" t="s">
        <v>273</v>
      </c>
      <c r="G400" s="10">
        <f>+G401+G407</f>
        <v>450264.4</v>
      </c>
      <c r="H400" s="10">
        <f>+H401+H407</f>
        <v>141844</v>
      </c>
      <c r="I400" s="10">
        <f t="shared" si="14"/>
        <v>31.502379490805843</v>
      </c>
      <c r="J400" s="10">
        <f t="shared" si="15"/>
        <v>-308420.40000000002</v>
      </c>
    </row>
    <row r="401" spans="1:10" x14ac:dyDescent="0.25">
      <c r="A401" s="11"/>
      <c r="B401" s="11"/>
      <c r="C401" s="11"/>
      <c r="D401" s="12" t="s">
        <v>199</v>
      </c>
      <c r="E401" s="11"/>
      <c r="F401" s="12" t="s">
        <v>200</v>
      </c>
      <c r="G401" s="13">
        <f>+G402+G403+G404+G405+G406</f>
        <v>37500</v>
      </c>
      <c r="H401" s="13">
        <f>+H402+H403+H404+H405+H406</f>
        <v>39300</v>
      </c>
      <c r="I401" s="13">
        <f t="shared" si="14"/>
        <v>104.80000000000001</v>
      </c>
      <c r="J401" s="13">
        <f t="shared" si="15"/>
        <v>1800</v>
      </c>
    </row>
    <row r="402" spans="1:10" x14ac:dyDescent="0.25">
      <c r="A402" s="14"/>
      <c r="B402" s="14"/>
      <c r="C402" s="14"/>
      <c r="D402" s="14"/>
      <c r="E402" s="15" t="s">
        <v>17</v>
      </c>
      <c r="F402" s="15" t="s">
        <v>18</v>
      </c>
      <c r="G402" s="16">
        <v>60</v>
      </c>
      <c r="H402" s="16">
        <v>60</v>
      </c>
      <c r="I402" s="16">
        <f t="shared" si="14"/>
        <v>100</v>
      </c>
      <c r="J402" s="16">
        <f t="shared" si="15"/>
        <v>0</v>
      </c>
    </row>
    <row r="403" spans="1:10" x14ac:dyDescent="0.25">
      <c r="A403" s="14"/>
      <c r="B403" s="14"/>
      <c r="C403" s="14"/>
      <c r="D403" s="14"/>
      <c r="E403" s="15" t="s">
        <v>72</v>
      </c>
      <c r="F403" s="15" t="s">
        <v>73</v>
      </c>
      <c r="G403" s="16">
        <v>1340</v>
      </c>
      <c r="H403" s="16">
        <v>1340</v>
      </c>
      <c r="I403" s="16">
        <f t="shared" si="14"/>
        <v>100</v>
      </c>
      <c r="J403" s="16">
        <f t="shared" si="15"/>
        <v>0</v>
      </c>
    </row>
    <row r="404" spans="1:10" x14ac:dyDescent="0.25">
      <c r="A404" s="14"/>
      <c r="B404" s="14"/>
      <c r="C404" s="14"/>
      <c r="D404" s="14"/>
      <c r="E404" s="15" t="s">
        <v>190</v>
      </c>
      <c r="F404" s="15" t="s">
        <v>191</v>
      </c>
      <c r="G404" s="16">
        <v>11020.69</v>
      </c>
      <c r="H404" s="16">
        <v>11020.69</v>
      </c>
      <c r="I404" s="16">
        <f t="shared" si="14"/>
        <v>100</v>
      </c>
      <c r="J404" s="16">
        <f t="shared" si="15"/>
        <v>0</v>
      </c>
    </row>
    <row r="405" spans="1:10" x14ac:dyDescent="0.25">
      <c r="A405" s="14"/>
      <c r="B405" s="14"/>
      <c r="C405" s="14"/>
      <c r="D405" s="14"/>
      <c r="E405" s="15" t="s">
        <v>108</v>
      </c>
      <c r="F405" s="15" t="s">
        <v>109</v>
      </c>
      <c r="G405" s="16">
        <v>22279.31</v>
      </c>
      <c r="H405" s="16">
        <v>24079.31</v>
      </c>
      <c r="I405" s="16">
        <f t="shared" si="14"/>
        <v>108.07924482400936</v>
      </c>
      <c r="J405" s="16">
        <f t="shared" si="15"/>
        <v>1800</v>
      </c>
    </row>
    <row r="406" spans="1:10" x14ac:dyDescent="0.25">
      <c r="A406" s="14"/>
      <c r="B406" s="14"/>
      <c r="C406" s="14"/>
      <c r="D406" s="14"/>
      <c r="E406" s="15" t="s">
        <v>126</v>
      </c>
      <c r="F406" s="15" t="s">
        <v>127</v>
      </c>
      <c r="G406" s="16">
        <v>2800</v>
      </c>
      <c r="H406" s="16">
        <v>2800</v>
      </c>
      <c r="I406" s="16">
        <f t="shared" si="14"/>
        <v>100</v>
      </c>
      <c r="J406" s="16">
        <f t="shared" si="15"/>
        <v>0</v>
      </c>
    </row>
    <row r="407" spans="1:10" x14ac:dyDescent="0.25">
      <c r="A407" s="11"/>
      <c r="B407" s="11"/>
      <c r="C407" s="11"/>
      <c r="D407" s="12" t="s">
        <v>217</v>
      </c>
      <c r="E407" s="11"/>
      <c r="F407" s="12" t="s">
        <v>218</v>
      </c>
      <c r="G407" s="13">
        <f>+G408+G409+G410+G411+G412</f>
        <v>412764.4</v>
      </c>
      <c r="H407" s="13">
        <f>+H408+H409+H410+H411+H412</f>
        <v>102544</v>
      </c>
      <c r="I407" s="13">
        <f t="shared" si="14"/>
        <v>24.84322775898309</v>
      </c>
      <c r="J407" s="13">
        <f t="shared" si="15"/>
        <v>-310220.40000000002</v>
      </c>
    </row>
    <row r="408" spans="1:10" x14ac:dyDescent="0.25">
      <c r="A408" s="14"/>
      <c r="B408" s="14"/>
      <c r="C408" s="14"/>
      <c r="D408" s="14"/>
      <c r="E408" s="15" t="s">
        <v>15</v>
      </c>
      <c r="F408" s="15" t="s">
        <v>16</v>
      </c>
      <c r="G408" s="16">
        <v>4000</v>
      </c>
      <c r="H408" s="16">
        <v>0</v>
      </c>
      <c r="I408" s="16">
        <f t="shared" si="14"/>
        <v>0</v>
      </c>
      <c r="J408" s="16">
        <f t="shared" si="15"/>
        <v>-4000</v>
      </c>
    </row>
    <row r="409" spans="1:10" x14ac:dyDescent="0.25">
      <c r="A409" s="14"/>
      <c r="B409" s="14"/>
      <c r="C409" s="14"/>
      <c r="D409" s="14"/>
      <c r="E409" s="15" t="s">
        <v>29</v>
      </c>
      <c r="F409" s="15" t="s">
        <v>30</v>
      </c>
      <c r="G409" s="16">
        <v>6000</v>
      </c>
      <c r="H409" s="16">
        <v>0</v>
      </c>
      <c r="I409" s="16">
        <f t="shared" si="14"/>
        <v>0</v>
      </c>
      <c r="J409" s="16">
        <f t="shared" si="15"/>
        <v>-6000</v>
      </c>
    </row>
    <row r="410" spans="1:10" x14ac:dyDescent="0.25">
      <c r="A410" s="14"/>
      <c r="B410" s="14"/>
      <c r="C410" s="14"/>
      <c r="D410" s="14"/>
      <c r="E410" s="15" t="s">
        <v>72</v>
      </c>
      <c r="F410" s="15" t="s">
        <v>73</v>
      </c>
      <c r="G410" s="16">
        <v>5000</v>
      </c>
      <c r="H410" s="16">
        <v>5000</v>
      </c>
      <c r="I410" s="16">
        <f t="shared" si="14"/>
        <v>100</v>
      </c>
      <c r="J410" s="16">
        <f t="shared" si="15"/>
        <v>0</v>
      </c>
    </row>
    <row r="411" spans="1:10" x14ac:dyDescent="0.25">
      <c r="A411" s="14"/>
      <c r="B411" s="14"/>
      <c r="C411" s="14"/>
      <c r="D411" s="14"/>
      <c r="E411" s="15" t="s">
        <v>190</v>
      </c>
      <c r="F411" s="15" t="s">
        <v>191</v>
      </c>
      <c r="G411" s="16">
        <v>374504</v>
      </c>
      <c r="H411" s="16">
        <v>0</v>
      </c>
      <c r="I411" s="16">
        <f t="shared" si="14"/>
        <v>0</v>
      </c>
      <c r="J411" s="16">
        <f t="shared" si="15"/>
        <v>-374504</v>
      </c>
    </row>
    <row r="412" spans="1:10" x14ac:dyDescent="0.25">
      <c r="A412" s="14"/>
      <c r="B412" s="14"/>
      <c r="C412" s="14"/>
      <c r="D412" s="14"/>
      <c r="E412" s="15" t="s">
        <v>126</v>
      </c>
      <c r="F412" s="15" t="s">
        <v>127</v>
      </c>
      <c r="G412" s="16">
        <v>23260.400000000001</v>
      </c>
      <c r="H412" s="16">
        <v>97544</v>
      </c>
      <c r="I412" s="16">
        <f t="shared" si="14"/>
        <v>419.35650289762856</v>
      </c>
      <c r="J412" s="16">
        <f t="shared" si="15"/>
        <v>74283.600000000006</v>
      </c>
    </row>
    <row r="413" spans="1:10" x14ac:dyDescent="0.25">
      <c r="A413" s="8"/>
      <c r="B413" s="8"/>
      <c r="C413" s="9" t="s">
        <v>274</v>
      </c>
      <c r="D413" s="8"/>
      <c r="E413" s="8"/>
      <c r="F413" s="9" t="s">
        <v>275</v>
      </c>
      <c r="G413" s="10">
        <f>+G414</f>
        <v>17000</v>
      </c>
      <c r="H413" s="10">
        <f>+H414</f>
        <v>17000</v>
      </c>
      <c r="I413" s="10">
        <f t="shared" si="14"/>
        <v>100</v>
      </c>
      <c r="J413" s="10">
        <f t="shared" si="15"/>
        <v>0</v>
      </c>
    </row>
    <row r="414" spans="1:10" x14ac:dyDescent="0.25">
      <c r="A414" s="11"/>
      <c r="B414" s="11"/>
      <c r="C414" s="11"/>
      <c r="D414" s="12" t="s">
        <v>14</v>
      </c>
      <c r="E414" s="11"/>
      <c r="F414" s="12"/>
      <c r="G414" s="13">
        <f>+G415</f>
        <v>17000</v>
      </c>
      <c r="H414" s="13">
        <f>+H415</f>
        <v>17000</v>
      </c>
      <c r="I414" s="13">
        <f t="shared" si="14"/>
        <v>100</v>
      </c>
      <c r="J414" s="13">
        <f t="shared" si="15"/>
        <v>0</v>
      </c>
    </row>
    <row r="415" spans="1:10" x14ac:dyDescent="0.25">
      <c r="A415" s="14"/>
      <c r="B415" s="14"/>
      <c r="C415" s="14"/>
      <c r="D415" s="14"/>
      <c r="E415" s="15" t="s">
        <v>29</v>
      </c>
      <c r="F415" s="15" t="s">
        <v>30</v>
      </c>
      <c r="G415" s="16">
        <v>17000</v>
      </c>
      <c r="H415" s="16">
        <v>17000</v>
      </c>
      <c r="I415" s="16">
        <f t="shared" si="14"/>
        <v>100</v>
      </c>
      <c r="J415" s="16">
        <f t="shared" si="15"/>
        <v>0</v>
      </c>
    </row>
    <row r="416" spans="1:10" x14ac:dyDescent="0.25">
      <c r="A416" s="8"/>
      <c r="B416" s="8"/>
      <c r="C416" s="9" t="s">
        <v>276</v>
      </c>
      <c r="D416" s="8"/>
      <c r="E416" s="8"/>
      <c r="F416" s="9" t="s">
        <v>277</v>
      </c>
      <c r="G416" s="10">
        <f>+G417</f>
        <v>25600</v>
      </c>
      <c r="H416" s="10">
        <f>+H417</f>
        <v>25600</v>
      </c>
      <c r="I416" s="10">
        <f t="shared" si="14"/>
        <v>100</v>
      </c>
      <c r="J416" s="10">
        <f t="shared" si="15"/>
        <v>0</v>
      </c>
    </row>
    <row r="417" spans="1:10" x14ac:dyDescent="0.25">
      <c r="A417" s="11"/>
      <c r="B417" s="11"/>
      <c r="C417" s="11"/>
      <c r="D417" s="12" t="s">
        <v>14</v>
      </c>
      <c r="E417" s="11"/>
      <c r="F417" s="12"/>
      <c r="G417" s="13">
        <f>+G418+G419</f>
        <v>25600</v>
      </c>
      <c r="H417" s="13">
        <f>+H418+H419</f>
        <v>25600</v>
      </c>
      <c r="I417" s="13">
        <f t="shared" si="14"/>
        <v>100</v>
      </c>
      <c r="J417" s="13">
        <f t="shared" si="15"/>
        <v>0</v>
      </c>
    </row>
    <row r="418" spans="1:10" x14ac:dyDescent="0.25">
      <c r="A418" s="14"/>
      <c r="B418" s="14"/>
      <c r="C418" s="14"/>
      <c r="D418" s="14"/>
      <c r="E418" s="15" t="s">
        <v>15</v>
      </c>
      <c r="F418" s="15" t="s">
        <v>16</v>
      </c>
      <c r="G418" s="16">
        <v>10000</v>
      </c>
      <c r="H418" s="16">
        <v>10000</v>
      </c>
      <c r="I418" s="16">
        <f t="shared" si="14"/>
        <v>100</v>
      </c>
      <c r="J418" s="16">
        <f t="shared" si="15"/>
        <v>0</v>
      </c>
    </row>
    <row r="419" spans="1:10" x14ac:dyDescent="0.25">
      <c r="A419" s="14"/>
      <c r="B419" s="14"/>
      <c r="C419" s="14"/>
      <c r="D419" s="14"/>
      <c r="E419" s="15" t="s">
        <v>84</v>
      </c>
      <c r="F419" s="15" t="s">
        <v>85</v>
      </c>
      <c r="G419" s="16">
        <v>15600</v>
      </c>
      <c r="H419" s="16">
        <v>15600</v>
      </c>
      <c r="I419" s="16">
        <f t="shared" si="14"/>
        <v>100</v>
      </c>
      <c r="J419" s="16">
        <f t="shared" si="15"/>
        <v>0</v>
      </c>
    </row>
    <row r="420" spans="1:10" x14ac:dyDescent="0.25">
      <c r="A420" s="8"/>
      <c r="B420" s="8"/>
      <c r="C420" s="9" t="s">
        <v>278</v>
      </c>
      <c r="D420" s="8"/>
      <c r="E420" s="8"/>
      <c r="F420" s="9" t="s">
        <v>279</v>
      </c>
      <c r="G420" s="10">
        <f>+G421</f>
        <v>155500</v>
      </c>
      <c r="H420" s="10">
        <f>+H421</f>
        <v>155500</v>
      </c>
      <c r="I420" s="10">
        <f t="shared" si="14"/>
        <v>100</v>
      </c>
      <c r="J420" s="10">
        <f t="shared" si="15"/>
        <v>0</v>
      </c>
    </row>
    <row r="421" spans="1:10" x14ac:dyDescent="0.25">
      <c r="A421" s="11"/>
      <c r="B421" s="11"/>
      <c r="C421" s="11"/>
      <c r="D421" s="12" t="s">
        <v>14</v>
      </c>
      <c r="E421" s="11"/>
      <c r="F421" s="12"/>
      <c r="G421" s="13">
        <f>+G422</f>
        <v>155500</v>
      </c>
      <c r="H421" s="13">
        <f>+H422</f>
        <v>155500</v>
      </c>
      <c r="I421" s="13">
        <f t="shared" si="14"/>
        <v>100</v>
      </c>
      <c r="J421" s="13">
        <f t="shared" si="15"/>
        <v>0</v>
      </c>
    </row>
    <row r="422" spans="1:10" x14ac:dyDescent="0.25">
      <c r="A422" s="14"/>
      <c r="B422" s="14"/>
      <c r="C422" s="14"/>
      <c r="D422" s="14"/>
      <c r="E422" s="15" t="s">
        <v>280</v>
      </c>
      <c r="F422" s="15" t="s">
        <v>281</v>
      </c>
      <c r="G422" s="16">
        <v>155500</v>
      </c>
      <c r="H422" s="16">
        <v>155500</v>
      </c>
      <c r="I422" s="16">
        <f t="shared" si="14"/>
        <v>100</v>
      </c>
      <c r="J422" s="16">
        <f t="shared" si="15"/>
        <v>0</v>
      </c>
    </row>
    <row r="423" spans="1:10" x14ac:dyDescent="0.25">
      <c r="A423" s="8"/>
      <c r="B423" s="8"/>
      <c r="C423" s="9" t="s">
        <v>282</v>
      </c>
      <c r="D423" s="8"/>
      <c r="E423" s="8"/>
      <c r="F423" s="9" t="s">
        <v>283</v>
      </c>
      <c r="G423" s="10">
        <f>+G424+G426+G428</f>
        <v>43178.6</v>
      </c>
      <c r="H423" s="10">
        <f>+H424+H426+H428</f>
        <v>49830.6</v>
      </c>
      <c r="I423" s="10">
        <f t="shared" si="14"/>
        <v>115.40577971495138</v>
      </c>
      <c r="J423" s="10">
        <f t="shared" si="15"/>
        <v>6652</v>
      </c>
    </row>
    <row r="424" spans="1:10" x14ac:dyDescent="0.25">
      <c r="A424" s="11"/>
      <c r="B424" s="11"/>
      <c r="C424" s="11"/>
      <c r="D424" s="12" t="s">
        <v>14</v>
      </c>
      <c r="E424" s="11"/>
      <c r="F424" s="12"/>
      <c r="G424" s="13">
        <f>+G425</f>
        <v>17000</v>
      </c>
      <c r="H424" s="13">
        <f>+H425</f>
        <v>17000</v>
      </c>
      <c r="I424" s="13">
        <f t="shared" si="14"/>
        <v>100</v>
      </c>
      <c r="J424" s="13">
        <f t="shared" si="15"/>
        <v>0</v>
      </c>
    </row>
    <row r="425" spans="1:10" x14ac:dyDescent="0.25">
      <c r="A425" s="14"/>
      <c r="B425" s="14"/>
      <c r="C425" s="14"/>
      <c r="D425" s="14"/>
      <c r="E425" s="15" t="s">
        <v>138</v>
      </c>
      <c r="F425" s="15" t="s">
        <v>139</v>
      </c>
      <c r="G425" s="16">
        <v>17000</v>
      </c>
      <c r="H425" s="16">
        <v>17000</v>
      </c>
      <c r="I425" s="16">
        <f t="shared" si="14"/>
        <v>100</v>
      </c>
      <c r="J425" s="16">
        <f t="shared" si="15"/>
        <v>0</v>
      </c>
    </row>
    <row r="426" spans="1:10" x14ac:dyDescent="0.25">
      <c r="A426" s="11"/>
      <c r="B426" s="11"/>
      <c r="C426" s="11"/>
      <c r="D426" s="12" t="s">
        <v>199</v>
      </c>
      <c r="E426" s="11"/>
      <c r="F426" s="12" t="s">
        <v>200</v>
      </c>
      <c r="G426" s="13">
        <f>+G427</f>
        <v>0</v>
      </c>
      <c r="H426" s="13">
        <f>+H427</f>
        <v>6652</v>
      </c>
      <c r="I426" s="13" t="str">
        <f t="shared" si="14"/>
        <v>-</v>
      </c>
      <c r="J426" s="13">
        <f t="shared" si="15"/>
        <v>6652</v>
      </c>
    </row>
    <row r="427" spans="1:10" x14ac:dyDescent="0.25">
      <c r="A427" s="14"/>
      <c r="B427" s="14"/>
      <c r="C427" s="14"/>
      <c r="D427" s="14"/>
      <c r="E427" s="15" t="s">
        <v>108</v>
      </c>
      <c r="F427" s="15" t="s">
        <v>109</v>
      </c>
      <c r="G427" s="16">
        <v>0</v>
      </c>
      <c r="H427" s="16">
        <v>6652</v>
      </c>
      <c r="I427" s="16" t="str">
        <f t="shared" si="14"/>
        <v>-</v>
      </c>
      <c r="J427" s="16">
        <f t="shared" si="15"/>
        <v>6652</v>
      </c>
    </row>
    <row r="428" spans="1:10" x14ac:dyDescent="0.25">
      <c r="A428" s="11"/>
      <c r="B428" s="11"/>
      <c r="C428" s="11"/>
      <c r="D428" s="12" t="s">
        <v>203</v>
      </c>
      <c r="E428" s="11"/>
      <c r="F428" s="12" t="s">
        <v>204</v>
      </c>
      <c r="G428" s="13">
        <f>+G429</f>
        <v>26178.6</v>
      </c>
      <c r="H428" s="13">
        <f>+H429</f>
        <v>26178.6</v>
      </c>
      <c r="I428" s="13">
        <f t="shared" si="14"/>
        <v>100</v>
      </c>
      <c r="J428" s="13">
        <f t="shared" si="15"/>
        <v>0</v>
      </c>
    </row>
    <row r="429" spans="1:10" x14ac:dyDescent="0.25">
      <c r="A429" s="14"/>
      <c r="B429" s="14"/>
      <c r="C429" s="14"/>
      <c r="D429" s="14"/>
      <c r="E429" s="15" t="s">
        <v>190</v>
      </c>
      <c r="F429" s="15" t="s">
        <v>191</v>
      </c>
      <c r="G429" s="16">
        <v>26178.6</v>
      </c>
      <c r="H429" s="16">
        <v>26178.6</v>
      </c>
      <c r="I429" s="16">
        <f t="shared" si="14"/>
        <v>100</v>
      </c>
      <c r="J429" s="16">
        <f t="shared" si="15"/>
        <v>0</v>
      </c>
    </row>
    <row r="430" spans="1:10" x14ac:dyDescent="0.25">
      <c r="A430" s="8"/>
      <c r="B430" s="8"/>
      <c r="C430" s="9" t="s">
        <v>284</v>
      </c>
      <c r="D430" s="8"/>
      <c r="E430" s="8"/>
      <c r="F430" s="9" t="s">
        <v>285</v>
      </c>
      <c r="G430" s="10">
        <f>+G431</f>
        <v>313030</v>
      </c>
      <c r="H430" s="10">
        <f>+H431</f>
        <v>148500</v>
      </c>
      <c r="I430" s="10">
        <f t="shared" si="14"/>
        <v>47.439542535859182</v>
      </c>
      <c r="J430" s="10">
        <f t="shared" si="15"/>
        <v>-164530</v>
      </c>
    </row>
    <row r="431" spans="1:10" x14ac:dyDescent="0.25">
      <c r="A431" s="11"/>
      <c r="B431" s="11"/>
      <c r="C431" s="11"/>
      <c r="D431" s="12" t="s">
        <v>286</v>
      </c>
      <c r="E431" s="11"/>
      <c r="F431" s="12" t="s">
        <v>287</v>
      </c>
      <c r="G431" s="13">
        <f>+G432+G433</f>
        <v>313030</v>
      </c>
      <c r="H431" s="13">
        <f>+H432+H433</f>
        <v>148500</v>
      </c>
      <c r="I431" s="13">
        <f t="shared" si="14"/>
        <v>47.439542535859182</v>
      </c>
      <c r="J431" s="13">
        <f t="shared" si="15"/>
        <v>-164530</v>
      </c>
    </row>
    <row r="432" spans="1:10" x14ac:dyDescent="0.25">
      <c r="A432" s="14"/>
      <c r="B432" s="14"/>
      <c r="C432" s="14"/>
      <c r="D432" s="14"/>
      <c r="E432" s="15" t="s">
        <v>190</v>
      </c>
      <c r="F432" s="15" t="s">
        <v>191</v>
      </c>
      <c r="G432" s="16">
        <v>303030</v>
      </c>
      <c r="H432" s="16">
        <v>145000</v>
      </c>
      <c r="I432" s="16">
        <f t="shared" si="14"/>
        <v>47.850047850047851</v>
      </c>
      <c r="J432" s="16">
        <f t="shared" si="15"/>
        <v>-158030</v>
      </c>
    </row>
    <row r="433" spans="1:10" x14ac:dyDescent="0.25">
      <c r="A433" s="14"/>
      <c r="B433" s="14"/>
      <c r="C433" s="14"/>
      <c r="D433" s="14"/>
      <c r="E433" s="15" t="s">
        <v>126</v>
      </c>
      <c r="F433" s="15" t="s">
        <v>127</v>
      </c>
      <c r="G433" s="16">
        <v>10000</v>
      </c>
      <c r="H433" s="16">
        <v>3500</v>
      </c>
      <c r="I433" s="16">
        <f t="shared" si="14"/>
        <v>35</v>
      </c>
      <c r="J433" s="16">
        <f t="shared" si="15"/>
        <v>-6500</v>
      </c>
    </row>
    <row r="434" spans="1:10" x14ac:dyDescent="0.25">
      <c r="A434" s="5"/>
      <c r="B434" s="6" t="s">
        <v>288</v>
      </c>
      <c r="C434" s="5"/>
      <c r="D434" s="5"/>
      <c r="E434" s="5"/>
      <c r="F434" s="6" t="s">
        <v>289</v>
      </c>
      <c r="G434" s="7">
        <f>+G435+G444+G450+G459+G464+G468+G471+G475+G478+G487+G500+G503+G506+G511</f>
        <v>1181693.93</v>
      </c>
      <c r="H434" s="7">
        <f>+H435+H444+H450+H459+H464+H468+H471+H475+H478+H487+H500+H503+H506+H511</f>
        <v>1122190.6299999999</v>
      </c>
      <c r="I434" s="7">
        <f t="shared" si="14"/>
        <v>94.964575979500879</v>
      </c>
      <c r="J434" s="7">
        <f t="shared" si="15"/>
        <v>-59503.300000000047</v>
      </c>
    </row>
    <row r="435" spans="1:10" x14ac:dyDescent="0.25">
      <c r="A435" s="8"/>
      <c r="B435" s="8"/>
      <c r="C435" s="9" t="s">
        <v>290</v>
      </c>
      <c r="D435" s="8"/>
      <c r="E435" s="8"/>
      <c r="F435" s="9" t="s">
        <v>291</v>
      </c>
      <c r="G435" s="10">
        <f>+G436</f>
        <v>48000</v>
      </c>
      <c r="H435" s="10">
        <f>+H436</f>
        <v>48000</v>
      </c>
      <c r="I435" s="10">
        <f t="shared" si="14"/>
        <v>100</v>
      </c>
      <c r="J435" s="10">
        <f t="shared" si="15"/>
        <v>0</v>
      </c>
    </row>
    <row r="436" spans="1:10" x14ac:dyDescent="0.25">
      <c r="A436" s="11"/>
      <c r="B436" s="11"/>
      <c r="C436" s="11"/>
      <c r="D436" s="12" t="s">
        <v>14</v>
      </c>
      <c r="E436" s="11"/>
      <c r="F436" s="12"/>
      <c r="G436" s="13">
        <f>+G437+G438+G439+G440+G441+G442+G443</f>
        <v>48000</v>
      </c>
      <c r="H436" s="13">
        <f>+H437+H438+H439+H440+H441+H442+H443</f>
        <v>48000</v>
      </c>
      <c r="I436" s="13">
        <f t="shared" si="14"/>
        <v>100</v>
      </c>
      <c r="J436" s="13">
        <f t="shared" si="15"/>
        <v>0</v>
      </c>
    </row>
    <row r="437" spans="1:10" x14ac:dyDescent="0.25">
      <c r="A437" s="14"/>
      <c r="B437" s="14"/>
      <c r="C437" s="14"/>
      <c r="D437" s="14"/>
      <c r="E437" s="15" t="s">
        <v>15</v>
      </c>
      <c r="F437" s="15" t="s">
        <v>16</v>
      </c>
      <c r="G437" s="16">
        <v>3200</v>
      </c>
      <c r="H437" s="16">
        <v>3200</v>
      </c>
      <c r="I437" s="16">
        <f t="shared" si="14"/>
        <v>100</v>
      </c>
      <c r="J437" s="16">
        <f t="shared" si="15"/>
        <v>0</v>
      </c>
    </row>
    <row r="438" spans="1:10" x14ac:dyDescent="0.25">
      <c r="A438" s="14"/>
      <c r="B438" s="14"/>
      <c r="C438" s="14"/>
      <c r="D438" s="14"/>
      <c r="E438" s="15" t="s">
        <v>29</v>
      </c>
      <c r="F438" s="15" t="s">
        <v>30</v>
      </c>
      <c r="G438" s="16">
        <v>3000</v>
      </c>
      <c r="H438" s="16">
        <v>3000</v>
      </c>
      <c r="I438" s="16">
        <f t="shared" si="14"/>
        <v>100</v>
      </c>
      <c r="J438" s="16">
        <f t="shared" si="15"/>
        <v>0</v>
      </c>
    </row>
    <row r="439" spans="1:10" x14ac:dyDescent="0.25">
      <c r="A439" s="14"/>
      <c r="B439" s="14"/>
      <c r="C439" s="14"/>
      <c r="D439" s="14"/>
      <c r="E439" s="15" t="s">
        <v>17</v>
      </c>
      <c r="F439" s="15" t="s">
        <v>18</v>
      </c>
      <c r="G439" s="16">
        <v>1000</v>
      </c>
      <c r="H439" s="16">
        <v>1000</v>
      </c>
      <c r="I439" s="16">
        <f t="shared" si="14"/>
        <v>100</v>
      </c>
      <c r="J439" s="16">
        <f t="shared" si="15"/>
        <v>0</v>
      </c>
    </row>
    <row r="440" spans="1:10" x14ac:dyDescent="0.25">
      <c r="A440" s="14"/>
      <c r="B440" s="14"/>
      <c r="C440" s="14"/>
      <c r="D440" s="14"/>
      <c r="E440" s="15" t="s">
        <v>19</v>
      </c>
      <c r="F440" s="15" t="s">
        <v>20</v>
      </c>
      <c r="G440" s="16">
        <v>20000</v>
      </c>
      <c r="H440" s="16">
        <v>20000</v>
      </c>
      <c r="I440" s="16">
        <f t="shared" si="14"/>
        <v>100</v>
      </c>
      <c r="J440" s="16">
        <f t="shared" si="15"/>
        <v>0</v>
      </c>
    </row>
    <row r="441" spans="1:10" x14ac:dyDescent="0.25">
      <c r="A441" s="14"/>
      <c r="B441" s="14"/>
      <c r="C441" s="14"/>
      <c r="D441" s="14"/>
      <c r="E441" s="15" t="s">
        <v>59</v>
      </c>
      <c r="F441" s="15" t="s">
        <v>60</v>
      </c>
      <c r="G441" s="16">
        <v>8000</v>
      </c>
      <c r="H441" s="16">
        <v>8000</v>
      </c>
      <c r="I441" s="16">
        <f t="shared" si="14"/>
        <v>100</v>
      </c>
      <c r="J441" s="16">
        <f t="shared" si="15"/>
        <v>0</v>
      </c>
    </row>
    <row r="442" spans="1:10" x14ac:dyDescent="0.25">
      <c r="A442" s="14"/>
      <c r="B442" s="14"/>
      <c r="C442" s="14"/>
      <c r="D442" s="14"/>
      <c r="E442" s="15" t="s">
        <v>190</v>
      </c>
      <c r="F442" s="15" t="s">
        <v>191</v>
      </c>
      <c r="G442" s="16">
        <v>11300</v>
      </c>
      <c r="H442" s="16">
        <v>11300</v>
      </c>
      <c r="I442" s="16">
        <f t="shared" si="14"/>
        <v>100</v>
      </c>
      <c r="J442" s="16">
        <f t="shared" si="15"/>
        <v>0</v>
      </c>
    </row>
    <row r="443" spans="1:10" x14ac:dyDescent="0.25">
      <c r="A443" s="14"/>
      <c r="B443" s="14"/>
      <c r="C443" s="14"/>
      <c r="D443" s="14"/>
      <c r="E443" s="15" t="s">
        <v>108</v>
      </c>
      <c r="F443" s="15" t="s">
        <v>109</v>
      </c>
      <c r="G443" s="16">
        <v>1500</v>
      </c>
      <c r="H443" s="16">
        <v>1500</v>
      </c>
      <c r="I443" s="16">
        <f t="shared" si="14"/>
        <v>100</v>
      </c>
      <c r="J443" s="16">
        <f t="shared" si="15"/>
        <v>0</v>
      </c>
    </row>
    <row r="444" spans="1:10" x14ac:dyDescent="0.25">
      <c r="A444" s="8"/>
      <c r="B444" s="8"/>
      <c r="C444" s="9" t="s">
        <v>292</v>
      </c>
      <c r="D444" s="8"/>
      <c r="E444" s="8"/>
      <c r="F444" s="9" t="s">
        <v>293</v>
      </c>
      <c r="G444" s="10">
        <f>+G445</f>
        <v>110000</v>
      </c>
      <c r="H444" s="10">
        <f>+H445</f>
        <v>140000</v>
      </c>
      <c r="I444" s="10">
        <f t="shared" si="14"/>
        <v>127.27272727272727</v>
      </c>
      <c r="J444" s="10">
        <f t="shared" si="15"/>
        <v>30000</v>
      </c>
    </row>
    <row r="445" spans="1:10" x14ac:dyDescent="0.25">
      <c r="A445" s="11"/>
      <c r="B445" s="11"/>
      <c r="C445" s="11"/>
      <c r="D445" s="12" t="s">
        <v>294</v>
      </c>
      <c r="E445" s="11"/>
      <c r="F445" s="12" t="s">
        <v>295</v>
      </c>
      <c r="G445" s="13">
        <f>+G446+G447+G448+G449</f>
        <v>110000</v>
      </c>
      <c r="H445" s="13">
        <f>+H446+H447+H448+H449</f>
        <v>140000</v>
      </c>
      <c r="I445" s="13">
        <f t="shared" si="14"/>
        <v>127.27272727272727</v>
      </c>
      <c r="J445" s="13">
        <f t="shared" si="15"/>
        <v>30000</v>
      </c>
    </row>
    <row r="446" spans="1:10" x14ac:dyDescent="0.25">
      <c r="A446" s="14"/>
      <c r="B446" s="14"/>
      <c r="C446" s="14"/>
      <c r="D446" s="14"/>
      <c r="E446" s="15" t="s">
        <v>15</v>
      </c>
      <c r="F446" s="15" t="s">
        <v>16</v>
      </c>
      <c r="G446" s="16">
        <v>500</v>
      </c>
      <c r="H446" s="16">
        <v>500</v>
      </c>
      <c r="I446" s="16">
        <f t="shared" si="14"/>
        <v>100</v>
      </c>
      <c r="J446" s="16">
        <f t="shared" si="15"/>
        <v>0</v>
      </c>
    </row>
    <row r="447" spans="1:10" x14ac:dyDescent="0.25">
      <c r="A447" s="14"/>
      <c r="B447" s="14"/>
      <c r="C447" s="14"/>
      <c r="D447" s="14"/>
      <c r="E447" s="15" t="s">
        <v>19</v>
      </c>
      <c r="F447" s="15" t="s">
        <v>20</v>
      </c>
      <c r="G447" s="16">
        <v>64500</v>
      </c>
      <c r="H447" s="16">
        <v>64500</v>
      </c>
      <c r="I447" s="16">
        <f t="shared" si="14"/>
        <v>100</v>
      </c>
      <c r="J447" s="16">
        <f t="shared" si="15"/>
        <v>0</v>
      </c>
    </row>
    <row r="448" spans="1:10" x14ac:dyDescent="0.25">
      <c r="A448" s="14"/>
      <c r="B448" s="14"/>
      <c r="C448" s="14"/>
      <c r="D448" s="14"/>
      <c r="E448" s="15" t="s">
        <v>108</v>
      </c>
      <c r="F448" s="15" t="s">
        <v>109</v>
      </c>
      <c r="G448" s="16">
        <v>41000</v>
      </c>
      <c r="H448" s="16">
        <v>71000</v>
      </c>
      <c r="I448" s="16">
        <f t="shared" si="14"/>
        <v>173.17073170731706</v>
      </c>
      <c r="J448" s="16">
        <f t="shared" si="15"/>
        <v>30000</v>
      </c>
    </row>
    <row r="449" spans="1:10" x14ac:dyDescent="0.25">
      <c r="A449" s="14"/>
      <c r="B449" s="14"/>
      <c r="C449" s="14"/>
      <c r="D449" s="14"/>
      <c r="E449" s="15" t="s">
        <v>126</v>
      </c>
      <c r="F449" s="15" t="s">
        <v>127</v>
      </c>
      <c r="G449" s="16">
        <v>4000</v>
      </c>
      <c r="H449" s="16">
        <v>4000</v>
      </c>
      <c r="I449" s="16">
        <f t="shared" si="14"/>
        <v>100</v>
      </c>
      <c r="J449" s="16">
        <f t="shared" si="15"/>
        <v>0</v>
      </c>
    </row>
    <row r="450" spans="1:10" x14ac:dyDescent="0.25">
      <c r="A450" s="8"/>
      <c r="B450" s="8"/>
      <c r="C450" s="9" t="s">
        <v>296</v>
      </c>
      <c r="D450" s="8"/>
      <c r="E450" s="8"/>
      <c r="F450" s="9" t="s">
        <v>297</v>
      </c>
      <c r="G450" s="10">
        <f>+G451</f>
        <v>160000</v>
      </c>
      <c r="H450" s="10">
        <f>+H451</f>
        <v>160000</v>
      </c>
      <c r="I450" s="10">
        <f t="shared" si="14"/>
        <v>100</v>
      </c>
      <c r="J450" s="10">
        <f t="shared" si="15"/>
        <v>0</v>
      </c>
    </row>
    <row r="451" spans="1:10" x14ac:dyDescent="0.25">
      <c r="A451" s="11"/>
      <c r="B451" s="11"/>
      <c r="C451" s="11"/>
      <c r="D451" s="12" t="s">
        <v>14</v>
      </c>
      <c r="E451" s="11"/>
      <c r="F451" s="12"/>
      <c r="G451" s="13">
        <f>+G452+G453+G454+G455+G456+G457+G458</f>
        <v>160000</v>
      </c>
      <c r="H451" s="13">
        <f>+H452+H453+H454+H455+H456+H457+H458</f>
        <v>160000</v>
      </c>
      <c r="I451" s="13">
        <f t="shared" si="14"/>
        <v>100</v>
      </c>
      <c r="J451" s="13">
        <f t="shared" si="15"/>
        <v>0</v>
      </c>
    </row>
    <row r="452" spans="1:10" x14ac:dyDescent="0.25">
      <c r="A452" s="14"/>
      <c r="B452" s="14"/>
      <c r="C452" s="14"/>
      <c r="D452" s="14"/>
      <c r="E452" s="15" t="s">
        <v>15</v>
      </c>
      <c r="F452" s="15" t="s">
        <v>16</v>
      </c>
      <c r="G452" s="16">
        <v>8466.6</v>
      </c>
      <c r="H452" s="16">
        <v>8466.6</v>
      </c>
      <c r="I452" s="16">
        <f t="shared" si="14"/>
        <v>100</v>
      </c>
      <c r="J452" s="16">
        <f t="shared" si="15"/>
        <v>0</v>
      </c>
    </row>
    <row r="453" spans="1:10" x14ac:dyDescent="0.25">
      <c r="A453" s="14"/>
      <c r="B453" s="14"/>
      <c r="C453" s="14"/>
      <c r="D453" s="14"/>
      <c r="E453" s="15" t="s">
        <v>29</v>
      </c>
      <c r="F453" s="15" t="s">
        <v>30</v>
      </c>
      <c r="G453" s="16">
        <v>3000</v>
      </c>
      <c r="H453" s="16">
        <v>3000</v>
      </c>
      <c r="I453" s="16">
        <f t="shared" ref="I453:I516" si="16">IF(G453&lt;&gt;0,H453/G453*100,"-")</f>
        <v>100</v>
      </c>
      <c r="J453" s="16">
        <f t="shared" si="15"/>
        <v>0</v>
      </c>
    </row>
    <row r="454" spans="1:10" x14ac:dyDescent="0.25">
      <c r="A454" s="14"/>
      <c r="B454" s="14"/>
      <c r="C454" s="14"/>
      <c r="D454" s="14"/>
      <c r="E454" s="15" t="s">
        <v>17</v>
      </c>
      <c r="F454" s="15" t="s">
        <v>18</v>
      </c>
      <c r="G454" s="16">
        <v>8000</v>
      </c>
      <c r="H454" s="16">
        <v>8000</v>
      </c>
      <c r="I454" s="16">
        <f t="shared" si="16"/>
        <v>100</v>
      </c>
      <c r="J454" s="16">
        <f t="shared" ref="J454:J517" si="17">H454-G454</f>
        <v>0</v>
      </c>
    </row>
    <row r="455" spans="1:10" x14ac:dyDescent="0.25">
      <c r="A455" s="14"/>
      <c r="B455" s="14"/>
      <c r="C455" s="14"/>
      <c r="D455" s="14"/>
      <c r="E455" s="15" t="s">
        <v>19</v>
      </c>
      <c r="F455" s="15" t="s">
        <v>20</v>
      </c>
      <c r="G455" s="16">
        <v>133299.59</v>
      </c>
      <c r="H455" s="16">
        <v>133299.59</v>
      </c>
      <c r="I455" s="16">
        <f t="shared" si="16"/>
        <v>100</v>
      </c>
      <c r="J455" s="16">
        <f t="shared" si="17"/>
        <v>0</v>
      </c>
    </row>
    <row r="456" spans="1:10" x14ac:dyDescent="0.25">
      <c r="A456" s="14"/>
      <c r="B456" s="14"/>
      <c r="C456" s="14"/>
      <c r="D456" s="14"/>
      <c r="E456" s="15" t="s">
        <v>21</v>
      </c>
      <c r="F456" s="15" t="s">
        <v>22</v>
      </c>
      <c r="G456" s="16">
        <v>5000</v>
      </c>
      <c r="H456" s="16">
        <v>5000</v>
      </c>
      <c r="I456" s="16">
        <f t="shared" si="16"/>
        <v>100</v>
      </c>
      <c r="J456" s="16">
        <f t="shared" si="17"/>
        <v>0</v>
      </c>
    </row>
    <row r="457" spans="1:10" x14ac:dyDescent="0.25">
      <c r="A457" s="14"/>
      <c r="B457" s="14"/>
      <c r="C457" s="14"/>
      <c r="D457" s="14"/>
      <c r="E457" s="15" t="s">
        <v>138</v>
      </c>
      <c r="F457" s="15" t="s">
        <v>139</v>
      </c>
      <c r="G457" s="16">
        <v>700</v>
      </c>
      <c r="H457" s="16">
        <v>700</v>
      </c>
      <c r="I457" s="16">
        <f t="shared" si="16"/>
        <v>100</v>
      </c>
      <c r="J457" s="16">
        <f t="shared" si="17"/>
        <v>0</v>
      </c>
    </row>
    <row r="458" spans="1:10" x14ac:dyDescent="0.25">
      <c r="A458" s="14"/>
      <c r="B458" s="14"/>
      <c r="C458" s="14"/>
      <c r="D458" s="14"/>
      <c r="E458" s="15" t="s">
        <v>108</v>
      </c>
      <c r="F458" s="15" t="s">
        <v>109</v>
      </c>
      <c r="G458" s="16">
        <v>1533.81</v>
      </c>
      <c r="H458" s="16">
        <v>1533.81</v>
      </c>
      <c r="I458" s="16">
        <f t="shared" si="16"/>
        <v>100</v>
      </c>
      <c r="J458" s="16">
        <f t="shared" si="17"/>
        <v>0</v>
      </c>
    </row>
    <row r="459" spans="1:10" x14ac:dyDescent="0.25">
      <c r="A459" s="8"/>
      <c r="B459" s="8"/>
      <c r="C459" s="9" t="s">
        <v>298</v>
      </c>
      <c r="D459" s="8"/>
      <c r="E459" s="8"/>
      <c r="F459" s="9" t="s">
        <v>299</v>
      </c>
      <c r="G459" s="10">
        <f>+G460</f>
        <v>80000</v>
      </c>
      <c r="H459" s="10">
        <f>+H460</f>
        <v>80000</v>
      </c>
      <c r="I459" s="10">
        <f t="shared" si="16"/>
        <v>100</v>
      </c>
      <c r="J459" s="10">
        <f t="shared" si="17"/>
        <v>0</v>
      </c>
    </row>
    <row r="460" spans="1:10" x14ac:dyDescent="0.25">
      <c r="A460" s="11"/>
      <c r="B460" s="11"/>
      <c r="C460" s="11"/>
      <c r="D460" s="12" t="s">
        <v>14</v>
      </c>
      <c r="E460" s="11"/>
      <c r="F460" s="12"/>
      <c r="G460" s="13">
        <f>+G461+G462+G463</f>
        <v>80000</v>
      </c>
      <c r="H460" s="13">
        <f>+H461+H462+H463</f>
        <v>80000</v>
      </c>
      <c r="I460" s="13">
        <f t="shared" si="16"/>
        <v>100</v>
      </c>
      <c r="J460" s="13">
        <f t="shared" si="17"/>
        <v>0</v>
      </c>
    </row>
    <row r="461" spans="1:10" x14ac:dyDescent="0.25">
      <c r="A461" s="14"/>
      <c r="B461" s="14"/>
      <c r="C461" s="14"/>
      <c r="D461" s="14"/>
      <c r="E461" s="15" t="s">
        <v>17</v>
      </c>
      <c r="F461" s="15" t="s">
        <v>18</v>
      </c>
      <c r="G461" s="16">
        <v>2300</v>
      </c>
      <c r="H461" s="16">
        <v>2300</v>
      </c>
      <c r="I461" s="16">
        <f t="shared" si="16"/>
        <v>100</v>
      </c>
      <c r="J461" s="16">
        <f t="shared" si="17"/>
        <v>0</v>
      </c>
    </row>
    <row r="462" spans="1:10" x14ac:dyDescent="0.25">
      <c r="A462" s="14"/>
      <c r="B462" s="14"/>
      <c r="C462" s="14"/>
      <c r="D462" s="14"/>
      <c r="E462" s="15" t="s">
        <v>66</v>
      </c>
      <c r="F462" s="15" t="s">
        <v>67</v>
      </c>
      <c r="G462" s="16">
        <v>1500</v>
      </c>
      <c r="H462" s="16">
        <v>1500</v>
      </c>
      <c r="I462" s="16">
        <f t="shared" si="16"/>
        <v>100</v>
      </c>
      <c r="J462" s="16">
        <f t="shared" si="17"/>
        <v>0</v>
      </c>
    </row>
    <row r="463" spans="1:10" x14ac:dyDescent="0.25">
      <c r="A463" s="14"/>
      <c r="B463" s="14"/>
      <c r="C463" s="14"/>
      <c r="D463" s="14"/>
      <c r="E463" s="15" t="s">
        <v>19</v>
      </c>
      <c r="F463" s="15" t="s">
        <v>20</v>
      </c>
      <c r="G463" s="16">
        <v>76200</v>
      </c>
      <c r="H463" s="16">
        <v>76200</v>
      </c>
      <c r="I463" s="16">
        <f t="shared" si="16"/>
        <v>100</v>
      </c>
      <c r="J463" s="16">
        <f t="shared" si="17"/>
        <v>0</v>
      </c>
    </row>
    <row r="464" spans="1:10" x14ac:dyDescent="0.25">
      <c r="A464" s="8"/>
      <c r="B464" s="8"/>
      <c r="C464" s="9" t="s">
        <v>300</v>
      </c>
      <c r="D464" s="8"/>
      <c r="E464" s="8"/>
      <c r="F464" s="9" t="s">
        <v>301</v>
      </c>
      <c r="G464" s="10">
        <f>+G465</f>
        <v>25000</v>
      </c>
      <c r="H464" s="10">
        <f>+H465</f>
        <v>50000</v>
      </c>
      <c r="I464" s="10">
        <f t="shared" si="16"/>
        <v>200</v>
      </c>
      <c r="J464" s="10">
        <f t="shared" si="17"/>
        <v>25000</v>
      </c>
    </row>
    <row r="465" spans="1:10" x14ac:dyDescent="0.25">
      <c r="A465" s="11"/>
      <c r="B465" s="11"/>
      <c r="C465" s="11"/>
      <c r="D465" s="12" t="s">
        <v>14</v>
      </c>
      <c r="E465" s="11"/>
      <c r="F465" s="12"/>
      <c r="G465" s="13">
        <f>+G466+G467</f>
        <v>25000</v>
      </c>
      <c r="H465" s="13">
        <f>+H466+H467</f>
        <v>50000</v>
      </c>
      <c r="I465" s="13">
        <f t="shared" si="16"/>
        <v>200</v>
      </c>
      <c r="J465" s="13">
        <f t="shared" si="17"/>
        <v>25000</v>
      </c>
    </row>
    <row r="466" spans="1:10" x14ac:dyDescent="0.25">
      <c r="A466" s="14"/>
      <c r="B466" s="14"/>
      <c r="C466" s="14"/>
      <c r="D466" s="14"/>
      <c r="E466" s="15" t="s">
        <v>15</v>
      </c>
      <c r="F466" s="15" t="s">
        <v>16</v>
      </c>
      <c r="G466" s="16">
        <v>2200</v>
      </c>
      <c r="H466" s="16">
        <v>2200</v>
      </c>
      <c r="I466" s="16">
        <f t="shared" si="16"/>
        <v>100</v>
      </c>
      <c r="J466" s="16">
        <f t="shared" si="17"/>
        <v>0</v>
      </c>
    </row>
    <row r="467" spans="1:10" x14ac:dyDescent="0.25">
      <c r="A467" s="14"/>
      <c r="B467" s="14"/>
      <c r="C467" s="14"/>
      <c r="D467" s="14"/>
      <c r="E467" s="15" t="s">
        <v>126</v>
      </c>
      <c r="F467" s="15" t="s">
        <v>127</v>
      </c>
      <c r="G467" s="16">
        <v>22800</v>
      </c>
      <c r="H467" s="16">
        <v>47800</v>
      </c>
      <c r="I467" s="16">
        <f t="shared" si="16"/>
        <v>209.64912280701756</v>
      </c>
      <c r="J467" s="16">
        <f t="shared" si="17"/>
        <v>25000</v>
      </c>
    </row>
    <row r="468" spans="1:10" x14ac:dyDescent="0.25">
      <c r="A468" s="8"/>
      <c r="B468" s="8"/>
      <c r="C468" s="9" t="s">
        <v>302</v>
      </c>
      <c r="D468" s="8"/>
      <c r="E468" s="8"/>
      <c r="F468" s="9" t="s">
        <v>303</v>
      </c>
      <c r="G468" s="10">
        <f>+G469</f>
        <v>15000</v>
      </c>
      <c r="H468" s="10">
        <f>+H469</f>
        <v>15000</v>
      </c>
      <c r="I468" s="10">
        <f t="shared" si="16"/>
        <v>100</v>
      </c>
      <c r="J468" s="10">
        <f t="shared" si="17"/>
        <v>0</v>
      </c>
    </row>
    <row r="469" spans="1:10" x14ac:dyDescent="0.25">
      <c r="A469" s="11"/>
      <c r="B469" s="11"/>
      <c r="C469" s="11"/>
      <c r="D469" s="12" t="s">
        <v>14</v>
      </c>
      <c r="E469" s="11"/>
      <c r="F469" s="12"/>
      <c r="G469" s="13">
        <f>+G470</f>
        <v>15000</v>
      </c>
      <c r="H469" s="13">
        <f>+H470</f>
        <v>15000</v>
      </c>
      <c r="I469" s="13">
        <f t="shared" si="16"/>
        <v>100</v>
      </c>
      <c r="J469" s="13">
        <f t="shared" si="17"/>
        <v>0</v>
      </c>
    </row>
    <row r="470" spans="1:10" x14ac:dyDescent="0.25">
      <c r="A470" s="14"/>
      <c r="B470" s="14"/>
      <c r="C470" s="14"/>
      <c r="D470" s="14"/>
      <c r="E470" s="15" t="s">
        <v>19</v>
      </c>
      <c r="F470" s="15" t="s">
        <v>20</v>
      </c>
      <c r="G470" s="16">
        <v>15000</v>
      </c>
      <c r="H470" s="16">
        <v>15000</v>
      </c>
      <c r="I470" s="16">
        <f t="shared" si="16"/>
        <v>100</v>
      </c>
      <c r="J470" s="16">
        <f t="shared" si="17"/>
        <v>0</v>
      </c>
    </row>
    <row r="471" spans="1:10" x14ac:dyDescent="0.25">
      <c r="A471" s="8"/>
      <c r="B471" s="8"/>
      <c r="C471" s="9" t="s">
        <v>304</v>
      </c>
      <c r="D471" s="8"/>
      <c r="E471" s="8"/>
      <c r="F471" s="9" t="s">
        <v>305</v>
      </c>
      <c r="G471" s="10">
        <f>+G472</f>
        <v>12000</v>
      </c>
      <c r="H471" s="10">
        <f>+H472</f>
        <v>12000</v>
      </c>
      <c r="I471" s="10">
        <f t="shared" si="16"/>
        <v>100</v>
      </c>
      <c r="J471" s="10">
        <f t="shared" si="17"/>
        <v>0</v>
      </c>
    </row>
    <row r="472" spans="1:10" x14ac:dyDescent="0.25">
      <c r="A472" s="11"/>
      <c r="B472" s="11"/>
      <c r="C472" s="11"/>
      <c r="D472" s="12" t="s">
        <v>14</v>
      </c>
      <c r="E472" s="11"/>
      <c r="F472" s="12"/>
      <c r="G472" s="13">
        <f>+G473+G474</f>
        <v>12000</v>
      </c>
      <c r="H472" s="13">
        <f>+H473+H474</f>
        <v>12000</v>
      </c>
      <c r="I472" s="13">
        <f t="shared" si="16"/>
        <v>100</v>
      </c>
      <c r="J472" s="13">
        <f t="shared" si="17"/>
        <v>0</v>
      </c>
    </row>
    <row r="473" spans="1:10" x14ac:dyDescent="0.25">
      <c r="A473" s="14"/>
      <c r="B473" s="14"/>
      <c r="C473" s="14"/>
      <c r="D473" s="14"/>
      <c r="E473" s="15" t="s">
        <v>15</v>
      </c>
      <c r="F473" s="15" t="s">
        <v>16</v>
      </c>
      <c r="G473" s="16">
        <v>12000</v>
      </c>
      <c r="H473" s="16">
        <v>12000</v>
      </c>
      <c r="I473" s="16">
        <f t="shared" si="16"/>
        <v>100</v>
      </c>
      <c r="J473" s="16">
        <f t="shared" si="17"/>
        <v>0</v>
      </c>
    </row>
    <row r="474" spans="1:10" x14ac:dyDescent="0.25">
      <c r="A474" s="14"/>
      <c r="B474" s="14"/>
      <c r="C474" s="14"/>
      <c r="D474" s="14"/>
      <c r="E474" s="15" t="s">
        <v>29</v>
      </c>
      <c r="F474" s="15" t="s">
        <v>30</v>
      </c>
      <c r="G474" s="16">
        <v>0</v>
      </c>
      <c r="H474" s="16">
        <v>0</v>
      </c>
      <c r="I474" s="16" t="str">
        <f t="shared" si="16"/>
        <v>-</v>
      </c>
      <c r="J474" s="16">
        <f t="shared" si="17"/>
        <v>0</v>
      </c>
    </row>
    <row r="475" spans="1:10" x14ac:dyDescent="0.25">
      <c r="A475" s="8"/>
      <c r="B475" s="8"/>
      <c r="C475" s="9" t="s">
        <v>306</v>
      </c>
      <c r="D475" s="8"/>
      <c r="E475" s="8"/>
      <c r="F475" s="9" t="s">
        <v>307</v>
      </c>
      <c r="G475" s="10">
        <f>+G476</f>
        <v>35000</v>
      </c>
      <c r="H475" s="10">
        <f>+H476</f>
        <v>50000</v>
      </c>
      <c r="I475" s="10">
        <f t="shared" si="16"/>
        <v>142.85714285714286</v>
      </c>
      <c r="J475" s="10">
        <f t="shared" si="17"/>
        <v>15000</v>
      </c>
    </row>
    <row r="476" spans="1:10" x14ac:dyDescent="0.25">
      <c r="A476" s="11"/>
      <c r="B476" s="11"/>
      <c r="C476" s="11"/>
      <c r="D476" s="12" t="s">
        <v>14</v>
      </c>
      <c r="E476" s="11"/>
      <c r="F476" s="12"/>
      <c r="G476" s="13">
        <f>+G477</f>
        <v>35000</v>
      </c>
      <c r="H476" s="13">
        <f>+H477</f>
        <v>50000</v>
      </c>
      <c r="I476" s="13">
        <f t="shared" si="16"/>
        <v>142.85714285714286</v>
      </c>
      <c r="J476" s="13">
        <f t="shared" si="17"/>
        <v>15000</v>
      </c>
    </row>
    <row r="477" spans="1:10" x14ac:dyDescent="0.25">
      <c r="A477" s="14"/>
      <c r="B477" s="14"/>
      <c r="C477" s="14"/>
      <c r="D477" s="14"/>
      <c r="E477" s="15" t="s">
        <v>29</v>
      </c>
      <c r="F477" s="15" t="s">
        <v>30</v>
      </c>
      <c r="G477" s="16">
        <v>35000</v>
      </c>
      <c r="H477" s="16">
        <v>50000</v>
      </c>
      <c r="I477" s="16">
        <f t="shared" si="16"/>
        <v>142.85714285714286</v>
      </c>
      <c r="J477" s="16">
        <f t="shared" si="17"/>
        <v>15000</v>
      </c>
    </row>
    <row r="478" spans="1:10" x14ac:dyDescent="0.25">
      <c r="A478" s="8"/>
      <c r="B478" s="8"/>
      <c r="C478" s="9" t="s">
        <v>308</v>
      </c>
      <c r="D478" s="8"/>
      <c r="E478" s="8"/>
      <c r="F478" s="9" t="s">
        <v>309</v>
      </c>
      <c r="G478" s="10">
        <f>+G479</f>
        <v>160000</v>
      </c>
      <c r="H478" s="10">
        <f>+H479</f>
        <v>115000</v>
      </c>
      <c r="I478" s="10">
        <f t="shared" si="16"/>
        <v>71.875</v>
      </c>
      <c r="J478" s="10">
        <f t="shared" si="17"/>
        <v>-45000</v>
      </c>
    </row>
    <row r="479" spans="1:10" x14ac:dyDescent="0.25">
      <c r="A479" s="11"/>
      <c r="B479" s="11"/>
      <c r="C479" s="11"/>
      <c r="D479" s="12" t="s">
        <v>310</v>
      </c>
      <c r="E479" s="11"/>
      <c r="F479" s="12" t="s">
        <v>311</v>
      </c>
      <c r="G479" s="13">
        <f>+G480+G481+G482+G483+G484+G485+G486</f>
        <v>160000</v>
      </c>
      <c r="H479" s="13">
        <f>+H480+H481+H482+H483+H484+H485+H486</f>
        <v>115000</v>
      </c>
      <c r="I479" s="13">
        <f t="shared" si="16"/>
        <v>71.875</v>
      </c>
      <c r="J479" s="13">
        <f t="shared" si="17"/>
        <v>-45000</v>
      </c>
    </row>
    <row r="480" spans="1:10" x14ac:dyDescent="0.25">
      <c r="A480" s="14"/>
      <c r="B480" s="14"/>
      <c r="C480" s="14"/>
      <c r="D480" s="14"/>
      <c r="E480" s="15" t="s">
        <v>15</v>
      </c>
      <c r="F480" s="15" t="s">
        <v>16</v>
      </c>
      <c r="G480" s="16">
        <v>500</v>
      </c>
      <c r="H480" s="16">
        <v>500</v>
      </c>
      <c r="I480" s="16">
        <f t="shared" si="16"/>
        <v>100</v>
      </c>
      <c r="J480" s="16">
        <f t="shared" si="17"/>
        <v>0</v>
      </c>
    </row>
    <row r="481" spans="1:10" x14ac:dyDescent="0.25">
      <c r="A481" s="14"/>
      <c r="B481" s="14"/>
      <c r="C481" s="14"/>
      <c r="D481" s="14"/>
      <c r="E481" s="15" t="s">
        <v>19</v>
      </c>
      <c r="F481" s="15" t="s">
        <v>20</v>
      </c>
      <c r="G481" s="16">
        <v>200</v>
      </c>
      <c r="H481" s="16">
        <v>200</v>
      </c>
      <c r="I481" s="16">
        <f t="shared" si="16"/>
        <v>100</v>
      </c>
      <c r="J481" s="16">
        <f t="shared" si="17"/>
        <v>0</v>
      </c>
    </row>
    <row r="482" spans="1:10" x14ac:dyDescent="0.25">
      <c r="A482" s="14"/>
      <c r="B482" s="14"/>
      <c r="C482" s="14"/>
      <c r="D482" s="14"/>
      <c r="E482" s="15" t="s">
        <v>72</v>
      </c>
      <c r="F482" s="15" t="s">
        <v>73</v>
      </c>
      <c r="G482" s="16">
        <v>1700</v>
      </c>
      <c r="H482" s="16">
        <v>1700</v>
      </c>
      <c r="I482" s="16">
        <f t="shared" si="16"/>
        <v>100</v>
      </c>
      <c r="J482" s="16">
        <f t="shared" si="17"/>
        <v>0</v>
      </c>
    </row>
    <row r="483" spans="1:10" x14ac:dyDescent="0.25">
      <c r="A483" s="14"/>
      <c r="B483" s="14"/>
      <c r="C483" s="14"/>
      <c r="D483" s="14"/>
      <c r="E483" s="15" t="s">
        <v>59</v>
      </c>
      <c r="F483" s="15" t="s">
        <v>60</v>
      </c>
      <c r="G483" s="16">
        <v>2500</v>
      </c>
      <c r="H483" s="16">
        <v>2500</v>
      </c>
      <c r="I483" s="16">
        <f t="shared" si="16"/>
        <v>100</v>
      </c>
      <c r="J483" s="16">
        <f t="shared" si="17"/>
        <v>0</v>
      </c>
    </row>
    <row r="484" spans="1:10" x14ac:dyDescent="0.25">
      <c r="A484" s="14"/>
      <c r="B484" s="14"/>
      <c r="C484" s="14"/>
      <c r="D484" s="14"/>
      <c r="E484" s="15" t="s">
        <v>190</v>
      </c>
      <c r="F484" s="15" t="s">
        <v>191</v>
      </c>
      <c r="G484" s="16">
        <v>80000</v>
      </c>
      <c r="H484" s="16">
        <v>80000</v>
      </c>
      <c r="I484" s="16">
        <f t="shared" si="16"/>
        <v>100</v>
      </c>
      <c r="J484" s="16">
        <f t="shared" si="17"/>
        <v>0</v>
      </c>
    </row>
    <row r="485" spans="1:10" x14ac:dyDescent="0.25">
      <c r="A485" s="14"/>
      <c r="B485" s="14"/>
      <c r="C485" s="14"/>
      <c r="D485" s="14"/>
      <c r="E485" s="15" t="s">
        <v>108</v>
      </c>
      <c r="F485" s="15" t="s">
        <v>109</v>
      </c>
      <c r="G485" s="16">
        <v>60600</v>
      </c>
      <c r="H485" s="16">
        <v>15600</v>
      </c>
      <c r="I485" s="16">
        <f t="shared" si="16"/>
        <v>25.742574257425744</v>
      </c>
      <c r="J485" s="16">
        <f t="shared" si="17"/>
        <v>-45000</v>
      </c>
    </row>
    <row r="486" spans="1:10" x14ac:dyDescent="0.25">
      <c r="A486" s="14"/>
      <c r="B486" s="14"/>
      <c r="C486" s="14"/>
      <c r="D486" s="14"/>
      <c r="E486" s="15" t="s">
        <v>126</v>
      </c>
      <c r="F486" s="15" t="s">
        <v>127</v>
      </c>
      <c r="G486" s="16">
        <v>14500</v>
      </c>
      <c r="H486" s="16">
        <v>14500</v>
      </c>
      <c r="I486" s="16">
        <f t="shared" si="16"/>
        <v>100</v>
      </c>
      <c r="J486" s="16">
        <f t="shared" si="17"/>
        <v>0</v>
      </c>
    </row>
    <row r="487" spans="1:10" x14ac:dyDescent="0.25">
      <c r="A487" s="8"/>
      <c r="B487" s="8"/>
      <c r="C487" s="9" t="s">
        <v>312</v>
      </c>
      <c r="D487" s="8"/>
      <c r="E487" s="8"/>
      <c r="F487" s="9" t="s">
        <v>313</v>
      </c>
      <c r="G487" s="10">
        <f>+G488+G494+G496</f>
        <v>343443.93</v>
      </c>
      <c r="H487" s="10">
        <f>+H488+H494+H496</f>
        <v>228940.63</v>
      </c>
      <c r="I487" s="10">
        <f t="shared" si="16"/>
        <v>66.660263874804841</v>
      </c>
      <c r="J487" s="10">
        <f t="shared" si="17"/>
        <v>-114503.29999999999</v>
      </c>
    </row>
    <row r="488" spans="1:10" x14ac:dyDescent="0.25">
      <c r="A488" s="11"/>
      <c r="B488" s="11"/>
      <c r="C488" s="11"/>
      <c r="D488" s="12" t="s">
        <v>199</v>
      </c>
      <c r="E488" s="11"/>
      <c r="F488" s="12" t="s">
        <v>200</v>
      </c>
      <c r="G488" s="13">
        <f>+G489+G490+G491+G492+G493</f>
        <v>141588</v>
      </c>
      <c r="H488" s="13">
        <f>+H489+H490+H491+H492+H493</f>
        <v>145230</v>
      </c>
      <c r="I488" s="13">
        <f t="shared" si="16"/>
        <v>102.57225188575303</v>
      </c>
      <c r="J488" s="13">
        <f t="shared" si="17"/>
        <v>3642</v>
      </c>
    </row>
    <row r="489" spans="1:10" x14ac:dyDescent="0.25">
      <c r="A489" s="14"/>
      <c r="B489" s="14"/>
      <c r="C489" s="14"/>
      <c r="D489" s="14"/>
      <c r="E489" s="15" t="s">
        <v>17</v>
      </c>
      <c r="F489" s="15" t="s">
        <v>18</v>
      </c>
      <c r="G489" s="16">
        <v>2000</v>
      </c>
      <c r="H489" s="16">
        <v>2000</v>
      </c>
      <c r="I489" s="16">
        <f t="shared" si="16"/>
        <v>100</v>
      </c>
      <c r="J489" s="16">
        <f t="shared" si="17"/>
        <v>0</v>
      </c>
    </row>
    <row r="490" spans="1:10" x14ac:dyDescent="0.25">
      <c r="A490" s="14"/>
      <c r="B490" s="14"/>
      <c r="C490" s="14"/>
      <c r="D490" s="14"/>
      <c r="E490" s="15" t="s">
        <v>19</v>
      </c>
      <c r="F490" s="15" t="s">
        <v>20</v>
      </c>
      <c r="G490" s="16">
        <v>46943.11</v>
      </c>
      <c r="H490" s="16">
        <v>46943.11</v>
      </c>
      <c r="I490" s="16">
        <f t="shared" si="16"/>
        <v>100</v>
      </c>
      <c r="J490" s="16">
        <f t="shared" si="17"/>
        <v>0</v>
      </c>
    </row>
    <row r="491" spans="1:10" x14ac:dyDescent="0.25">
      <c r="A491" s="14"/>
      <c r="B491" s="14"/>
      <c r="C491" s="14"/>
      <c r="D491" s="14"/>
      <c r="E491" s="15" t="s">
        <v>190</v>
      </c>
      <c r="F491" s="15" t="s">
        <v>191</v>
      </c>
      <c r="G491" s="16">
        <v>27100</v>
      </c>
      <c r="H491" s="16">
        <v>47100</v>
      </c>
      <c r="I491" s="16">
        <f t="shared" si="16"/>
        <v>173.80073800738006</v>
      </c>
      <c r="J491" s="16">
        <f t="shared" si="17"/>
        <v>20000</v>
      </c>
    </row>
    <row r="492" spans="1:10" x14ac:dyDescent="0.25">
      <c r="A492" s="14"/>
      <c r="B492" s="14"/>
      <c r="C492" s="14"/>
      <c r="D492" s="14"/>
      <c r="E492" s="15" t="s">
        <v>108</v>
      </c>
      <c r="F492" s="15" t="s">
        <v>109</v>
      </c>
      <c r="G492" s="16">
        <v>63308.89</v>
      </c>
      <c r="H492" s="16">
        <v>46950.89</v>
      </c>
      <c r="I492" s="16">
        <f t="shared" si="16"/>
        <v>74.161606687465223</v>
      </c>
      <c r="J492" s="16">
        <f t="shared" si="17"/>
        <v>-16358</v>
      </c>
    </row>
    <row r="493" spans="1:10" x14ac:dyDescent="0.25">
      <c r="A493" s="14"/>
      <c r="B493" s="14"/>
      <c r="C493" s="14"/>
      <c r="D493" s="14"/>
      <c r="E493" s="15" t="s">
        <v>126</v>
      </c>
      <c r="F493" s="15" t="s">
        <v>127</v>
      </c>
      <c r="G493" s="16">
        <v>2236</v>
      </c>
      <c r="H493" s="16">
        <v>2236</v>
      </c>
      <c r="I493" s="16">
        <f t="shared" si="16"/>
        <v>100</v>
      </c>
      <c r="J493" s="16">
        <f t="shared" si="17"/>
        <v>0</v>
      </c>
    </row>
    <row r="494" spans="1:10" x14ac:dyDescent="0.25">
      <c r="A494" s="11"/>
      <c r="B494" s="11"/>
      <c r="C494" s="11"/>
      <c r="D494" s="12" t="s">
        <v>203</v>
      </c>
      <c r="E494" s="11"/>
      <c r="F494" s="12" t="s">
        <v>204</v>
      </c>
      <c r="G494" s="13">
        <f>+G495</f>
        <v>47210.63</v>
      </c>
      <c r="H494" s="13">
        <f>+H495</f>
        <v>47210.63</v>
      </c>
      <c r="I494" s="13">
        <f t="shared" si="16"/>
        <v>100</v>
      </c>
      <c r="J494" s="13">
        <f t="shared" si="17"/>
        <v>0</v>
      </c>
    </row>
    <row r="495" spans="1:10" x14ac:dyDescent="0.25">
      <c r="A495" s="14"/>
      <c r="B495" s="14"/>
      <c r="C495" s="14"/>
      <c r="D495" s="14"/>
      <c r="E495" s="15" t="s">
        <v>190</v>
      </c>
      <c r="F495" s="15" t="s">
        <v>191</v>
      </c>
      <c r="G495" s="16">
        <v>47210.63</v>
      </c>
      <c r="H495" s="16">
        <v>47210.63</v>
      </c>
      <c r="I495" s="16">
        <f t="shared" si="16"/>
        <v>100</v>
      </c>
      <c r="J495" s="16">
        <f t="shared" si="17"/>
        <v>0</v>
      </c>
    </row>
    <row r="496" spans="1:10" x14ac:dyDescent="0.25">
      <c r="A496" s="11"/>
      <c r="B496" s="11"/>
      <c r="C496" s="11"/>
      <c r="D496" s="12" t="s">
        <v>217</v>
      </c>
      <c r="E496" s="11"/>
      <c r="F496" s="12" t="s">
        <v>218</v>
      </c>
      <c r="G496" s="13">
        <f>+G497+G498+G499</f>
        <v>154645.29999999999</v>
      </c>
      <c r="H496" s="13">
        <f>+H497+H498+H499</f>
        <v>36500</v>
      </c>
      <c r="I496" s="13">
        <f t="shared" si="16"/>
        <v>23.602398521002581</v>
      </c>
      <c r="J496" s="13">
        <f t="shared" si="17"/>
        <v>-118145.29999999999</v>
      </c>
    </row>
    <row r="497" spans="1:10" x14ac:dyDescent="0.25">
      <c r="A497" s="14"/>
      <c r="B497" s="14"/>
      <c r="C497" s="14"/>
      <c r="D497" s="14"/>
      <c r="E497" s="15" t="s">
        <v>72</v>
      </c>
      <c r="F497" s="15" t="s">
        <v>73</v>
      </c>
      <c r="G497" s="16">
        <v>5000</v>
      </c>
      <c r="H497" s="16">
        <v>5000</v>
      </c>
      <c r="I497" s="16">
        <f t="shared" si="16"/>
        <v>100</v>
      </c>
      <c r="J497" s="16">
        <f t="shared" si="17"/>
        <v>0</v>
      </c>
    </row>
    <row r="498" spans="1:10" x14ac:dyDescent="0.25">
      <c r="A498" s="14"/>
      <c r="B498" s="14"/>
      <c r="C498" s="14"/>
      <c r="D498" s="14"/>
      <c r="E498" s="15" t="s">
        <v>190</v>
      </c>
      <c r="F498" s="15" t="s">
        <v>191</v>
      </c>
      <c r="G498" s="16">
        <v>132200</v>
      </c>
      <c r="H498" s="16">
        <v>0</v>
      </c>
      <c r="I498" s="16">
        <f t="shared" si="16"/>
        <v>0</v>
      </c>
      <c r="J498" s="16">
        <f t="shared" si="17"/>
        <v>-132200</v>
      </c>
    </row>
    <row r="499" spans="1:10" x14ac:dyDescent="0.25">
      <c r="A499" s="14"/>
      <c r="B499" s="14"/>
      <c r="C499" s="14"/>
      <c r="D499" s="14"/>
      <c r="E499" s="15" t="s">
        <v>126</v>
      </c>
      <c r="F499" s="15" t="s">
        <v>127</v>
      </c>
      <c r="G499" s="16">
        <v>17445.3</v>
      </c>
      <c r="H499" s="16">
        <v>31500</v>
      </c>
      <c r="I499" s="16">
        <f t="shared" si="16"/>
        <v>180.5643927017592</v>
      </c>
      <c r="J499" s="16">
        <f t="shared" si="17"/>
        <v>14054.7</v>
      </c>
    </row>
    <row r="500" spans="1:10" x14ac:dyDescent="0.25">
      <c r="A500" s="8"/>
      <c r="B500" s="8"/>
      <c r="C500" s="9" t="s">
        <v>314</v>
      </c>
      <c r="D500" s="8"/>
      <c r="E500" s="8"/>
      <c r="F500" s="9" t="s">
        <v>315</v>
      </c>
      <c r="G500" s="10">
        <f>+G501</f>
        <v>23000</v>
      </c>
      <c r="H500" s="10">
        <f>+H501</f>
        <v>23000</v>
      </c>
      <c r="I500" s="10">
        <f t="shared" si="16"/>
        <v>100</v>
      </c>
      <c r="J500" s="10">
        <f t="shared" si="17"/>
        <v>0</v>
      </c>
    </row>
    <row r="501" spans="1:10" x14ac:dyDescent="0.25">
      <c r="A501" s="11"/>
      <c r="B501" s="11"/>
      <c r="C501" s="11"/>
      <c r="D501" s="12" t="s">
        <v>14</v>
      </c>
      <c r="E501" s="11"/>
      <c r="F501" s="12"/>
      <c r="G501" s="13">
        <f>+G502</f>
        <v>23000</v>
      </c>
      <c r="H501" s="13">
        <f>+H502</f>
        <v>23000</v>
      </c>
      <c r="I501" s="13">
        <f t="shared" si="16"/>
        <v>100</v>
      </c>
      <c r="J501" s="13">
        <f t="shared" si="17"/>
        <v>0</v>
      </c>
    </row>
    <row r="502" spans="1:10" x14ac:dyDescent="0.25">
      <c r="A502" s="14"/>
      <c r="B502" s="14"/>
      <c r="C502" s="14"/>
      <c r="D502" s="14"/>
      <c r="E502" s="15" t="s">
        <v>29</v>
      </c>
      <c r="F502" s="15" t="s">
        <v>30</v>
      </c>
      <c r="G502" s="16">
        <v>23000</v>
      </c>
      <c r="H502" s="16">
        <v>23000</v>
      </c>
      <c r="I502" s="16">
        <f t="shared" si="16"/>
        <v>100</v>
      </c>
      <c r="J502" s="16">
        <f t="shared" si="17"/>
        <v>0</v>
      </c>
    </row>
    <row r="503" spans="1:10" x14ac:dyDescent="0.25">
      <c r="A503" s="8"/>
      <c r="B503" s="8"/>
      <c r="C503" s="9" t="s">
        <v>316</v>
      </c>
      <c r="D503" s="8"/>
      <c r="E503" s="8"/>
      <c r="F503" s="9" t="s">
        <v>317</v>
      </c>
      <c r="G503" s="10">
        <f>+G504</f>
        <v>120250</v>
      </c>
      <c r="H503" s="10">
        <f>+H504</f>
        <v>120250</v>
      </c>
      <c r="I503" s="10">
        <f t="shared" si="16"/>
        <v>100</v>
      </c>
      <c r="J503" s="10">
        <f t="shared" si="17"/>
        <v>0</v>
      </c>
    </row>
    <row r="504" spans="1:10" x14ac:dyDescent="0.25">
      <c r="A504" s="11"/>
      <c r="B504" s="11"/>
      <c r="C504" s="11"/>
      <c r="D504" s="12" t="s">
        <v>14</v>
      </c>
      <c r="E504" s="11"/>
      <c r="F504" s="12"/>
      <c r="G504" s="13">
        <f>+G505</f>
        <v>120250</v>
      </c>
      <c r="H504" s="13">
        <f>+H505</f>
        <v>120250</v>
      </c>
      <c r="I504" s="13">
        <f t="shared" si="16"/>
        <v>100</v>
      </c>
      <c r="J504" s="13">
        <f t="shared" si="17"/>
        <v>0</v>
      </c>
    </row>
    <row r="505" spans="1:10" x14ac:dyDescent="0.25">
      <c r="A505" s="14"/>
      <c r="B505" s="14"/>
      <c r="C505" s="14"/>
      <c r="D505" s="14"/>
      <c r="E505" s="15" t="s">
        <v>280</v>
      </c>
      <c r="F505" s="15" t="s">
        <v>281</v>
      </c>
      <c r="G505" s="16">
        <v>120250</v>
      </c>
      <c r="H505" s="16">
        <v>120250</v>
      </c>
      <c r="I505" s="16">
        <f t="shared" si="16"/>
        <v>100</v>
      </c>
      <c r="J505" s="16">
        <f t="shared" si="17"/>
        <v>0</v>
      </c>
    </row>
    <row r="506" spans="1:10" x14ac:dyDescent="0.25">
      <c r="A506" s="8"/>
      <c r="B506" s="8"/>
      <c r="C506" s="9" t="s">
        <v>318</v>
      </c>
      <c r="D506" s="8"/>
      <c r="E506" s="8"/>
      <c r="F506" s="9" t="s">
        <v>319</v>
      </c>
      <c r="G506" s="10">
        <f>+G507+G509</f>
        <v>50000</v>
      </c>
      <c r="H506" s="10">
        <f>+H507+H509</f>
        <v>50000</v>
      </c>
      <c r="I506" s="10">
        <f t="shared" si="16"/>
        <v>100</v>
      </c>
      <c r="J506" s="10">
        <f t="shared" si="17"/>
        <v>0</v>
      </c>
    </row>
    <row r="507" spans="1:10" x14ac:dyDescent="0.25">
      <c r="A507" s="11"/>
      <c r="B507" s="11"/>
      <c r="C507" s="11"/>
      <c r="D507" s="12" t="s">
        <v>14</v>
      </c>
      <c r="E507" s="11"/>
      <c r="F507" s="12"/>
      <c r="G507" s="13">
        <f>+G508</f>
        <v>35000</v>
      </c>
      <c r="H507" s="13">
        <f>+H508</f>
        <v>35000</v>
      </c>
      <c r="I507" s="13">
        <f t="shared" si="16"/>
        <v>100</v>
      </c>
      <c r="J507" s="13">
        <f t="shared" si="17"/>
        <v>0</v>
      </c>
    </row>
    <row r="508" spans="1:10" x14ac:dyDescent="0.25">
      <c r="A508" s="14"/>
      <c r="B508" s="14"/>
      <c r="C508" s="14"/>
      <c r="D508" s="14"/>
      <c r="E508" s="15" t="s">
        <v>126</v>
      </c>
      <c r="F508" s="15" t="s">
        <v>127</v>
      </c>
      <c r="G508" s="16">
        <v>35000</v>
      </c>
      <c r="H508" s="16">
        <v>35000</v>
      </c>
      <c r="I508" s="16">
        <f t="shared" si="16"/>
        <v>100</v>
      </c>
      <c r="J508" s="16">
        <f t="shared" si="17"/>
        <v>0</v>
      </c>
    </row>
    <row r="509" spans="1:10" x14ac:dyDescent="0.25">
      <c r="A509" s="11"/>
      <c r="B509" s="11"/>
      <c r="C509" s="11"/>
      <c r="D509" s="12" t="s">
        <v>320</v>
      </c>
      <c r="E509" s="11"/>
      <c r="F509" s="12" t="s">
        <v>321</v>
      </c>
      <c r="G509" s="13">
        <f>+G510</f>
        <v>15000</v>
      </c>
      <c r="H509" s="13">
        <f>+H510</f>
        <v>15000</v>
      </c>
      <c r="I509" s="13">
        <f t="shared" si="16"/>
        <v>100</v>
      </c>
      <c r="J509" s="13">
        <f t="shared" si="17"/>
        <v>0</v>
      </c>
    </row>
    <row r="510" spans="1:10" x14ac:dyDescent="0.25">
      <c r="A510" s="14"/>
      <c r="B510" s="14"/>
      <c r="C510" s="14"/>
      <c r="D510" s="14"/>
      <c r="E510" s="15" t="s">
        <v>15</v>
      </c>
      <c r="F510" s="15" t="s">
        <v>16</v>
      </c>
      <c r="G510" s="16">
        <v>15000</v>
      </c>
      <c r="H510" s="16">
        <v>15000</v>
      </c>
      <c r="I510" s="16">
        <f t="shared" si="16"/>
        <v>100</v>
      </c>
      <c r="J510" s="16">
        <f t="shared" si="17"/>
        <v>0</v>
      </c>
    </row>
    <row r="511" spans="1:10" x14ac:dyDescent="0.25">
      <c r="A511" s="8"/>
      <c r="B511" s="8"/>
      <c r="C511" s="9" t="s">
        <v>322</v>
      </c>
      <c r="D511" s="8"/>
      <c r="E511" s="8"/>
      <c r="F511" s="9" t="s">
        <v>323</v>
      </c>
      <c r="G511" s="10">
        <f>+G512</f>
        <v>0</v>
      </c>
      <c r="H511" s="10">
        <f>+H512</f>
        <v>30000</v>
      </c>
      <c r="I511" s="10" t="str">
        <f t="shared" si="16"/>
        <v>-</v>
      </c>
      <c r="J511" s="10">
        <f t="shared" si="17"/>
        <v>30000</v>
      </c>
    </row>
    <row r="512" spans="1:10" x14ac:dyDescent="0.25">
      <c r="A512" s="11"/>
      <c r="B512" s="11"/>
      <c r="C512" s="11"/>
      <c r="D512" s="12" t="s">
        <v>324</v>
      </c>
      <c r="E512" s="11"/>
      <c r="F512" s="12" t="s">
        <v>325</v>
      </c>
      <c r="G512" s="13">
        <f>+G513</f>
        <v>0</v>
      </c>
      <c r="H512" s="13">
        <f>+H513</f>
        <v>30000</v>
      </c>
      <c r="I512" s="13" t="str">
        <f t="shared" si="16"/>
        <v>-</v>
      </c>
      <c r="J512" s="13">
        <f t="shared" si="17"/>
        <v>30000</v>
      </c>
    </row>
    <row r="513" spans="1:10" x14ac:dyDescent="0.25">
      <c r="A513" s="14"/>
      <c r="B513" s="14"/>
      <c r="C513" s="14"/>
      <c r="D513" s="14"/>
      <c r="E513" s="15" t="s">
        <v>126</v>
      </c>
      <c r="F513" s="15" t="s">
        <v>127</v>
      </c>
      <c r="G513" s="16">
        <v>0</v>
      </c>
      <c r="H513" s="16">
        <v>30000</v>
      </c>
      <c r="I513" s="16" t="str">
        <f t="shared" si="16"/>
        <v>-</v>
      </c>
      <c r="J513" s="16">
        <f t="shared" si="17"/>
        <v>30000</v>
      </c>
    </row>
    <row r="514" spans="1:10" x14ac:dyDescent="0.25">
      <c r="A514" s="5"/>
      <c r="B514" s="6" t="s">
        <v>326</v>
      </c>
      <c r="C514" s="5"/>
      <c r="D514" s="5"/>
      <c r="E514" s="5"/>
      <c r="F514" s="6" t="s">
        <v>327</v>
      </c>
      <c r="G514" s="7">
        <f>+G515+G518+G521</f>
        <v>160000</v>
      </c>
      <c r="H514" s="7">
        <f>+H515+H518+H521</f>
        <v>180000</v>
      </c>
      <c r="I514" s="7">
        <f t="shared" si="16"/>
        <v>112.5</v>
      </c>
      <c r="J514" s="7">
        <f t="shared" si="17"/>
        <v>20000</v>
      </c>
    </row>
    <row r="515" spans="1:10" x14ac:dyDescent="0.25">
      <c r="A515" s="8"/>
      <c r="B515" s="8"/>
      <c r="C515" s="9" t="s">
        <v>328</v>
      </c>
      <c r="D515" s="8"/>
      <c r="E515" s="8"/>
      <c r="F515" s="9" t="s">
        <v>329</v>
      </c>
      <c r="G515" s="10">
        <f>+G516</f>
        <v>110000</v>
      </c>
      <c r="H515" s="10">
        <f>+H516</f>
        <v>110000</v>
      </c>
      <c r="I515" s="10">
        <f t="shared" si="16"/>
        <v>100</v>
      </c>
      <c r="J515" s="10">
        <f t="shared" si="17"/>
        <v>0</v>
      </c>
    </row>
    <row r="516" spans="1:10" x14ac:dyDescent="0.25">
      <c r="A516" s="11"/>
      <c r="B516" s="11"/>
      <c r="C516" s="11"/>
      <c r="D516" s="12" t="s">
        <v>14</v>
      </c>
      <c r="E516" s="11"/>
      <c r="F516" s="12"/>
      <c r="G516" s="13">
        <f>+G517</f>
        <v>110000</v>
      </c>
      <c r="H516" s="13">
        <f>+H517</f>
        <v>110000</v>
      </c>
      <c r="I516" s="13">
        <f t="shared" si="16"/>
        <v>100</v>
      </c>
      <c r="J516" s="13">
        <f t="shared" si="17"/>
        <v>0</v>
      </c>
    </row>
    <row r="517" spans="1:10" x14ac:dyDescent="0.25">
      <c r="A517" s="14"/>
      <c r="B517" s="14"/>
      <c r="C517" s="14"/>
      <c r="D517" s="14"/>
      <c r="E517" s="15" t="s">
        <v>330</v>
      </c>
      <c r="F517" s="15" t="s">
        <v>331</v>
      </c>
      <c r="G517" s="16">
        <v>110000</v>
      </c>
      <c r="H517" s="16">
        <v>110000</v>
      </c>
      <c r="I517" s="16">
        <f t="shared" ref="I517:I580" si="18">IF(G517&lt;&gt;0,H517/G517*100,"-")</f>
        <v>100</v>
      </c>
      <c r="J517" s="16">
        <f t="shared" si="17"/>
        <v>0</v>
      </c>
    </row>
    <row r="518" spans="1:10" x14ac:dyDescent="0.25">
      <c r="A518" s="8"/>
      <c r="B518" s="8"/>
      <c r="C518" s="9" t="s">
        <v>332</v>
      </c>
      <c r="D518" s="8"/>
      <c r="E518" s="8"/>
      <c r="F518" s="9" t="s">
        <v>333</v>
      </c>
      <c r="G518" s="10">
        <f>+G519</f>
        <v>30000</v>
      </c>
      <c r="H518" s="10">
        <f>+H519</f>
        <v>30000</v>
      </c>
      <c r="I518" s="10">
        <f t="shared" si="18"/>
        <v>100</v>
      </c>
      <c r="J518" s="10">
        <f t="shared" ref="J518:J581" si="19">H518-G518</f>
        <v>0</v>
      </c>
    </row>
    <row r="519" spans="1:10" x14ac:dyDescent="0.25">
      <c r="A519" s="11"/>
      <c r="B519" s="11"/>
      <c r="C519" s="11"/>
      <c r="D519" s="12" t="s">
        <v>14</v>
      </c>
      <c r="E519" s="11"/>
      <c r="F519" s="12"/>
      <c r="G519" s="13">
        <f>+G520</f>
        <v>30000</v>
      </c>
      <c r="H519" s="13">
        <f>+H520</f>
        <v>30000</v>
      </c>
      <c r="I519" s="13">
        <f t="shared" si="18"/>
        <v>100</v>
      </c>
      <c r="J519" s="13">
        <f t="shared" si="19"/>
        <v>0</v>
      </c>
    </row>
    <row r="520" spans="1:10" x14ac:dyDescent="0.25">
      <c r="A520" s="14"/>
      <c r="B520" s="14"/>
      <c r="C520" s="14"/>
      <c r="D520" s="14"/>
      <c r="E520" s="15" t="s">
        <v>29</v>
      </c>
      <c r="F520" s="15" t="s">
        <v>30</v>
      </c>
      <c r="G520" s="16">
        <v>30000</v>
      </c>
      <c r="H520" s="16">
        <v>30000</v>
      </c>
      <c r="I520" s="16">
        <f t="shared" si="18"/>
        <v>100</v>
      </c>
      <c r="J520" s="16">
        <f t="shared" si="19"/>
        <v>0</v>
      </c>
    </row>
    <row r="521" spans="1:10" x14ac:dyDescent="0.25">
      <c r="A521" s="8"/>
      <c r="B521" s="8"/>
      <c r="C521" s="9" t="s">
        <v>334</v>
      </c>
      <c r="D521" s="8"/>
      <c r="E521" s="8"/>
      <c r="F521" s="9" t="s">
        <v>335</v>
      </c>
      <c r="G521" s="10">
        <f>+G522</f>
        <v>20000</v>
      </c>
      <c r="H521" s="10">
        <f>+H522</f>
        <v>40000</v>
      </c>
      <c r="I521" s="10">
        <f t="shared" si="18"/>
        <v>200</v>
      </c>
      <c r="J521" s="10">
        <f t="shared" si="19"/>
        <v>20000</v>
      </c>
    </row>
    <row r="522" spans="1:10" x14ac:dyDescent="0.25">
      <c r="A522" s="11"/>
      <c r="B522" s="11"/>
      <c r="C522" s="11"/>
      <c r="D522" s="12" t="s">
        <v>336</v>
      </c>
      <c r="E522" s="11"/>
      <c r="F522" s="12" t="s">
        <v>337</v>
      </c>
      <c r="G522" s="13">
        <f>+G523+G524</f>
        <v>20000</v>
      </c>
      <c r="H522" s="13">
        <f>+H523+H524</f>
        <v>40000</v>
      </c>
      <c r="I522" s="13">
        <f t="shared" si="18"/>
        <v>200</v>
      </c>
      <c r="J522" s="13">
        <f t="shared" si="19"/>
        <v>20000</v>
      </c>
    </row>
    <row r="523" spans="1:10" x14ac:dyDescent="0.25">
      <c r="A523" s="14"/>
      <c r="B523" s="14"/>
      <c r="C523" s="14"/>
      <c r="D523" s="14"/>
      <c r="E523" s="15" t="s">
        <v>59</v>
      </c>
      <c r="F523" s="15" t="s">
        <v>60</v>
      </c>
      <c r="G523" s="16">
        <v>20000</v>
      </c>
      <c r="H523" s="16">
        <v>5000</v>
      </c>
      <c r="I523" s="16">
        <f t="shared" si="18"/>
        <v>25</v>
      </c>
      <c r="J523" s="16">
        <f t="shared" si="19"/>
        <v>-15000</v>
      </c>
    </row>
    <row r="524" spans="1:10" x14ac:dyDescent="0.25">
      <c r="A524" s="14"/>
      <c r="B524" s="14"/>
      <c r="C524" s="14"/>
      <c r="D524" s="14"/>
      <c r="E524" s="15" t="s">
        <v>108</v>
      </c>
      <c r="F524" s="15" t="s">
        <v>109</v>
      </c>
      <c r="G524" s="16">
        <v>0</v>
      </c>
      <c r="H524" s="16">
        <v>35000</v>
      </c>
      <c r="I524" s="16" t="str">
        <f t="shared" si="18"/>
        <v>-</v>
      </c>
      <c r="J524" s="16">
        <f t="shared" si="19"/>
        <v>35000</v>
      </c>
    </row>
    <row r="525" spans="1:10" x14ac:dyDescent="0.25">
      <c r="A525" s="5"/>
      <c r="B525" s="6" t="s">
        <v>338</v>
      </c>
      <c r="C525" s="5"/>
      <c r="D525" s="5"/>
      <c r="E525" s="5"/>
      <c r="F525" s="6" t="s">
        <v>339</v>
      </c>
      <c r="G525" s="7">
        <f>+G526+G531+G537+G540+G545+G550+G555+G563+G568+G580+G584+G588+G592+G596+G600+G605</f>
        <v>1570417.8599999999</v>
      </c>
      <c r="H525" s="7">
        <f>+H526+H531+H537+H540+H545+H550+H555+H563+H568+H580+H584+H588+H592+H596+H600+H605</f>
        <v>1625004.2999999998</v>
      </c>
      <c r="I525" s="7">
        <f t="shared" si="18"/>
        <v>103.47591818651374</v>
      </c>
      <c r="J525" s="7">
        <f t="shared" si="19"/>
        <v>54586.439999999944</v>
      </c>
    </row>
    <row r="526" spans="1:10" x14ac:dyDescent="0.25">
      <c r="A526" s="8"/>
      <c r="B526" s="8"/>
      <c r="C526" s="9" t="s">
        <v>340</v>
      </c>
      <c r="D526" s="8"/>
      <c r="E526" s="8"/>
      <c r="F526" s="9" t="s">
        <v>341</v>
      </c>
      <c r="G526" s="10">
        <f>+G527</f>
        <v>30000</v>
      </c>
      <c r="H526" s="10">
        <f>+H527</f>
        <v>30000</v>
      </c>
      <c r="I526" s="10">
        <f t="shared" si="18"/>
        <v>100</v>
      </c>
      <c r="J526" s="10">
        <f t="shared" si="19"/>
        <v>0</v>
      </c>
    </row>
    <row r="527" spans="1:10" x14ac:dyDescent="0.25">
      <c r="A527" s="11"/>
      <c r="B527" s="11"/>
      <c r="C527" s="11"/>
      <c r="D527" s="12" t="s">
        <v>14</v>
      </c>
      <c r="E527" s="11"/>
      <c r="F527" s="12"/>
      <c r="G527" s="13">
        <f>+G528+G529+G530</f>
        <v>30000</v>
      </c>
      <c r="H527" s="13">
        <f>+H528+H529+H530</f>
        <v>30000</v>
      </c>
      <c r="I527" s="13">
        <f t="shared" si="18"/>
        <v>100</v>
      </c>
      <c r="J527" s="13">
        <f t="shared" si="19"/>
        <v>0</v>
      </c>
    </row>
    <row r="528" spans="1:10" x14ac:dyDescent="0.25">
      <c r="A528" s="14"/>
      <c r="B528" s="14"/>
      <c r="C528" s="14"/>
      <c r="D528" s="14"/>
      <c r="E528" s="15" t="s">
        <v>108</v>
      </c>
      <c r="F528" s="15" t="s">
        <v>109</v>
      </c>
      <c r="G528" s="16">
        <v>13000</v>
      </c>
      <c r="H528" s="16">
        <v>13000</v>
      </c>
      <c r="I528" s="16">
        <f t="shared" si="18"/>
        <v>100</v>
      </c>
      <c r="J528" s="16">
        <f t="shared" si="19"/>
        <v>0</v>
      </c>
    </row>
    <row r="529" spans="1:10" x14ac:dyDescent="0.25">
      <c r="A529" s="14"/>
      <c r="B529" s="14"/>
      <c r="C529" s="14"/>
      <c r="D529" s="14"/>
      <c r="E529" s="15" t="s">
        <v>126</v>
      </c>
      <c r="F529" s="15" t="s">
        <v>127</v>
      </c>
      <c r="G529" s="16">
        <v>7000</v>
      </c>
      <c r="H529" s="16">
        <v>7000</v>
      </c>
      <c r="I529" s="16">
        <f t="shared" si="18"/>
        <v>100</v>
      </c>
      <c r="J529" s="16">
        <f t="shared" si="19"/>
        <v>0</v>
      </c>
    </row>
    <row r="530" spans="1:10" x14ac:dyDescent="0.25">
      <c r="A530" s="14"/>
      <c r="B530" s="14"/>
      <c r="C530" s="14"/>
      <c r="D530" s="14"/>
      <c r="E530" s="15" t="s">
        <v>342</v>
      </c>
      <c r="F530" s="15" t="s">
        <v>343</v>
      </c>
      <c r="G530" s="16">
        <v>10000</v>
      </c>
      <c r="H530" s="16">
        <v>10000</v>
      </c>
      <c r="I530" s="16">
        <f t="shared" si="18"/>
        <v>100</v>
      </c>
      <c r="J530" s="16">
        <f t="shared" si="19"/>
        <v>0</v>
      </c>
    </row>
    <row r="531" spans="1:10" x14ac:dyDescent="0.25">
      <c r="A531" s="8"/>
      <c r="B531" s="8"/>
      <c r="C531" s="9" t="s">
        <v>344</v>
      </c>
      <c r="D531" s="8"/>
      <c r="E531" s="8"/>
      <c r="F531" s="9" t="s">
        <v>345</v>
      </c>
      <c r="G531" s="10">
        <f>+G532</f>
        <v>25000</v>
      </c>
      <c r="H531" s="10">
        <f>+H532</f>
        <v>15000</v>
      </c>
      <c r="I531" s="10">
        <f t="shared" si="18"/>
        <v>60</v>
      </c>
      <c r="J531" s="10">
        <f t="shared" si="19"/>
        <v>-10000</v>
      </c>
    </row>
    <row r="532" spans="1:10" x14ac:dyDescent="0.25">
      <c r="A532" s="11"/>
      <c r="B532" s="11"/>
      <c r="C532" s="11"/>
      <c r="D532" s="12" t="s">
        <v>346</v>
      </c>
      <c r="E532" s="11"/>
      <c r="F532" s="12" t="s">
        <v>347</v>
      </c>
      <c r="G532" s="13">
        <f>+G533+G534+G535+G536</f>
        <v>25000</v>
      </c>
      <c r="H532" s="13">
        <f>+H533+H534+H535+H536</f>
        <v>15000</v>
      </c>
      <c r="I532" s="13">
        <f t="shared" si="18"/>
        <v>60</v>
      </c>
      <c r="J532" s="13">
        <f t="shared" si="19"/>
        <v>-10000</v>
      </c>
    </row>
    <row r="533" spans="1:10" x14ac:dyDescent="0.25">
      <c r="A533" s="14"/>
      <c r="B533" s="14"/>
      <c r="C533" s="14"/>
      <c r="D533" s="14"/>
      <c r="E533" s="15" t="s">
        <v>15</v>
      </c>
      <c r="F533" s="15" t="s">
        <v>16</v>
      </c>
      <c r="G533" s="16">
        <v>450</v>
      </c>
      <c r="H533" s="16">
        <v>450</v>
      </c>
      <c r="I533" s="16">
        <f t="shared" si="18"/>
        <v>100</v>
      </c>
      <c r="J533" s="16">
        <f t="shared" si="19"/>
        <v>0</v>
      </c>
    </row>
    <row r="534" spans="1:10" x14ac:dyDescent="0.25">
      <c r="A534" s="14"/>
      <c r="B534" s="14"/>
      <c r="C534" s="14"/>
      <c r="D534" s="14"/>
      <c r="E534" s="15" t="s">
        <v>17</v>
      </c>
      <c r="F534" s="15" t="s">
        <v>18</v>
      </c>
      <c r="G534" s="16">
        <v>200</v>
      </c>
      <c r="H534" s="16">
        <v>200</v>
      </c>
      <c r="I534" s="16">
        <f t="shared" si="18"/>
        <v>100</v>
      </c>
      <c r="J534" s="16">
        <f t="shared" si="19"/>
        <v>0</v>
      </c>
    </row>
    <row r="535" spans="1:10" x14ac:dyDescent="0.25">
      <c r="A535" s="14"/>
      <c r="B535" s="14"/>
      <c r="C535" s="14"/>
      <c r="D535" s="14"/>
      <c r="E535" s="15" t="s">
        <v>19</v>
      </c>
      <c r="F535" s="15" t="s">
        <v>20</v>
      </c>
      <c r="G535" s="16">
        <v>8965.14</v>
      </c>
      <c r="H535" s="16">
        <v>13965.14</v>
      </c>
      <c r="I535" s="16">
        <f t="shared" si="18"/>
        <v>155.77157746560567</v>
      </c>
      <c r="J535" s="16">
        <f t="shared" si="19"/>
        <v>5000</v>
      </c>
    </row>
    <row r="536" spans="1:10" x14ac:dyDescent="0.25">
      <c r="A536" s="14"/>
      <c r="B536" s="14"/>
      <c r="C536" s="14"/>
      <c r="D536" s="14"/>
      <c r="E536" s="15" t="s">
        <v>108</v>
      </c>
      <c r="F536" s="15" t="s">
        <v>109</v>
      </c>
      <c r="G536" s="16">
        <v>15384.86</v>
      </c>
      <c r="H536" s="16">
        <v>384.86</v>
      </c>
      <c r="I536" s="16">
        <f t="shared" si="18"/>
        <v>2.501550225351417</v>
      </c>
      <c r="J536" s="16">
        <f t="shared" si="19"/>
        <v>-15000</v>
      </c>
    </row>
    <row r="537" spans="1:10" x14ac:dyDescent="0.25">
      <c r="A537" s="8"/>
      <c r="B537" s="8"/>
      <c r="C537" s="9" t="s">
        <v>348</v>
      </c>
      <c r="D537" s="8"/>
      <c r="E537" s="8"/>
      <c r="F537" s="9" t="s">
        <v>349</v>
      </c>
      <c r="G537" s="10">
        <f>+G538</f>
        <v>2500</v>
      </c>
      <c r="H537" s="10">
        <f>+H538</f>
        <v>2500</v>
      </c>
      <c r="I537" s="10">
        <f t="shared" si="18"/>
        <v>100</v>
      </c>
      <c r="J537" s="10">
        <f t="shared" si="19"/>
        <v>0</v>
      </c>
    </row>
    <row r="538" spans="1:10" x14ac:dyDescent="0.25">
      <c r="A538" s="11"/>
      <c r="B538" s="11"/>
      <c r="C538" s="11"/>
      <c r="D538" s="12" t="s">
        <v>14</v>
      </c>
      <c r="E538" s="11"/>
      <c r="F538" s="12"/>
      <c r="G538" s="13">
        <f>+G539</f>
        <v>2500</v>
      </c>
      <c r="H538" s="13">
        <f>+H539</f>
        <v>2500</v>
      </c>
      <c r="I538" s="13">
        <f t="shared" si="18"/>
        <v>100</v>
      </c>
      <c r="J538" s="13">
        <f t="shared" si="19"/>
        <v>0</v>
      </c>
    </row>
    <row r="539" spans="1:10" x14ac:dyDescent="0.25">
      <c r="A539" s="14"/>
      <c r="B539" s="14"/>
      <c r="C539" s="14"/>
      <c r="D539" s="14"/>
      <c r="E539" s="15" t="s">
        <v>25</v>
      </c>
      <c r="F539" s="15" t="s">
        <v>26</v>
      </c>
      <c r="G539" s="16">
        <v>2500</v>
      </c>
      <c r="H539" s="16">
        <v>2500</v>
      </c>
      <c r="I539" s="16">
        <f t="shared" si="18"/>
        <v>100</v>
      </c>
      <c r="J539" s="16">
        <f t="shared" si="19"/>
        <v>0</v>
      </c>
    </row>
    <row r="540" spans="1:10" x14ac:dyDescent="0.25">
      <c r="A540" s="8"/>
      <c r="B540" s="8"/>
      <c r="C540" s="9" t="s">
        <v>350</v>
      </c>
      <c r="D540" s="8"/>
      <c r="E540" s="8"/>
      <c r="F540" s="9" t="s">
        <v>351</v>
      </c>
      <c r="G540" s="10">
        <f>+G541+G543</f>
        <v>314509</v>
      </c>
      <c r="H540" s="10">
        <f>+H541+H543</f>
        <v>314509</v>
      </c>
      <c r="I540" s="10">
        <f t="shared" si="18"/>
        <v>100</v>
      </c>
      <c r="J540" s="10">
        <f t="shared" si="19"/>
        <v>0</v>
      </c>
    </row>
    <row r="541" spans="1:10" x14ac:dyDescent="0.25">
      <c r="A541" s="11"/>
      <c r="B541" s="11"/>
      <c r="C541" s="11"/>
      <c r="D541" s="12" t="s">
        <v>14</v>
      </c>
      <c r="E541" s="11"/>
      <c r="F541" s="12"/>
      <c r="G541" s="13">
        <f>+G542</f>
        <v>245109</v>
      </c>
      <c r="H541" s="13">
        <f>+H542</f>
        <v>245109</v>
      </c>
      <c r="I541" s="13">
        <f t="shared" si="18"/>
        <v>100</v>
      </c>
      <c r="J541" s="13">
        <f t="shared" si="19"/>
        <v>0</v>
      </c>
    </row>
    <row r="542" spans="1:10" x14ac:dyDescent="0.25">
      <c r="A542" s="14"/>
      <c r="B542" s="14"/>
      <c r="C542" s="14"/>
      <c r="D542" s="14"/>
      <c r="E542" s="15" t="s">
        <v>154</v>
      </c>
      <c r="F542" s="15" t="s">
        <v>155</v>
      </c>
      <c r="G542" s="16">
        <v>245109</v>
      </c>
      <c r="H542" s="16">
        <v>245109</v>
      </c>
      <c r="I542" s="16">
        <f t="shared" si="18"/>
        <v>100</v>
      </c>
      <c r="J542" s="16">
        <f t="shared" si="19"/>
        <v>0</v>
      </c>
    </row>
    <row r="543" spans="1:10" x14ac:dyDescent="0.25">
      <c r="A543" s="11"/>
      <c r="B543" s="11"/>
      <c r="C543" s="11"/>
      <c r="D543" s="12" t="s">
        <v>352</v>
      </c>
      <c r="E543" s="11"/>
      <c r="F543" s="12" t="s">
        <v>353</v>
      </c>
      <c r="G543" s="13">
        <f>+G544</f>
        <v>69400</v>
      </c>
      <c r="H543" s="13">
        <f>+H544</f>
        <v>69400</v>
      </c>
      <c r="I543" s="13">
        <f t="shared" si="18"/>
        <v>100</v>
      </c>
      <c r="J543" s="13">
        <f t="shared" si="19"/>
        <v>0</v>
      </c>
    </row>
    <row r="544" spans="1:10" x14ac:dyDescent="0.25">
      <c r="A544" s="14"/>
      <c r="B544" s="14"/>
      <c r="C544" s="14"/>
      <c r="D544" s="14"/>
      <c r="E544" s="15" t="s">
        <v>354</v>
      </c>
      <c r="F544" s="15" t="s">
        <v>355</v>
      </c>
      <c r="G544" s="16">
        <v>69400</v>
      </c>
      <c r="H544" s="16">
        <v>69400</v>
      </c>
      <c r="I544" s="16">
        <f t="shared" si="18"/>
        <v>100</v>
      </c>
      <c r="J544" s="16">
        <f t="shared" si="19"/>
        <v>0</v>
      </c>
    </row>
    <row r="545" spans="1:10" x14ac:dyDescent="0.25">
      <c r="A545" s="8"/>
      <c r="B545" s="8"/>
      <c r="C545" s="9" t="s">
        <v>356</v>
      </c>
      <c r="D545" s="8"/>
      <c r="E545" s="8"/>
      <c r="F545" s="9" t="s">
        <v>357</v>
      </c>
      <c r="G545" s="10">
        <f>+G546+G548</f>
        <v>334575</v>
      </c>
      <c r="H545" s="10">
        <f>+H546+H548</f>
        <v>340161.44</v>
      </c>
      <c r="I545" s="10">
        <f t="shared" si="18"/>
        <v>101.66971232160202</v>
      </c>
      <c r="J545" s="10">
        <f t="shared" si="19"/>
        <v>5586.4400000000023</v>
      </c>
    </row>
    <row r="546" spans="1:10" x14ac:dyDescent="0.25">
      <c r="A546" s="11"/>
      <c r="B546" s="11"/>
      <c r="C546" s="11"/>
      <c r="D546" s="12" t="s">
        <v>14</v>
      </c>
      <c r="E546" s="11"/>
      <c r="F546" s="12"/>
      <c r="G546" s="13">
        <f>+G547</f>
        <v>324575</v>
      </c>
      <c r="H546" s="13">
        <f>+H547</f>
        <v>330161.44</v>
      </c>
      <c r="I546" s="13">
        <f t="shared" si="18"/>
        <v>101.72115535700532</v>
      </c>
      <c r="J546" s="13">
        <f t="shared" si="19"/>
        <v>5586.4400000000023</v>
      </c>
    </row>
    <row r="547" spans="1:10" x14ac:dyDescent="0.25">
      <c r="A547" s="14"/>
      <c r="B547" s="14"/>
      <c r="C547" s="14"/>
      <c r="D547" s="14"/>
      <c r="E547" s="15" t="s">
        <v>154</v>
      </c>
      <c r="F547" s="15" t="s">
        <v>155</v>
      </c>
      <c r="G547" s="16">
        <v>324575</v>
      </c>
      <c r="H547" s="16">
        <v>330161.44</v>
      </c>
      <c r="I547" s="16">
        <f t="shared" si="18"/>
        <v>101.72115535700532</v>
      </c>
      <c r="J547" s="16">
        <f t="shared" si="19"/>
        <v>5586.4400000000023</v>
      </c>
    </row>
    <row r="548" spans="1:10" x14ac:dyDescent="0.25">
      <c r="A548" s="11"/>
      <c r="B548" s="11"/>
      <c r="C548" s="11"/>
      <c r="D548" s="12" t="s">
        <v>358</v>
      </c>
      <c r="E548" s="11"/>
      <c r="F548" s="12" t="s">
        <v>359</v>
      </c>
      <c r="G548" s="13">
        <f>+G549</f>
        <v>10000</v>
      </c>
      <c r="H548" s="13">
        <f>+H549</f>
        <v>10000</v>
      </c>
      <c r="I548" s="13">
        <f t="shared" si="18"/>
        <v>100</v>
      </c>
      <c r="J548" s="13">
        <f t="shared" si="19"/>
        <v>0</v>
      </c>
    </row>
    <row r="549" spans="1:10" x14ac:dyDescent="0.25">
      <c r="A549" s="14"/>
      <c r="B549" s="14"/>
      <c r="C549" s="14"/>
      <c r="D549" s="14"/>
      <c r="E549" s="15" t="s">
        <v>354</v>
      </c>
      <c r="F549" s="15" t="s">
        <v>355</v>
      </c>
      <c r="G549" s="16">
        <v>10000</v>
      </c>
      <c r="H549" s="16">
        <v>10000</v>
      </c>
      <c r="I549" s="16">
        <f t="shared" si="18"/>
        <v>100</v>
      </c>
      <c r="J549" s="16">
        <f t="shared" si="19"/>
        <v>0</v>
      </c>
    </row>
    <row r="550" spans="1:10" x14ac:dyDescent="0.25">
      <c r="A550" s="8"/>
      <c r="B550" s="8"/>
      <c r="C550" s="9" t="s">
        <v>360</v>
      </c>
      <c r="D550" s="8"/>
      <c r="E550" s="8"/>
      <c r="F550" s="9" t="s">
        <v>361</v>
      </c>
      <c r="G550" s="10">
        <f>+G551</f>
        <v>95533.860000000015</v>
      </c>
      <c r="H550" s="10">
        <f>+H551</f>
        <v>95533.860000000015</v>
      </c>
      <c r="I550" s="10">
        <f t="shared" si="18"/>
        <v>100</v>
      </c>
      <c r="J550" s="10">
        <f t="shared" si="19"/>
        <v>0</v>
      </c>
    </row>
    <row r="551" spans="1:10" x14ac:dyDescent="0.25">
      <c r="A551" s="11"/>
      <c r="B551" s="11"/>
      <c r="C551" s="11"/>
      <c r="D551" s="12" t="s">
        <v>14</v>
      </c>
      <c r="E551" s="11"/>
      <c r="F551" s="12"/>
      <c r="G551" s="13">
        <f>+G552+G553+G554</f>
        <v>95533.860000000015</v>
      </c>
      <c r="H551" s="13">
        <f>+H552+H553+H554</f>
        <v>95533.860000000015</v>
      </c>
      <c r="I551" s="13">
        <f t="shared" si="18"/>
        <v>100</v>
      </c>
      <c r="J551" s="13">
        <f t="shared" si="19"/>
        <v>0</v>
      </c>
    </row>
    <row r="552" spans="1:10" x14ac:dyDescent="0.25">
      <c r="A552" s="14"/>
      <c r="B552" s="14"/>
      <c r="C552" s="14"/>
      <c r="D552" s="14"/>
      <c r="E552" s="15" t="s">
        <v>21</v>
      </c>
      <c r="F552" s="15" t="s">
        <v>22</v>
      </c>
      <c r="G552" s="16">
        <v>467.1</v>
      </c>
      <c r="H552" s="16">
        <v>467.1</v>
      </c>
      <c r="I552" s="16">
        <f t="shared" si="18"/>
        <v>100</v>
      </c>
      <c r="J552" s="16">
        <f t="shared" si="19"/>
        <v>0</v>
      </c>
    </row>
    <row r="553" spans="1:10" x14ac:dyDescent="0.25">
      <c r="A553" s="14"/>
      <c r="B553" s="14"/>
      <c r="C553" s="14"/>
      <c r="D553" s="14"/>
      <c r="E553" s="15" t="s">
        <v>25</v>
      </c>
      <c r="F553" s="15" t="s">
        <v>26</v>
      </c>
      <c r="G553" s="16">
        <v>93810.46</v>
      </c>
      <c r="H553" s="16">
        <v>93810.46</v>
      </c>
      <c r="I553" s="16">
        <f t="shared" si="18"/>
        <v>100</v>
      </c>
      <c r="J553" s="16">
        <f t="shared" si="19"/>
        <v>0</v>
      </c>
    </row>
    <row r="554" spans="1:10" x14ac:dyDescent="0.25">
      <c r="A554" s="14"/>
      <c r="B554" s="14"/>
      <c r="C554" s="14"/>
      <c r="D554" s="14"/>
      <c r="E554" s="15" t="s">
        <v>154</v>
      </c>
      <c r="F554" s="15" t="s">
        <v>155</v>
      </c>
      <c r="G554" s="16">
        <v>1256.3</v>
      </c>
      <c r="H554" s="16">
        <v>1256.3</v>
      </c>
      <c r="I554" s="16">
        <f t="shared" si="18"/>
        <v>100</v>
      </c>
      <c r="J554" s="16">
        <f t="shared" si="19"/>
        <v>0</v>
      </c>
    </row>
    <row r="555" spans="1:10" x14ac:dyDescent="0.25">
      <c r="A555" s="8"/>
      <c r="B555" s="8"/>
      <c r="C555" s="9" t="s">
        <v>362</v>
      </c>
      <c r="D555" s="8"/>
      <c r="E555" s="8"/>
      <c r="F555" s="9" t="s">
        <v>363</v>
      </c>
      <c r="G555" s="10">
        <f>+G556</f>
        <v>87000</v>
      </c>
      <c r="H555" s="10">
        <f>+H556</f>
        <v>62000</v>
      </c>
      <c r="I555" s="10">
        <f t="shared" si="18"/>
        <v>71.264367816091962</v>
      </c>
      <c r="J555" s="10">
        <f t="shared" si="19"/>
        <v>-25000</v>
      </c>
    </row>
    <row r="556" spans="1:10" x14ac:dyDescent="0.25">
      <c r="A556" s="11"/>
      <c r="B556" s="11"/>
      <c r="C556" s="11"/>
      <c r="D556" s="12" t="s">
        <v>14</v>
      </c>
      <c r="E556" s="11"/>
      <c r="F556" s="12"/>
      <c r="G556" s="13">
        <f>+G557+G558+G559+G560+G561+G562</f>
        <v>87000</v>
      </c>
      <c r="H556" s="13">
        <f>+H557+H558+H559+H560+H561+H562</f>
        <v>62000</v>
      </c>
      <c r="I556" s="13">
        <f t="shared" si="18"/>
        <v>71.264367816091962</v>
      </c>
      <c r="J556" s="13">
        <f t="shared" si="19"/>
        <v>-25000</v>
      </c>
    </row>
    <row r="557" spans="1:10" x14ac:dyDescent="0.25">
      <c r="A557" s="14"/>
      <c r="B557" s="14"/>
      <c r="C557" s="14"/>
      <c r="D557" s="14"/>
      <c r="E557" s="15" t="s">
        <v>15</v>
      </c>
      <c r="F557" s="15" t="s">
        <v>16</v>
      </c>
      <c r="G557" s="16">
        <v>3740</v>
      </c>
      <c r="H557" s="16">
        <v>3740</v>
      </c>
      <c r="I557" s="16">
        <f t="shared" si="18"/>
        <v>100</v>
      </c>
      <c r="J557" s="16">
        <f t="shared" si="19"/>
        <v>0</v>
      </c>
    </row>
    <row r="558" spans="1:10" x14ac:dyDescent="0.25">
      <c r="A558" s="14"/>
      <c r="B558" s="14"/>
      <c r="C558" s="14"/>
      <c r="D558" s="14"/>
      <c r="E558" s="15" t="s">
        <v>17</v>
      </c>
      <c r="F558" s="15" t="s">
        <v>18</v>
      </c>
      <c r="G558" s="16">
        <v>10940</v>
      </c>
      <c r="H558" s="16">
        <v>10940</v>
      </c>
      <c r="I558" s="16">
        <f t="shared" si="18"/>
        <v>100</v>
      </c>
      <c r="J558" s="16">
        <f t="shared" si="19"/>
        <v>0</v>
      </c>
    </row>
    <row r="559" spans="1:10" x14ac:dyDescent="0.25">
      <c r="A559" s="14"/>
      <c r="B559" s="14"/>
      <c r="C559" s="14"/>
      <c r="D559" s="14"/>
      <c r="E559" s="15" t="s">
        <v>19</v>
      </c>
      <c r="F559" s="15" t="s">
        <v>20</v>
      </c>
      <c r="G559" s="16">
        <v>23720</v>
      </c>
      <c r="H559" s="16">
        <v>23720</v>
      </c>
      <c r="I559" s="16">
        <f t="shared" si="18"/>
        <v>100</v>
      </c>
      <c r="J559" s="16">
        <f t="shared" si="19"/>
        <v>0</v>
      </c>
    </row>
    <row r="560" spans="1:10" x14ac:dyDescent="0.25">
      <c r="A560" s="14"/>
      <c r="B560" s="14"/>
      <c r="C560" s="14"/>
      <c r="D560" s="14"/>
      <c r="E560" s="15" t="s">
        <v>21</v>
      </c>
      <c r="F560" s="15" t="s">
        <v>22</v>
      </c>
      <c r="G560" s="16">
        <v>100</v>
      </c>
      <c r="H560" s="16">
        <v>100</v>
      </c>
      <c r="I560" s="16">
        <f t="shared" si="18"/>
        <v>100</v>
      </c>
      <c r="J560" s="16">
        <f t="shared" si="19"/>
        <v>0</v>
      </c>
    </row>
    <row r="561" spans="1:10" x14ac:dyDescent="0.25">
      <c r="A561" s="14"/>
      <c r="B561" s="14"/>
      <c r="C561" s="14"/>
      <c r="D561" s="14"/>
      <c r="E561" s="15" t="s">
        <v>59</v>
      </c>
      <c r="F561" s="15" t="s">
        <v>60</v>
      </c>
      <c r="G561" s="16">
        <v>3520</v>
      </c>
      <c r="H561" s="16">
        <v>3520</v>
      </c>
      <c r="I561" s="16">
        <f t="shared" si="18"/>
        <v>100</v>
      </c>
      <c r="J561" s="16">
        <f t="shared" si="19"/>
        <v>0</v>
      </c>
    </row>
    <row r="562" spans="1:10" x14ac:dyDescent="0.25">
      <c r="A562" s="14"/>
      <c r="B562" s="14"/>
      <c r="C562" s="14"/>
      <c r="D562" s="14"/>
      <c r="E562" s="15" t="s">
        <v>108</v>
      </c>
      <c r="F562" s="15" t="s">
        <v>109</v>
      </c>
      <c r="G562" s="16">
        <v>44980</v>
      </c>
      <c r="H562" s="16">
        <v>19980</v>
      </c>
      <c r="I562" s="16">
        <f t="shared" si="18"/>
        <v>44.419742107603376</v>
      </c>
      <c r="J562" s="16">
        <f t="shared" si="19"/>
        <v>-25000</v>
      </c>
    </row>
    <row r="563" spans="1:10" x14ac:dyDescent="0.25">
      <c r="A563" s="8"/>
      <c r="B563" s="8"/>
      <c r="C563" s="9" t="s">
        <v>364</v>
      </c>
      <c r="D563" s="8"/>
      <c r="E563" s="8"/>
      <c r="F563" s="9" t="s">
        <v>365</v>
      </c>
      <c r="G563" s="10">
        <f>+G564</f>
        <v>255700</v>
      </c>
      <c r="H563" s="10">
        <f>+H564</f>
        <v>235700</v>
      </c>
      <c r="I563" s="10">
        <f t="shared" si="18"/>
        <v>92.178333985138835</v>
      </c>
      <c r="J563" s="10">
        <f t="shared" si="19"/>
        <v>-20000</v>
      </c>
    </row>
    <row r="564" spans="1:10" x14ac:dyDescent="0.25">
      <c r="A564" s="11"/>
      <c r="B564" s="11"/>
      <c r="C564" s="11"/>
      <c r="D564" s="12" t="s">
        <v>14</v>
      </c>
      <c r="E564" s="11"/>
      <c r="F564" s="12"/>
      <c r="G564" s="13">
        <f>+G565+G566+G567</f>
        <v>255700</v>
      </c>
      <c r="H564" s="13">
        <f>+H565+H566+H567</f>
        <v>235700</v>
      </c>
      <c r="I564" s="13">
        <f t="shared" si="18"/>
        <v>92.178333985138835</v>
      </c>
      <c r="J564" s="13">
        <f t="shared" si="19"/>
        <v>-20000</v>
      </c>
    </row>
    <row r="565" spans="1:10" x14ac:dyDescent="0.25">
      <c r="A565" s="14"/>
      <c r="B565" s="14"/>
      <c r="C565" s="14"/>
      <c r="D565" s="14"/>
      <c r="E565" s="15" t="s">
        <v>21</v>
      </c>
      <c r="F565" s="15" t="s">
        <v>22</v>
      </c>
      <c r="G565" s="16">
        <v>1200</v>
      </c>
      <c r="H565" s="16">
        <v>1200</v>
      </c>
      <c r="I565" s="16">
        <f t="shared" si="18"/>
        <v>100</v>
      </c>
      <c r="J565" s="16">
        <f t="shared" si="19"/>
        <v>0</v>
      </c>
    </row>
    <row r="566" spans="1:10" x14ac:dyDescent="0.25">
      <c r="A566" s="14"/>
      <c r="B566" s="14"/>
      <c r="C566" s="14"/>
      <c r="D566" s="14"/>
      <c r="E566" s="15" t="s">
        <v>138</v>
      </c>
      <c r="F566" s="15" t="s">
        <v>139</v>
      </c>
      <c r="G566" s="16">
        <v>7814.34</v>
      </c>
      <c r="H566" s="16">
        <v>7814.34</v>
      </c>
      <c r="I566" s="16">
        <f t="shared" si="18"/>
        <v>100</v>
      </c>
      <c r="J566" s="16">
        <f t="shared" si="19"/>
        <v>0</v>
      </c>
    </row>
    <row r="567" spans="1:10" x14ac:dyDescent="0.25">
      <c r="A567" s="14"/>
      <c r="B567" s="14"/>
      <c r="C567" s="14"/>
      <c r="D567" s="14"/>
      <c r="E567" s="15" t="s">
        <v>25</v>
      </c>
      <c r="F567" s="15" t="s">
        <v>26</v>
      </c>
      <c r="G567" s="16">
        <v>246685.66</v>
      </c>
      <c r="H567" s="16">
        <v>226685.66</v>
      </c>
      <c r="I567" s="16">
        <f t="shared" si="18"/>
        <v>91.89251616814694</v>
      </c>
      <c r="J567" s="16">
        <f t="shared" si="19"/>
        <v>-20000</v>
      </c>
    </row>
    <row r="568" spans="1:10" x14ac:dyDescent="0.25">
      <c r="A568" s="8"/>
      <c r="B568" s="8"/>
      <c r="C568" s="9" t="s">
        <v>366</v>
      </c>
      <c r="D568" s="8"/>
      <c r="E568" s="8"/>
      <c r="F568" s="9" t="s">
        <v>367</v>
      </c>
      <c r="G568" s="10">
        <f>+G569</f>
        <v>112999.99999999999</v>
      </c>
      <c r="H568" s="10">
        <f>+H569</f>
        <v>192000</v>
      </c>
      <c r="I568" s="10">
        <f t="shared" si="18"/>
        <v>169.91150442477877</v>
      </c>
      <c r="J568" s="10">
        <f t="shared" si="19"/>
        <v>79000.000000000015</v>
      </c>
    </row>
    <row r="569" spans="1:10" x14ac:dyDescent="0.25">
      <c r="A569" s="11"/>
      <c r="B569" s="11"/>
      <c r="C569" s="11"/>
      <c r="D569" s="12" t="s">
        <v>14</v>
      </c>
      <c r="E569" s="11"/>
      <c r="F569" s="12"/>
      <c r="G569" s="13">
        <f>+G570+G571+G572+G573+G574+G575+G576+G577+G578+G579</f>
        <v>112999.99999999999</v>
      </c>
      <c r="H569" s="13">
        <f>+H570+H571+H572+H573+H574+H575+H576+H577+H578+H579</f>
        <v>192000</v>
      </c>
      <c r="I569" s="13">
        <f t="shared" si="18"/>
        <v>169.91150442477877</v>
      </c>
      <c r="J569" s="13">
        <f t="shared" si="19"/>
        <v>79000.000000000015</v>
      </c>
    </row>
    <row r="570" spans="1:10" x14ac:dyDescent="0.25">
      <c r="A570" s="14"/>
      <c r="B570" s="14"/>
      <c r="C570" s="14"/>
      <c r="D570" s="14"/>
      <c r="E570" s="15" t="s">
        <v>15</v>
      </c>
      <c r="F570" s="15" t="s">
        <v>16</v>
      </c>
      <c r="G570" s="16">
        <v>2000</v>
      </c>
      <c r="H570" s="16">
        <v>2000</v>
      </c>
      <c r="I570" s="16">
        <f t="shared" si="18"/>
        <v>100</v>
      </c>
      <c r="J570" s="16">
        <f t="shared" si="19"/>
        <v>0</v>
      </c>
    </row>
    <row r="571" spans="1:10" x14ac:dyDescent="0.25">
      <c r="A571" s="14"/>
      <c r="B571" s="14"/>
      <c r="C571" s="14"/>
      <c r="D571" s="14"/>
      <c r="E571" s="15" t="s">
        <v>17</v>
      </c>
      <c r="F571" s="15" t="s">
        <v>18</v>
      </c>
      <c r="G571" s="16">
        <v>6640.96</v>
      </c>
      <c r="H571" s="16">
        <v>6640.96</v>
      </c>
      <c r="I571" s="16">
        <f t="shared" si="18"/>
        <v>100</v>
      </c>
      <c r="J571" s="16">
        <f t="shared" si="19"/>
        <v>0</v>
      </c>
    </row>
    <row r="572" spans="1:10" x14ac:dyDescent="0.25">
      <c r="A572" s="14"/>
      <c r="B572" s="14"/>
      <c r="C572" s="14"/>
      <c r="D572" s="14"/>
      <c r="E572" s="15" t="s">
        <v>19</v>
      </c>
      <c r="F572" s="15" t="s">
        <v>20</v>
      </c>
      <c r="G572" s="16">
        <v>6889</v>
      </c>
      <c r="H572" s="16">
        <v>6889</v>
      </c>
      <c r="I572" s="16">
        <f t="shared" si="18"/>
        <v>100</v>
      </c>
      <c r="J572" s="16">
        <f t="shared" si="19"/>
        <v>0</v>
      </c>
    </row>
    <row r="573" spans="1:10" x14ac:dyDescent="0.25">
      <c r="A573" s="14"/>
      <c r="B573" s="14"/>
      <c r="C573" s="14"/>
      <c r="D573" s="14"/>
      <c r="E573" s="15" t="s">
        <v>72</v>
      </c>
      <c r="F573" s="15" t="s">
        <v>73</v>
      </c>
      <c r="G573" s="16">
        <v>0</v>
      </c>
      <c r="H573" s="16">
        <v>0</v>
      </c>
      <c r="I573" s="16" t="str">
        <f t="shared" si="18"/>
        <v>-</v>
      </c>
      <c r="J573" s="16">
        <f t="shared" si="19"/>
        <v>0</v>
      </c>
    </row>
    <row r="574" spans="1:10" x14ac:dyDescent="0.25">
      <c r="A574" s="14"/>
      <c r="B574" s="14"/>
      <c r="C574" s="14"/>
      <c r="D574" s="14"/>
      <c r="E574" s="15" t="s">
        <v>25</v>
      </c>
      <c r="F574" s="15" t="s">
        <v>26</v>
      </c>
      <c r="G574" s="16">
        <v>2350</v>
      </c>
      <c r="H574" s="16">
        <v>2350</v>
      </c>
      <c r="I574" s="16">
        <f t="shared" si="18"/>
        <v>100</v>
      </c>
      <c r="J574" s="16">
        <f t="shared" si="19"/>
        <v>0</v>
      </c>
    </row>
    <row r="575" spans="1:10" x14ac:dyDescent="0.25">
      <c r="A575" s="14"/>
      <c r="B575" s="14"/>
      <c r="C575" s="14"/>
      <c r="D575" s="14"/>
      <c r="E575" s="15" t="s">
        <v>59</v>
      </c>
      <c r="F575" s="15" t="s">
        <v>60</v>
      </c>
      <c r="G575" s="16">
        <v>5000</v>
      </c>
      <c r="H575" s="16">
        <v>5000</v>
      </c>
      <c r="I575" s="16">
        <f t="shared" si="18"/>
        <v>100</v>
      </c>
      <c r="J575" s="16">
        <f t="shared" si="19"/>
        <v>0</v>
      </c>
    </row>
    <row r="576" spans="1:10" x14ac:dyDescent="0.25">
      <c r="A576" s="14"/>
      <c r="B576" s="14"/>
      <c r="C576" s="14"/>
      <c r="D576" s="14"/>
      <c r="E576" s="15" t="s">
        <v>190</v>
      </c>
      <c r="F576" s="15" t="s">
        <v>191</v>
      </c>
      <c r="G576" s="16">
        <v>48000</v>
      </c>
      <c r="H576" s="16">
        <v>84000</v>
      </c>
      <c r="I576" s="16">
        <f t="shared" si="18"/>
        <v>175</v>
      </c>
      <c r="J576" s="16">
        <f t="shared" si="19"/>
        <v>36000</v>
      </c>
    </row>
    <row r="577" spans="1:10" x14ac:dyDescent="0.25">
      <c r="A577" s="14"/>
      <c r="B577" s="14"/>
      <c r="C577" s="14"/>
      <c r="D577" s="14"/>
      <c r="E577" s="15" t="s">
        <v>108</v>
      </c>
      <c r="F577" s="15" t="s">
        <v>109</v>
      </c>
      <c r="G577" s="16">
        <v>24082.67</v>
      </c>
      <c r="H577" s="16">
        <v>67082.67</v>
      </c>
      <c r="I577" s="16">
        <f t="shared" si="18"/>
        <v>278.55163069543369</v>
      </c>
      <c r="J577" s="16">
        <f t="shared" si="19"/>
        <v>43000</v>
      </c>
    </row>
    <row r="578" spans="1:10" x14ac:dyDescent="0.25">
      <c r="A578" s="14"/>
      <c r="B578" s="14"/>
      <c r="C578" s="14"/>
      <c r="D578" s="14"/>
      <c r="E578" s="15" t="s">
        <v>126</v>
      </c>
      <c r="F578" s="15" t="s">
        <v>127</v>
      </c>
      <c r="G578" s="16">
        <v>3037.37</v>
      </c>
      <c r="H578" s="16">
        <v>3037.37</v>
      </c>
      <c r="I578" s="16">
        <f t="shared" si="18"/>
        <v>100</v>
      </c>
      <c r="J578" s="16">
        <f t="shared" si="19"/>
        <v>0</v>
      </c>
    </row>
    <row r="579" spans="1:10" x14ac:dyDescent="0.25">
      <c r="A579" s="14"/>
      <c r="B579" s="14"/>
      <c r="C579" s="14"/>
      <c r="D579" s="14"/>
      <c r="E579" s="15" t="s">
        <v>368</v>
      </c>
      <c r="F579" s="15" t="s">
        <v>369</v>
      </c>
      <c r="G579" s="16">
        <v>15000</v>
      </c>
      <c r="H579" s="16">
        <v>15000</v>
      </c>
      <c r="I579" s="16">
        <f t="shared" si="18"/>
        <v>100</v>
      </c>
      <c r="J579" s="16">
        <f t="shared" si="19"/>
        <v>0</v>
      </c>
    </row>
    <row r="580" spans="1:10" x14ac:dyDescent="0.25">
      <c r="A580" s="8"/>
      <c r="B580" s="8"/>
      <c r="C580" s="9" t="s">
        <v>370</v>
      </c>
      <c r="D580" s="8"/>
      <c r="E580" s="8"/>
      <c r="F580" s="9" t="s">
        <v>371</v>
      </c>
      <c r="G580" s="10">
        <f>+G581</f>
        <v>20000</v>
      </c>
      <c r="H580" s="10">
        <f>+H581</f>
        <v>20000</v>
      </c>
      <c r="I580" s="10">
        <f t="shared" si="18"/>
        <v>100</v>
      </c>
      <c r="J580" s="10">
        <f t="shared" si="19"/>
        <v>0</v>
      </c>
    </row>
    <row r="581" spans="1:10" x14ac:dyDescent="0.25">
      <c r="A581" s="11"/>
      <c r="B581" s="11"/>
      <c r="C581" s="11"/>
      <c r="D581" s="12" t="s">
        <v>14</v>
      </c>
      <c r="E581" s="11"/>
      <c r="F581" s="12"/>
      <c r="G581" s="13">
        <f>+G582+G583</f>
        <v>20000</v>
      </c>
      <c r="H581" s="13">
        <f>+H582+H583</f>
        <v>20000</v>
      </c>
      <c r="I581" s="13">
        <f t="shared" ref="I581:I644" si="20">IF(G581&lt;&gt;0,H581/G581*100,"-")</f>
        <v>100</v>
      </c>
      <c r="J581" s="13">
        <f t="shared" si="19"/>
        <v>0</v>
      </c>
    </row>
    <row r="582" spans="1:10" x14ac:dyDescent="0.25">
      <c r="A582" s="14"/>
      <c r="B582" s="14"/>
      <c r="C582" s="14"/>
      <c r="D582" s="14"/>
      <c r="E582" s="15" t="s">
        <v>15</v>
      </c>
      <c r="F582" s="15" t="s">
        <v>16</v>
      </c>
      <c r="G582" s="16">
        <v>300</v>
      </c>
      <c r="H582" s="16">
        <v>300</v>
      </c>
      <c r="I582" s="16">
        <f t="shared" si="20"/>
        <v>100</v>
      </c>
      <c r="J582" s="16">
        <f t="shared" ref="J582:J645" si="21">H582-G582</f>
        <v>0</v>
      </c>
    </row>
    <row r="583" spans="1:10" x14ac:dyDescent="0.25">
      <c r="A583" s="14"/>
      <c r="B583" s="14"/>
      <c r="C583" s="14"/>
      <c r="D583" s="14"/>
      <c r="E583" s="15" t="s">
        <v>72</v>
      </c>
      <c r="F583" s="15" t="s">
        <v>73</v>
      </c>
      <c r="G583" s="16">
        <v>19700</v>
      </c>
      <c r="H583" s="16">
        <v>19700</v>
      </c>
      <c r="I583" s="16">
        <f t="shared" si="20"/>
        <v>100</v>
      </c>
      <c r="J583" s="16">
        <f t="shared" si="21"/>
        <v>0</v>
      </c>
    </row>
    <row r="584" spans="1:10" x14ac:dyDescent="0.25">
      <c r="A584" s="8"/>
      <c r="B584" s="8"/>
      <c r="C584" s="9" t="s">
        <v>372</v>
      </c>
      <c r="D584" s="8"/>
      <c r="E584" s="8"/>
      <c r="F584" s="9" t="s">
        <v>373</v>
      </c>
      <c r="G584" s="10">
        <f>+G585</f>
        <v>5000</v>
      </c>
      <c r="H584" s="10">
        <f>+H585</f>
        <v>5000</v>
      </c>
      <c r="I584" s="10">
        <f t="shared" si="20"/>
        <v>100</v>
      </c>
      <c r="J584" s="10">
        <f t="shared" si="21"/>
        <v>0</v>
      </c>
    </row>
    <row r="585" spans="1:10" x14ac:dyDescent="0.25">
      <c r="A585" s="11"/>
      <c r="B585" s="11"/>
      <c r="C585" s="11"/>
      <c r="D585" s="12" t="s">
        <v>14</v>
      </c>
      <c r="E585" s="11"/>
      <c r="F585" s="12"/>
      <c r="G585" s="13">
        <f>+G586+G587</f>
        <v>5000</v>
      </c>
      <c r="H585" s="13">
        <f>+H586+H587</f>
        <v>5000</v>
      </c>
      <c r="I585" s="13">
        <f t="shared" si="20"/>
        <v>100</v>
      </c>
      <c r="J585" s="13">
        <f t="shared" si="21"/>
        <v>0</v>
      </c>
    </row>
    <row r="586" spans="1:10" x14ac:dyDescent="0.25">
      <c r="A586" s="14"/>
      <c r="B586" s="14"/>
      <c r="C586" s="14"/>
      <c r="D586" s="14"/>
      <c r="E586" s="15" t="s">
        <v>72</v>
      </c>
      <c r="F586" s="15" t="s">
        <v>73</v>
      </c>
      <c r="G586" s="16">
        <v>2200</v>
      </c>
      <c r="H586" s="16">
        <v>2200</v>
      </c>
      <c r="I586" s="16">
        <f t="shared" si="20"/>
        <v>100</v>
      </c>
      <c r="J586" s="16">
        <f t="shared" si="21"/>
        <v>0</v>
      </c>
    </row>
    <row r="587" spans="1:10" x14ac:dyDescent="0.25">
      <c r="A587" s="14"/>
      <c r="B587" s="14"/>
      <c r="C587" s="14"/>
      <c r="D587" s="14"/>
      <c r="E587" s="15" t="s">
        <v>154</v>
      </c>
      <c r="F587" s="15" t="s">
        <v>155</v>
      </c>
      <c r="G587" s="16">
        <v>2800</v>
      </c>
      <c r="H587" s="16">
        <v>2800</v>
      </c>
      <c r="I587" s="16">
        <f t="shared" si="20"/>
        <v>100</v>
      </c>
      <c r="J587" s="16">
        <f t="shared" si="21"/>
        <v>0</v>
      </c>
    </row>
    <row r="588" spans="1:10" x14ac:dyDescent="0.25">
      <c r="A588" s="8"/>
      <c r="B588" s="8"/>
      <c r="C588" s="9" t="s">
        <v>374</v>
      </c>
      <c r="D588" s="8"/>
      <c r="E588" s="8"/>
      <c r="F588" s="9" t="s">
        <v>375</v>
      </c>
      <c r="G588" s="10">
        <f>+G589</f>
        <v>29600</v>
      </c>
      <c r="H588" s="10">
        <f>+H589</f>
        <v>29600</v>
      </c>
      <c r="I588" s="10">
        <f t="shared" si="20"/>
        <v>100</v>
      </c>
      <c r="J588" s="10">
        <f t="shared" si="21"/>
        <v>0</v>
      </c>
    </row>
    <row r="589" spans="1:10" x14ac:dyDescent="0.25">
      <c r="A589" s="11"/>
      <c r="B589" s="11"/>
      <c r="C589" s="11"/>
      <c r="D589" s="12" t="s">
        <v>14</v>
      </c>
      <c r="E589" s="11"/>
      <c r="F589" s="12"/>
      <c r="G589" s="13">
        <f>+G590+G591</f>
        <v>29600</v>
      </c>
      <c r="H589" s="13">
        <f>+H590+H591</f>
        <v>29600</v>
      </c>
      <c r="I589" s="13">
        <f t="shared" si="20"/>
        <v>100</v>
      </c>
      <c r="J589" s="13">
        <f t="shared" si="21"/>
        <v>0</v>
      </c>
    </row>
    <row r="590" spans="1:10" x14ac:dyDescent="0.25">
      <c r="A590" s="14"/>
      <c r="B590" s="14"/>
      <c r="C590" s="14"/>
      <c r="D590" s="14"/>
      <c r="E590" s="15" t="s">
        <v>19</v>
      </c>
      <c r="F590" s="15" t="s">
        <v>20</v>
      </c>
      <c r="G590" s="16">
        <v>3000</v>
      </c>
      <c r="H590" s="16">
        <v>3000</v>
      </c>
      <c r="I590" s="16">
        <f t="shared" si="20"/>
        <v>100</v>
      </c>
      <c r="J590" s="16">
        <f t="shared" si="21"/>
        <v>0</v>
      </c>
    </row>
    <row r="591" spans="1:10" x14ac:dyDescent="0.25">
      <c r="A591" s="14"/>
      <c r="B591" s="14"/>
      <c r="C591" s="14"/>
      <c r="D591" s="14"/>
      <c r="E591" s="15" t="s">
        <v>154</v>
      </c>
      <c r="F591" s="15" t="s">
        <v>155</v>
      </c>
      <c r="G591" s="16">
        <v>26600</v>
      </c>
      <c r="H591" s="16">
        <v>26600</v>
      </c>
      <c r="I591" s="16">
        <f t="shared" si="20"/>
        <v>100</v>
      </c>
      <c r="J591" s="16">
        <f t="shared" si="21"/>
        <v>0</v>
      </c>
    </row>
    <row r="592" spans="1:10" x14ac:dyDescent="0.25">
      <c r="A592" s="8"/>
      <c r="B592" s="8"/>
      <c r="C592" s="9" t="s">
        <v>376</v>
      </c>
      <c r="D592" s="8"/>
      <c r="E592" s="8"/>
      <c r="F592" s="9" t="s">
        <v>377</v>
      </c>
      <c r="G592" s="10">
        <f>+G593</f>
        <v>3000</v>
      </c>
      <c r="H592" s="10">
        <f>+H593</f>
        <v>3000</v>
      </c>
      <c r="I592" s="10">
        <f t="shared" si="20"/>
        <v>100</v>
      </c>
      <c r="J592" s="10">
        <f t="shared" si="21"/>
        <v>0</v>
      </c>
    </row>
    <row r="593" spans="1:10" x14ac:dyDescent="0.25">
      <c r="A593" s="11"/>
      <c r="B593" s="11"/>
      <c r="C593" s="11"/>
      <c r="D593" s="12" t="s">
        <v>14</v>
      </c>
      <c r="E593" s="11"/>
      <c r="F593" s="12"/>
      <c r="G593" s="13">
        <f>+G594+G595</f>
        <v>3000</v>
      </c>
      <c r="H593" s="13">
        <f>+H594+H595</f>
        <v>3000</v>
      </c>
      <c r="I593" s="13">
        <f t="shared" si="20"/>
        <v>100</v>
      </c>
      <c r="J593" s="13">
        <f t="shared" si="21"/>
        <v>0</v>
      </c>
    </row>
    <row r="594" spans="1:10" x14ac:dyDescent="0.25">
      <c r="A594" s="14"/>
      <c r="B594" s="14"/>
      <c r="C594" s="14"/>
      <c r="D594" s="14"/>
      <c r="E594" s="15" t="s">
        <v>21</v>
      </c>
      <c r="F594" s="15" t="s">
        <v>22</v>
      </c>
      <c r="G594" s="16">
        <v>200</v>
      </c>
      <c r="H594" s="16">
        <v>200</v>
      </c>
      <c r="I594" s="16">
        <f t="shared" si="20"/>
        <v>100</v>
      </c>
      <c r="J594" s="16">
        <f t="shared" si="21"/>
        <v>0</v>
      </c>
    </row>
    <row r="595" spans="1:10" x14ac:dyDescent="0.25">
      <c r="A595" s="14"/>
      <c r="B595" s="14"/>
      <c r="C595" s="14"/>
      <c r="D595" s="14"/>
      <c r="E595" s="15" t="s">
        <v>25</v>
      </c>
      <c r="F595" s="15" t="s">
        <v>26</v>
      </c>
      <c r="G595" s="16">
        <v>2800</v>
      </c>
      <c r="H595" s="16">
        <v>2800</v>
      </c>
      <c r="I595" s="16">
        <f t="shared" si="20"/>
        <v>100</v>
      </c>
      <c r="J595" s="16">
        <f t="shared" si="21"/>
        <v>0</v>
      </c>
    </row>
    <row r="596" spans="1:10" x14ac:dyDescent="0.25">
      <c r="A596" s="8"/>
      <c r="B596" s="8"/>
      <c r="C596" s="9" t="s">
        <v>378</v>
      </c>
      <c r="D596" s="8"/>
      <c r="E596" s="8"/>
      <c r="F596" s="9" t="s">
        <v>379</v>
      </c>
      <c r="G596" s="10">
        <f>+G597</f>
        <v>120000</v>
      </c>
      <c r="H596" s="10">
        <f>+H597</f>
        <v>120000</v>
      </c>
      <c r="I596" s="10">
        <f t="shared" si="20"/>
        <v>100</v>
      </c>
      <c r="J596" s="10">
        <f t="shared" si="21"/>
        <v>0</v>
      </c>
    </row>
    <row r="597" spans="1:10" x14ac:dyDescent="0.25">
      <c r="A597" s="11"/>
      <c r="B597" s="11"/>
      <c r="C597" s="11"/>
      <c r="D597" s="12" t="s">
        <v>14</v>
      </c>
      <c r="E597" s="11"/>
      <c r="F597" s="12"/>
      <c r="G597" s="13">
        <f>+G598+G599</f>
        <v>120000</v>
      </c>
      <c r="H597" s="13">
        <f>+H598+H599</f>
        <v>120000</v>
      </c>
      <c r="I597" s="13">
        <f t="shared" si="20"/>
        <v>100</v>
      </c>
      <c r="J597" s="13">
        <f t="shared" si="21"/>
        <v>0</v>
      </c>
    </row>
    <row r="598" spans="1:10" x14ac:dyDescent="0.25">
      <c r="A598" s="14"/>
      <c r="B598" s="14"/>
      <c r="C598" s="14"/>
      <c r="D598" s="14"/>
      <c r="E598" s="15" t="s">
        <v>15</v>
      </c>
      <c r="F598" s="15" t="s">
        <v>16</v>
      </c>
      <c r="G598" s="16">
        <v>118790</v>
      </c>
      <c r="H598" s="16">
        <v>118790</v>
      </c>
      <c r="I598" s="16">
        <f t="shared" si="20"/>
        <v>100</v>
      </c>
      <c r="J598" s="16">
        <f t="shared" si="21"/>
        <v>0</v>
      </c>
    </row>
    <row r="599" spans="1:10" x14ac:dyDescent="0.25">
      <c r="A599" s="14"/>
      <c r="B599" s="14"/>
      <c r="C599" s="14"/>
      <c r="D599" s="14"/>
      <c r="E599" s="15" t="s">
        <v>21</v>
      </c>
      <c r="F599" s="15" t="s">
        <v>22</v>
      </c>
      <c r="G599" s="16">
        <v>1210</v>
      </c>
      <c r="H599" s="16">
        <v>1210</v>
      </c>
      <c r="I599" s="16">
        <f t="shared" si="20"/>
        <v>100</v>
      </c>
      <c r="J599" s="16">
        <f t="shared" si="21"/>
        <v>0</v>
      </c>
    </row>
    <row r="600" spans="1:10" x14ac:dyDescent="0.25">
      <c r="A600" s="8"/>
      <c r="B600" s="8"/>
      <c r="C600" s="9" t="s">
        <v>380</v>
      </c>
      <c r="D600" s="8"/>
      <c r="E600" s="8"/>
      <c r="F600" s="9" t="s">
        <v>381</v>
      </c>
      <c r="G600" s="10">
        <f>+G601</f>
        <v>40000</v>
      </c>
      <c r="H600" s="10">
        <f>+H601</f>
        <v>40000</v>
      </c>
      <c r="I600" s="10">
        <f t="shared" si="20"/>
        <v>100</v>
      </c>
      <c r="J600" s="10">
        <f t="shared" si="21"/>
        <v>0</v>
      </c>
    </row>
    <row r="601" spans="1:10" x14ac:dyDescent="0.25">
      <c r="A601" s="11"/>
      <c r="B601" s="11"/>
      <c r="C601" s="11"/>
      <c r="D601" s="12" t="s">
        <v>382</v>
      </c>
      <c r="E601" s="11"/>
      <c r="F601" s="12" t="s">
        <v>381</v>
      </c>
      <c r="G601" s="13">
        <f>+G602+G603+G604</f>
        <v>40000</v>
      </c>
      <c r="H601" s="13">
        <f>+H602+H603+H604</f>
        <v>40000</v>
      </c>
      <c r="I601" s="13">
        <f t="shared" si="20"/>
        <v>100</v>
      </c>
      <c r="J601" s="13">
        <f t="shared" si="21"/>
        <v>0</v>
      </c>
    </row>
    <row r="602" spans="1:10" x14ac:dyDescent="0.25">
      <c r="A602" s="14"/>
      <c r="B602" s="14"/>
      <c r="C602" s="14"/>
      <c r="D602" s="14"/>
      <c r="E602" s="15" t="s">
        <v>190</v>
      </c>
      <c r="F602" s="15" t="s">
        <v>191</v>
      </c>
      <c r="G602" s="16">
        <v>10000</v>
      </c>
      <c r="H602" s="16">
        <v>10000</v>
      </c>
      <c r="I602" s="16">
        <f t="shared" si="20"/>
        <v>100</v>
      </c>
      <c r="J602" s="16">
        <f t="shared" si="21"/>
        <v>0</v>
      </c>
    </row>
    <row r="603" spans="1:10" x14ac:dyDescent="0.25">
      <c r="A603" s="14"/>
      <c r="B603" s="14"/>
      <c r="C603" s="14"/>
      <c r="D603" s="14"/>
      <c r="E603" s="15" t="s">
        <v>108</v>
      </c>
      <c r="F603" s="15" t="s">
        <v>109</v>
      </c>
      <c r="G603" s="16">
        <v>20000</v>
      </c>
      <c r="H603" s="16">
        <v>20000</v>
      </c>
      <c r="I603" s="16">
        <f t="shared" si="20"/>
        <v>100</v>
      </c>
      <c r="J603" s="16">
        <f t="shared" si="21"/>
        <v>0</v>
      </c>
    </row>
    <row r="604" spans="1:10" x14ac:dyDescent="0.25">
      <c r="A604" s="14"/>
      <c r="B604" s="14"/>
      <c r="C604" s="14"/>
      <c r="D604" s="14"/>
      <c r="E604" s="15" t="s">
        <v>126</v>
      </c>
      <c r="F604" s="15" t="s">
        <v>127</v>
      </c>
      <c r="G604" s="16">
        <v>10000</v>
      </c>
      <c r="H604" s="16">
        <v>10000</v>
      </c>
      <c r="I604" s="16">
        <f t="shared" si="20"/>
        <v>100</v>
      </c>
      <c r="J604" s="16">
        <f t="shared" si="21"/>
        <v>0</v>
      </c>
    </row>
    <row r="605" spans="1:10" x14ac:dyDescent="0.25">
      <c r="A605" s="8"/>
      <c r="B605" s="8"/>
      <c r="C605" s="9" t="s">
        <v>383</v>
      </c>
      <c r="D605" s="8"/>
      <c r="E605" s="8"/>
      <c r="F605" s="9" t="s">
        <v>384</v>
      </c>
      <c r="G605" s="10">
        <f>+G606+G608+G612</f>
        <v>95000</v>
      </c>
      <c r="H605" s="10">
        <f>+H606+H608+H612</f>
        <v>120000</v>
      </c>
      <c r="I605" s="10">
        <f t="shared" si="20"/>
        <v>126.31578947368421</v>
      </c>
      <c r="J605" s="10">
        <f t="shared" si="21"/>
        <v>25000</v>
      </c>
    </row>
    <row r="606" spans="1:10" x14ac:dyDescent="0.25">
      <c r="A606" s="11"/>
      <c r="B606" s="11"/>
      <c r="C606" s="11"/>
      <c r="D606" s="12" t="s">
        <v>14</v>
      </c>
      <c r="E606" s="11"/>
      <c r="F606" s="12"/>
      <c r="G606" s="13">
        <f>+G607</f>
        <v>4000</v>
      </c>
      <c r="H606" s="13">
        <f>+H607</f>
        <v>4000</v>
      </c>
      <c r="I606" s="13">
        <f t="shared" si="20"/>
        <v>100</v>
      </c>
      <c r="J606" s="13">
        <f t="shared" si="21"/>
        <v>0</v>
      </c>
    </row>
    <row r="607" spans="1:10" x14ac:dyDescent="0.25">
      <c r="A607" s="14"/>
      <c r="B607" s="14"/>
      <c r="C607" s="14"/>
      <c r="D607" s="14"/>
      <c r="E607" s="15" t="s">
        <v>108</v>
      </c>
      <c r="F607" s="15" t="s">
        <v>109</v>
      </c>
      <c r="G607" s="16">
        <v>4000</v>
      </c>
      <c r="H607" s="16">
        <v>4000</v>
      </c>
      <c r="I607" s="16">
        <f t="shared" si="20"/>
        <v>100</v>
      </c>
      <c r="J607" s="16">
        <f t="shared" si="21"/>
        <v>0</v>
      </c>
    </row>
    <row r="608" spans="1:10" x14ac:dyDescent="0.25">
      <c r="A608" s="11"/>
      <c r="B608" s="11"/>
      <c r="C608" s="11"/>
      <c r="D608" s="12" t="s">
        <v>90</v>
      </c>
      <c r="E608" s="11"/>
      <c r="F608" s="12" t="s">
        <v>91</v>
      </c>
      <c r="G608" s="13">
        <f>+G609+G610+G611</f>
        <v>41000</v>
      </c>
      <c r="H608" s="13">
        <f>+H609+H610+H611</f>
        <v>91000</v>
      </c>
      <c r="I608" s="13">
        <f t="shared" si="20"/>
        <v>221.95121951219514</v>
      </c>
      <c r="J608" s="13">
        <f t="shared" si="21"/>
        <v>50000</v>
      </c>
    </row>
    <row r="609" spans="1:10" x14ac:dyDescent="0.25">
      <c r="A609" s="14"/>
      <c r="B609" s="14"/>
      <c r="C609" s="14"/>
      <c r="D609" s="14"/>
      <c r="E609" s="15" t="s">
        <v>59</v>
      </c>
      <c r="F609" s="15" t="s">
        <v>60</v>
      </c>
      <c r="G609" s="16">
        <v>0</v>
      </c>
      <c r="H609" s="16">
        <v>20000</v>
      </c>
      <c r="I609" s="16" t="str">
        <f t="shared" si="20"/>
        <v>-</v>
      </c>
      <c r="J609" s="16">
        <f t="shared" si="21"/>
        <v>20000</v>
      </c>
    </row>
    <row r="610" spans="1:10" x14ac:dyDescent="0.25">
      <c r="A610" s="14"/>
      <c r="B610" s="14"/>
      <c r="C610" s="14"/>
      <c r="D610" s="14"/>
      <c r="E610" s="15" t="s">
        <v>190</v>
      </c>
      <c r="F610" s="15" t="s">
        <v>191</v>
      </c>
      <c r="G610" s="16">
        <v>39800</v>
      </c>
      <c r="H610" s="16">
        <v>61000</v>
      </c>
      <c r="I610" s="16">
        <f t="shared" si="20"/>
        <v>153.26633165829148</v>
      </c>
      <c r="J610" s="16">
        <f t="shared" si="21"/>
        <v>21200</v>
      </c>
    </row>
    <row r="611" spans="1:10" x14ac:dyDescent="0.25">
      <c r="A611" s="14"/>
      <c r="B611" s="14"/>
      <c r="C611" s="14"/>
      <c r="D611" s="14"/>
      <c r="E611" s="15" t="s">
        <v>126</v>
      </c>
      <c r="F611" s="15" t="s">
        <v>127</v>
      </c>
      <c r="G611" s="16">
        <v>1200</v>
      </c>
      <c r="H611" s="16">
        <v>10000</v>
      </c>
      <c r="I611" s="16">
        <f t="shared" si="20"/>
        <v>833.33333333333337</v>
      </c>
      <c r="J611" s="16">
        <f t="shared" si="21"/>
        <v>8800</v>
      </c>
    </row>
    <row r="612" spans="1:10" x14ac:dyDescent="0.25">
      <c r="A612" s="11"/>
      <c r="B612" s="11"/>
      <c r="C612" s="11"/>
      <c r="D612" s="12" t="s">
        <v>385</v>
      </c>
      <c r="E612" s="11"/>
      <c r="F612" s="12" t="s">
        <v>386</v>
      </c>
      <c r="G612" s="13">
        <f>+G613+G614</f>
        <v>50000</v>
      </c>
      <c r="H612" s="13">
        <f>+H613+H614</f>
        <v>25000</v>
      </c>
      <c r="I612" s="13">
        <f t="shared" si="20"/>
        <v>50</v>
      </c>
      <c r="J612" s="13">
        <f t="shared" si="21"/>
        <v>-25000</v>
      </c>
    </row>
    <row r="613" spans="1:10" x14ac:dyDescent="0.25">
      <c r="A613" s="14"/>
      <c r="B613" s="14"/>
      <c r="C613" s="14"/>
      <c r="D613" s="14"/>
      <c r="E613" s="15" t="s">
        <v>190</v>
      </c>
      <c r="F613" s="15" t="s">
        <v>191</v>
      </c>
      <c r="G613" s="16">
        <v>50000</v>
      </c>
      <c r="H613" s="16">
        <v>0</v>
      </c>
      <c r="I613" s="16">
        <f t="shared" si="20"/>
        <v>0</v>
      </c>
      <c r="J613" s="16">
        <f t="shared" si="21"/>
        <v>-50000</v>
      </c>
    </row>
    <row r="614" spans="1:10" x14ac:dyDescent="0.25">
      <c r="A614" s="14"/>
      <c r="B614" s="14"/>
      <c r="C614" s="14"/>
      <c r="D614" s="14"/>
      <c r="E614" s="15" t="s">
        <v>108</v>
      </c>
      <c r="F614" s="15" t="s">
        <v>109</v>
      </c>
      <c r="G614" s="16">
        <v>0</v>
      </c>
      <c r="H614" s="16">
        <v>25000</v>
      </c>
      <c r="I614" s="16" t="str">
        <f t="shared" si="20"/>
        <v>-</v>
      </c>
      <c r="J614" s="16">
        <f t="shared" si="21"/>
        <v>25000</v>
      </c>
    </row>
    <row r="615" spans="1:10" x14ac:dyDescent="0.25">
      <c r="A615" s="5"/>
      <c r="B615" s="6" t="s">
        <v>387</v>
      </c>
      <c r="C615" s="5"/>
      <c r="D615" s="5"/>
      <c r="E615" s="5"/>
      <c r="F615" s="6" t="s">
        <v>388</v>
      </c>
      <c r="G615" s="7">
        <f>+G616+G621+G624+G627+G632+G637+G642+G647+G653+G658+G662</f>
        <v>2351164.41</v>
      </c>
      <c r="H615" s="7">
        <f>+H616+H621+H624+H627+H632+H637+H642+H647+H653+H658+H662</f>
        <v>2451489.41</v>
      </c>
      <c r="I615" s="7">
        <f t="shared" si="20"/>
        <v>104.26703464773865</v>
      </c>
      <c r="J615" s="7">
        <f t="shared" si="21"/>
        <v>100325</v>
      </c>
    </row>
    <row r="616" spans="1:10" x14ac:dyDescent="0.25">
      <c r="A616" s="8"/>
      <c r="B616" s="8"/>
      <c r="C616" s="9" t="s">
        <v>389</v>
      </c>
      <c r="D616" s="8"/>
      <c r="E616" s="8"/>
      <c r="F616" s="9" t="s">
        <v>390</v>
      </c>
      <c r="G616" s="10">
        <f>+G617+G619</f>
        <v>1553610</v>
      </c>
      <c r="H616" s="10">
        <f>+H617+H619</f>
        <v>1653610</v>
      </c>
      <c r="I616" s="10">
        <f t="shared" si="20"/>
        <v>106.43662180341269</v>
      </c>
      <c r="J616" s="10">
        <f t="shared" si="21"/>
        <v>100000</v>
      </c>
    </row>
    <row r="617" spans="1:10" x14ac:dyDescent="0.25">
      <c r="A617" s="11"/>
      <c r="B617" s="11"/>
      <c r="C617" s="11"/>
      <c r="D617" s="12" t="s">
        <v>14</v>
      </c>
      <c r="E617" s="11"/>
      <c r="F617" s="12"/>
      <c r="G617" s="13">
        <f>+G618</f>
        <v>1529860</v>
      </c>
      <c r="H617" s="13">
        <f>+H618</f>
        <v>1629860</v>
      </c>
      <c r="I617" s="13">
        <f t="shared" si="20"/>
        <v>106.5365458277228</v>
      </c>
      <c r="J617" s="13">
        <f t="shared" si="21"/>
        <v>100000</v>
      </c>
    </row>
    <row r="618" spans="1:10" x14ac:dyDescent="0.25">
      <c r="A618" s="14"/>
      <c r="B618" s="14"/>
      <c r="C618" s="14"/>
      <c r="D618" s="14"/>
      <c r="E618" s="15" t="s">
        <v>138</v>
      </c>
      <c r="F618" s="15" t="s">
        <v>139</v>
      </c>
      <c r="G618" s="16">
        <v>1529860</v>
      </c>
      <c r="H618" s="16">
        <v>1629860</v>
      </c>
      <c r="I618" s="16">
        <f t="shared" si="20"/>
        <v>106.5365458277228</v>
      </c>
      <c r="J618" s="16">
        <f t="shared" si="21"/>
        <v>100000</v>
      </c>
    </row>
    <row r="619" spans="1:10" x14ac:dyDescent="0.25">
      <c r="A619" s="11"/>
      <c r="B619" s="11"/>
      <c r="C619" s="11"/>
      <c r="D619" s="12" t="s">
        <v>391</v>
      </c>
      <c r="E619" s="11"/>
      <c r="F619" s="12" t="s">
        <v>392</v>
      </c>
      <c r="G619" s="13">
        <f>+G620</f>
        <v>23750</v>
      </c>
      <c r="H619" s="13">
        <f>+H620</f>
        <v>23750</v>
      </c>
      <c r="I619" s="13">
        <f t="shared" si="20"/>
        <v>100</v>
      </c>
      <c r="J619" s="13">
        <f t="shared" si="21"/>
        <v>0</v>
      </c>
    </row>
    <row r="620" spans="1:10" x14ac:dyDescent="0.25">
      <c r="A620" s="14"/>
      <c r="B620" s="14"/>
      <c r="C620" s="14"/>
      <c r="D620" s="14"/>
      <c r="E620" s="15" t="s">
        <v>354</v>
      </c>
      <c r="F620" s="15" t="s">
        <v>355</v>
      </c>
      <c r="G620" s="16">
        <v>23750</v>
      </c>
      <c r="H620" s="16">
        <v>23750</v>
      </c>
      <c r="I620" s="16">
        <f t="shared" si="20"/>
        <v>100</v>
      </c>
      <c r="J620" s="16">
        <f t="shared" si="21"/>
        <v>0</v>
      </c>
    </row>
    <row r="621" spans="1:10" x14ac:dyDescent="0.25">
      <c r="A621" s="8"/>
      <c r="B621" s="8"/>
      <c r="C621" s="9" t="s">
        <v>393</v>
      </c>
      <c r="D621" s="8"/>
      <c r="E621" s="8"/>
      <c r="F621" s="9" t="s">
        <v>394</v>
      </c>
      <c r="G621" s="10">
        <f>+G622</f>
        <v>150000</v>
      </c>
      <c r="H621" s="10">
        <f>+H622</f>
        <v>150000</v>
      </c>
      <c r="I621" s="10">
        <f t="shared" si="20"/>
        <v>100</v>
      </c>
      <c r="J621" s="10">
        <f t="shared" si="21"/>
        <v>0</v>
      </c>
    </row>
    <row r="622" spans="1:10" x14ac:dyDescent="0.25">
      <c r="A622" s="11"/>
      <c r="B622" s="11"/>
      <c r="C622" s="11"/>
      <c r="D622" s="12" t="s">
        <v>14</v>
      </c>
      <c r="E622" s="11"/>
      <c r="F622" s="12"/>
      <c r="G622" s="13">
        <f>+G623</f>
        <v>150000</v>
      </c>
      <c r="H622" s="13">
        <f>+H623</f>
        <v>150000</v>
      </c>
      <c r="I622" s="13">
        <f t="shared" si="20"/>
        <v>100</v>
      </c>
      <c r="J622" s="13">
        <f t="shared" si="21"/>
        <v>0</v>
      </c>
    </row>
    <row r="623" spans="1:10" x14ac:dyDescent="0.25">
      <c r="A623" s="14"/>
      <c r="B623" s="14"/>
      <c r="C623" s="14"/>
      <c r="D623" s="14"/>
      <c r="E623" s="15" t="s">
        <v>138</v>
      </c>
      <c r="F623" s="15" t="s">
        <v>139</v>
      </c>
      <c r="G623" s="16">
        <v>150000</v>
      </c>
      <c r="H623" s="16">
        <v>150000</v>
      </c>
      <c r="I623" s="16">
        <f t="shared" si="20"/>
        <v>100</v>
      </c>
      <c r="J623" s="16">
        <f t="shared" si="21"/>
        <v>0</v>
      </c>
    </row>
    <row r="624" spans="1:10" x14ac:dyDescent="0.25">
      <c r="A624" s="8"/>
      <c r="B624" s="8"/>
      <c r="C624" s="9" t="s">
        <v>395</v>
      </c>
      <c r="D624" s="8"/>
      <c r="E624" s="8"/>
      <c r="F624" s="9" t="s">
        <v>396</v>
      </c>
      <c r="G624" s="10">
        <f>+G625</f>
        <v>300</v>
      </c>
      <c r="H624" s="10">
        <f>+H625</f>
        <v>625</v>
      </c>
      <c r="I624" s="10">
        <f t="shared" si="20"/>
        <v>208.33333333333334</v>
      </c>
      <c r="J624" s="10">
        <f t="shared" si="21"/>
        <v>325</v>
      </c>
    </row>
    <row r="625" spans="1:10" x14ac:dyDescent="0.25">
      <c r="A625" s="11"/>
      <c r="B625" s="11"/>
      <c r="C625" s="11"/>
      <c r="D625" s="12" t="s">
        <v>14</v>
      </c>
      <c r="E625" s="11"/>
      <c r="F625" s="12"/>
      <c r="G625" s="13">
        <f>+G626</f>
        <v>300</v>
      </c>
      <c r="H625" s="13">
        <f>+H626</f>
        <v>625</v>
      </c>
      <c r="I625" s="13">
        <f t="shared" si="20"/>
        <v>208.33333333333334</v>
      </c>
      <c r="J625" s="13">
        <f t="shared" si="21"/>
        <v>325</v>
      </c>
    </row>
    <row r="626" spans="1:10" x14ac:dyDescent="0.25">
      <c r="A626" s="14"/>
      <c r="B626" s="14"/>
      <c r="C626" s="14"/>
      <c r="D626" s="14"/>
      <c r="E626" s="15" t="s">
        <v>154</v>
      </c>
      <c r="F626" s="15" t="s">
        <v>155</v>
      </c>
      <c r="G626" s="16">
        <v>300</v>
      </c>
      <c r="H626" s="16">
        <v>625</v>
      </c>
      <c r="I626" s="16">
        <f t="shared" si="20"/>
        <v>208.33333333333334</v>
      </c>
      <c r="J626" s="16">
        <f t="shared" si="21"/>
        <v>325</v>
      </c>
    </row>
    <row r="627" spans="1:10" x14ac:dyDescent="0.25">
      <c r="A627" s="8"/>
      <c r="B627" s="8"/>
      <c r="C627" s="9" t="s">
        <v>397</v>
      </c>
      <c r="D627" s="8"/>
      <c r="E627" s="8"/>
      <c r="F627" s="9" t="s">
        <v>398</v>
      </c>
      <c r="G627" s="10">
        <f>+G628+G630</f>
        <v>101000</v>
      </c>
      <c r="H627" s="10">
        <f>+H628+H630</f>
        <v>101000</v>
      </c>
      <c r="I627" s="10">
        <f t="shared" si="20"/>
        <v>100</v>
      </c>
      <c r="J627" s="10">
        <f t="shared" si="21"/>
        <v>0</v>
      </c>
    </row>
    <row r="628" spans="1:10" x14ac:dyDescent="0.25">
      <c r="A628" s="11"/>
      <c r="B628" s="11"/>
      <c r="C628" s="11"/>
      <c r="D628" s="12" t="s">
        <v>14</v>
      </c>
      <c r="E628" s="11"/>
      <c r="F628" s="12"/>
      <c r="G628" s="13">
        <f>+G629</f>
        <v>61500</v>
      </c>
      <c r="H628" s="13">
        <f>+H629</f>
        <v>61500</v>
      </c>
      <c r="I628" s="13">
        <f t="shared" si="20"/>
        <v>100</v>
      </c>
      <c r="J628" s="13">
        <f t="shared" si="21"/>
        <v>0</v>
      </c>
    </row>
    <row r="629" spans="1:10" x14ac:dyDescent="0.25">
      <c r="A629" s="14"/>
      <c r="B629" s="14"/>
      <c r="C629" s="14"/>
      <c r="D629" s="14"/>
      <c r="E629" s="15" t="s">
        <v>154</v>
      </c>
      <c r="F629" s="15" t="s">
        <v>155</v>
      </c>
      <c r="G629" s="16">
        <v>61500</v>
      </c>
      <c r="H629" s="16">
        <v>61500</v>
      </c>
      <c r="I629" s="16">
        <f t="shared" si="20"/>
        <v>100</v>
      </c>
      <c r="J629" s="16">
        <f t="shared" si="21"/>
        <v>0</v>
      </c>
    </row>
    <row r="630" spans="1:10" x14ac:dyDescent="0.25">
      <c r="A630" s="11"/>
      <c r="B630" s="11"/>
      <c r="C630" s="11"/>
      <c r="D630" s="12" t="s">
        <v>399</v>
      </c>
      <c r="E630" s="11"/>
      <c r="F630" s="12" t="s">
        <v>400</v>
      </c>
      <c r="G630" s="13">
        <f>+G631</f>
        <v>39500</v>
      </c>
      <c r="H630" s="13">
        <f>+H631</f>
        <v>39500</v>
      </c>
      <c r="I630" s="13">
        <f t="shared" si="20"/>
        <v>100</v>
      </c>
      <c r="J630" s="13">
        <f t="shared" si="21"/>
        <v>0</v>
      </c>
    </row>
    <row r="631" spans="1:10" x14ac:dyDescent="0.25">
      <c r="A631" s="14"/>
      <c r="B631" s="14"/>
      <c r="C631" s="14"/>
      <c r="D631" s="14"/>
      <c r="E631" s="15" t="s">
        <v>354</v>
      </c>
      <c r="F631" s="15" t="s">
        <v>355</v>
      </c>
      <c r="G631" s="16">
        <v>39500</v>
      </c>
      <c r="H631" s="16">
        <v>39500</v>
      </c>
      <c r="I631" s="16">
        <f t="shared" si="20"/>
        <v>100</v>
      </c>
      <c r="J631" s="16">
        <f t="shared" si="21"/>
        <v>0</v>
      </c>
    </row>
    <row r="632" spans="1:10" x14ac:dyDescent="0.25">
      <c r="A632" s="8"/>
      <c r="B632" s="8"/>
      <c r="C632" s="9" t="s">
        <v>401</v>
      </c>
      <c r="D632" s="8"/>
      <c r="E632" s="8"/>
      <c r="F632" s="9" t="s">
        <v>402</v>
      </c>
      <c r="G632" s="10">
        <f>+G633+G635</f>
        <v>128527.3</v>
      </c>
      <c r="H632" s="10">
        <f>+H633+H635</f>
        <v>128527.3</v>
      </c>
      <c r="I632" s="10">
        <f t="shared" si="20"/>
        <v>100</v>
      </c>
      <c r="J632" s="10">
        <f t="shared" si="21"/>
        <v>0</v>
      </c>
    </row>
    <row r="633" spans="1:10" x14ac:dyDescent="0.25">
      <c r="A633" s="11"/>
      <c r="B633" s="11"/>
      <c r="C633" s="11"/>
      <c r="D633" s="12" t="s">
        <v>14</v>
      </c>
      <c r="E633" s="11"/>
      <c r="F633" s="12"/>
      <c r="G633" s="13">
        <f>+G634</f>
        <v>100977.3</v>
      </c>
      <c r="H633" s="13">
        <f>+H634</f>
        <v>100977.3</v>
      </c>
      <c r="I633" s="13">
        <f t="shared" si="20"/>
        <v>100</v>
      </c>
      <c r="J633" s="13">
        <f t="shared" si="21"/>
        <v>0</v>
      </c>
    </row>
    <row r="634" spans="1:10" x14ac:dyDescent="0.25">
      <c r="A634" s="14"/>
      <c r="B634" s="14"/>
      <c r="C634" s="14"/>
      <c r="D634" s="14"/>
      <c r="E634" s="15" t="s">
        <v>154</v>
      </c>
      <c r="F634" s="15" t="s">
        <v>155</v>
      </c>
      <c r="G634" s="16">
        <v>100977.3</v>
      </c>
      <c r="H634" s="16">
        <v>100977.3</v>
      </c>
      <c r="I634" s="16">
        <f t="shared" si="20"/>
        <v>100</v>
      </c>
      <c r="J634" s="16">
        <f t="shared" si="21"/>
        <v>0</v>
      </c>
    </row>
    <row r="635" spans="1:10" x14ac:dyDescent="0.25">
      <c r="A635" s="11"/>
      <c r="B635" s="11"/>
      <c r="C635" s="11"/>
      <c r="D635" s="12" t="s">
        <v>399</v>
      </c>
      <c r="E635" s="11"/>
      <c r="F635" s="12" t="s">
        <v>400</v>
      </c>
      <c r="G635" s="13">
        <f>+G636</f>
        <v>27550</v>
      </c>
      <c r="H635" s="13">
        <f>+H636</f>
        <v>27550</v>
      </c>
      <c r="I635" s="13">
        <f t="shared" si="20"/>
        <v>100</v>
      </c>
      <c r="J635" s="13">
        <f t="shared" si="21"/>
        <v>0</v>
      </c>
    </row>
    <row r="636" spans="1:10" x14ac:dyDescent="0.25">
      <c r="A636" s="14"/>
      <c r="B636" s="14"/>
      <c r="C636" s="14"/>
      <c r="D636" s="14"/>
      <c r="E636" s="15" t="s">
        <v>354</v>
      </c>
      <c r="F636" s="15" t="s">
        <v>355</v>
      </c>
      <c r="G636" s="16">
        <v>27550</v>
      </c>
      <c r="H636" s="16">
        <v>27550</v>
      </c>
      <c r="I636" s="16">
        <f t="shared" si="20"/>
        <v>100</v>
      </c>
      <c r="J636" s="16">
        <f t="shared" si="21"/>
        <v>0</v>
      </c>
    </row>
    <row r="637" spans="1:10" x14ac:dyDescent="0.25">
      <c r="A637" s="8"/>
      <c r="B637" s="8"/>
      <c r="C637" s="9" t="s">
        <v>403</v>
      </c>
      <c r="D637" s="8"/>
      <c r="E637" s="8"/>
      <c r="F637" s="9" t="s">
        <v>404</v>
      </c>
      <c r="G637" s="10">
        <f>+G638+G640</f>
        <v>82601.11</v>
      </c>
      <c r="H637" s="10">
        <f>+H638+H640</f>
        <v>82601.11</v>
      </c>
      <c r="I637" s="10">
        <f t="shared" si="20"/>
        <v>100</v>
      </c>
      <c r="J637" s="10">
        <f t="shared" si="21"/>
        <v>0</v>
      </c>
    </row>
    <row r="638" spans="1:10" x14ac:dyDescent="0.25">
      <c r="A638" s="11"/>
      <c r="B638" s="11"/>
      <c r="C638" s="11"/>
      <c r="D638" s="12" t="s">
        <v>14</v>
      </c>
      <c r="E638" s="11"/>
      <c r="F638" s="12"/>
      <c r="G638" s="13">
        <f>+G639</f>
        <v>47601.11</v>
      </c>
      <c r="H638" s="13">
        <f>+H639</f>
        <v>47601.11</v>
      </c>
      <c r="I638" s="13">
        <f t="shared" si="20"/>
        <v>100</v>
      </c>
      <c r="J638" s="13">
        <f t="shared" si="21"/>
        <v>0</v>
      </c>
    </row>
    <row r="639" spans="1:10" x14ac:dyDescent="0.25">
      <c r="A639" s="14"/>
      <c r="B639" s="14"/>
      <c r="C639" s="14"/>
      <c r="D639" s="14"/>
      <c r="E639" s="15" t="s">
        <v>154</v>
      </c>
      <c r="F639" s="15" t="s">
        <v>155</v>
      </c>
      <c r="G639" s="16">
        <v>47601.11</v>
      </c>
      <c r="H639" s="16">
        <v>47601.11</v>
      </c>
      <c r="I639" s="16">
        <f t="shared" si="20"/>
        <v>100</v>
      </c>
      <c r="J639" s="16">
        <f t="shared" si="21"/>
        <v>0</v>
      </c>
    </row>
    <row r="640" spans="1:10" x14ac:dyDescent="0.25">
      <c r="A640" s="11"/>
      <c r="B640" s="11"/>
      <c r="C640" s="11"/>
      <c r="D640" s="12" t="s">
        <v>399</v>
      </c>
      <c r="E640" s="11"/>
      <c r="F640" s="12" t="s">
        <v>400</v>
      </c>
      <c r="G640" s="13">
        <f>+G641</f>
        <v>35000</v>
      </c>
      <c r="H640" s="13">
        <f>+H641</f>
        <v>35000</v>
      </c>
      <c r="I640" s="13">
        <f t="shared" si="20"/>
        <v>100</v>
      </c>
      <c r="J640" s="13">
        <f t="shared" si="21"/>
        <v>0</v>
      </c>
    </row>
    <row r="641" spans="1:10" x14ac:dyDescent="0.25">
      <c r="A641" s="14"/>
      <c r="B641" s="14"/>
      <c r="C641" s="14"/>
      <c r="D641" s="14"/>
      <c r="E641" s="15" t="s">
        <v>354</v>
      </c>
      <c r="F641" s="15" t="s">
        <v>355</v>
      </c>
      <c r="G641" s="16">
        <v>35000</v>
      </c>
      <c r="H641" s="16">
        <v>35000</v>
      </c>
      <c r="I641" s="16">
        <f t="shared" si="20"/>
        <v>100</v>
      </c>
      <c r="J641" s="16">
        <f t="shared" si="21"/>
        <v>0</v>
      </c>
    </row>
    <row r="642" spans="1:10" x14ac:dyDescent="0.25">
      <c r="A642" s="8"/>
      <c r="B642" s="8"/>
      <c r="C642" s="9" t="s">
        <v>405</v>
      </c>
      <c r="D642" s="8"/>
      <c r="E642" s="8"/>
      <c r="F642" s="9" t="s">
        <v>406</v>
      </c>
      <c r="G642" s="10">
        <f>+G643+G645</f>
        <v>35126</v>
      </c>
      <c r="H642" s="10">
        <f>+H643+H645</f>
        <v>35126</v>
      </c>
      <c r="I642" s="10">
        <f t="shared" si="20"/>
        <v>100</v>
      </c>
      <c r="J642" s="10">
        <f t="shared" si="21"/>
        <v>0</v>
      </c>
    </row>
    <row r="643" spans="1:10" x14ac:dyDescent="0.25">
      <c r="A643" s="11"/>
      <c r="B643" s="11"/>
      <c r="C643" s="11"/>
      <c r="D643" s="12" t="s">
        <v>14</v>
      </c>
      <c r="E643" s="11"/>
      <c r="F643" s="12"/>
      <c r="G643" s="13">
        <f>+G644</f>
        <v>17126</v>
      </c>
      <c r="H643" s="13">
        <f>+H644</f>
        <v>17126</v>
      </c>
      <c r="I643" s="13">
        <f t="shared" si="20"/>
        <v>100</v>
      </c>
      <c r="J643" s="13">
        <f t="shared" si="21"/>
        <v>0</v>
      </c>
    </row>
    <row r="644" spans="1:10" x14ac:dyDescent="0.25">
      <c r="A644" s="14"/>
      <c r="B644" s="14"/>
      <c r="C644" s="14"/>
      <c r="D644" s="14"/>
      <c r="E644" s="15" t="s">
        <v>154</v>
      </c>
      <c r="F644" s="15" t="s">
        <v>155</v>
      </c>
      <c r="G644" s="16">
        <v>17126</v>
      </c>
      <c r="H644" s="16">
        <v>17126</v>
      </c>
      <c r="I644" s="16">
        <f t="shared" si="20"/>
        <v>100</v>
      </c>
      <c r="J644" s="16">
        <f t="shared" si="21"/>
        <v>0</v>
      </c>
    </row>
    <row r="645" spans="1:10" x14ac:dyDescent="0.25">
      <c r="A645" s="11"/>
      <c r="B645" s="11"/>
      <c r="C645" s="11"/>
      <c r="D645" s="12" t="s">
        <v>399</v>
      </c>
      <c r="E645" s="11"/>
      <c r="F645" s="12" t="s">
        <v>400</v>
      </c>
      <c r="G645" s="13">
        <f>+G646</f>
        <v>18000</v>
      </c>
      <c r="H645" s="13">
        <f>+H646</f>
        <v>18000</v>
      </c>
      <c r="I645" s="13">
        <f t="shared" ref="I645:I708" si="22">IF(G645&lt;&gt;0,H645/G645*100,"-")</f>
        <v>100</v>
      </c>
      <c r="J645" s="13">
        <f t="shared" si="21"/>
        <v>0</v>
      </c>
    </row>
    <row r="646" spans="1:10" x14ac:dyDescent="0.25">
      <c r="A646" s="14"/>
      <c r="B646" s="14"/>
      <c r="C646" s="14"/>
      <c r="D646" s="14"/>
      <c r="E646" s="15" t="s">
        <v>354</v>
      </c>
      <c r="F646" s="15" t="s">
        <v>355</v>
      </c>
      <c r="G646" s="16">
        <v>18000</v>
      </c>
      <c r="H646" s="16">
        <v>18000</v>
      </c>
      <c r="I646" s="16">
        <f t="shared" si="22"/>
        <v>100</v>
      </c>
      <c r="J646" s="16">
        <f t="shared" ref="J646:J709" si="23">H646-G646</f>
        <v>0</v>
      </c>
    </row>
    <row r="647" spans="1:10" x14ac:dyDescent="0.25">
      <c r="A647" s="8"/>
      <c r="B647" s="8"/>
      <c r="C647" s="9" t="s">
        <v>407</v>
      </c>
      <c r="D647" s="8"/>
      <c r="E647" s="8"/>
      <c r="F647" s="9" t="s">
        <v>408</v>
      </c>
      <c r="G647" s="10">
        <f>+G648+G651</f>
        <v>222000</v>
      </c>
      <c r="H647" s="10">
        <f>+H648+H651</f>
        <v>222000</v>
      </c>
      <c r="I647" s="10">
        <f t="shared" si="22"/>
        <v>100</v>
      </c>
      <c r="J647" s="10">
        <f t="shared" si="23"/>
        <v>0</v>
      </c>
    </row>
    <row r="648" spans="1:10" x14ac:dyDescent="0.25">
      <c r="A648" s="11"/>
      <c r="B648" s="11"/>
      <c r="C648" s="11"/>
      <c r="D648" s="12" t="s">
        <v>14</v>
      </c>
      <c r="E648" s="11"/>
      <c r="F648" s="12"/>
      <c r="G648" s="13">
        <f>+G649+G650</f>
        <v>17000</v>
      </c>
      <c r="H648" s="13">
        <f>+H649+H650</f>
        <v>17000</v>
      </c>
      <c r="I648" s="13">
        <f t="shared" si="22"/>
        <v>100</v>
      </c>
      <c r="J648" s="13">
        <f t="shared" si="23"/>
        <v>0</v>
      </c>
    </row>
    <row r="649" spans="1:10" x14ac:dyDescent="0.25">
      <c r="A649" s="14"/>
      <c r="B649" s="14"/>
      <c r="C649" s="14"/>
      <c r="D649" s="14"/>
      <c r="E649" s="15" t="s">
        <v>21</v>
      </c>
      <c r="F649" s="15" t="s">
        <v>22</v>
      </c>
      <c r="G649" s="16">
        <v>930.77</v>
      </c>
      <c r="H649" s="16">
        <v>930.77</v>
      </c>
      <c r="I649" s="16">
        <f t="shared" si="22"/>
        <v>100</v>
      </c>
      <c r="J649" s="16">
        <f t="shared" si="23"/>
        <v>0</v>
      </c>
    </row>
    <row r="650" spans="1:10" x14ac:dyDescent="0.25">
      <c r="A650" s="14"/>
      <c r="B650" s="14"/>
      <c r="C650" s="14"/>
      <c r="D650" s="14"/>
      <c r="E650" s="15" t="s">
        <v>138</v>
      </c>
      <c r="F650" s="15" t="s">
        <v>139</v>
      </c>
      <c r="G650" s="16">
        <v>16069.23</v>
      </c>
      <c r="H650" s="16">
        <v>16069.23</v>
      </c>
      <c r="I650" s="16">
        <f t="shared" si="22"/>
        <v>100</v>
      </c>
      <c r="J650" s="16">
        <f t="shared" si="23"/>
        <v>0</v>
      </c>
    </row>
    <row r="651" spans="1:10" x14ac:dyDescent="0.25">
      <c r="A651" s="11"/>
      <c r="B651" s="11"/>
      <c r="C651" s="11"/>
      <c r="D651" s="12" t="s">
        <v>409</v>
      </c>
      <c r="E651" s="11"/>
      <c r="F651" s="12" t="s">
        <v>408</v>
      </c>
      <c r="G651" s="13">
        <f>+G652</f>
        <v>205000</v>
      </c>
      <c r="H651" s="13">
        <f>+H652</f>
        <v>205000</v>
      </c>
      <c r="I651" s="13">
        <f t="shared" si="22"/>
        <v>100</v>
      </c>
      <c r="J651" s="13">
        <f t="shared" si="23"/>
        <v>0</v>
      </c>
    </row>
    <row r="652" spans="1:10" x14ac:dyDescent="0.25">
      <c r="A652" s="14"/>
      <c r="B652" s="14"/>
      <c r="C652" s="14"/>
      <c r="D652" s="14"/>
      <c r="E652" s="15" t="s">
        <v>138</v>
      </c>
      <c r="F652" s="15" t="s">
        <v>139</v>
      </c>
      <c r="G652" s="16">
        <v>205000</v>
      </c>
      <c r="H652" s="16">
        <v>205000</v>
      </c>
      <c r="I652" s="16">
        <f t="shared" si="22"/>
        <v>100</v>
      </c>
      <c r="J652" s="16">
        <f t="shared" si="23"/>
        <v>0</v>
      </c>
    </row>
    <row r="653" spans="1:10" x14ac:dyDescent="0.25">
      <c r="A653" s="8"/>
      <c r="B653" s="8"/>
      <c r="C653" s="9" t="s">
        <v>410</v>
      </c>
      <c r="D653" s="8"/>
      <c r="E653" s="8"/>
      <c r="F653" s="9" t="s">
        <v>411</v>
      </c>
      <c r="G653" s="10">
        <f>+G654+G656</f>
        <v>23000</v>
      </c>
      <c r="H653" s="10">
        <f>+H654+H656</f>
        <v>23000</v>
      </c>
      <c r="I653" s="10">
        <f t="shared" si="22"/>
        <v>100</v>
      </c>
      <c r="J653" s="10">
        <f t="shared" si="23"/>
        <v>0</v>
      </c>
    </row>
    <row r="654" spans="1:10" x14ac:dyDescent="0.25">
      <c r="A654" s="11"/>
      <c r="B654" s="11"/>
      <c r="C654" s="11"/>
      <c r="D654" s="12" t="s">
        <v>14</v>
      </c>
      <c r="E654" s="11"/>
      <c r="F654" s="12"/>
      <c r="G654" s="13">
        <f>+G655</f>
        <v>18000</v>
      </c>
      <c r="H654" s="13">
        <f>+H655</f>
        <v>18000</v>
      </c>
      <c r="I654" s="13">
        <f t="shared" si="22"/>
        <v>100</v>
      </c>
      <c r="J654" s="13">
        <f t="shared" si="23"/>
        <v>0</v>
      </c>
    </row>
    <row r="655" spans="1:10" x14ac:dyDescent="0.25">
      <c r="A655" s="14"/>
      <c r="B655" s="14"/>
      <c r="C655" s="14"/>
      <c r="D655" s="14"/>
      <c r="E655" s="15" t="s">
        <v>154</v>
      </c>
      <c r="F655" s="15" t="s">
        <v>155</v>
      </c>
      <c r="G655" s="16">
        <v>18000</v>
      </c>
      <c r="H655" s="16">
        <v>18000</v>
      </c>
      <c r="I655" s="16">
        <f t="shared" si="22"/>
        <v>100</v>
      </c>
      <c r="J655" s="16">
        <f t="shared" si="23"/>
        <v>0</v>
      </c>
    </row>
    <row r="656" spans="1:10" x14ac:dyDescent="0.25">
      <c r="A656" s="11"/>
      <c r="B656" s="11"/>
      <c r="C656" s="11"/>
      <c r="D656" s="12" t="s">
        <v>399</v>
      </c>
      <c r="E656" s="11"/>
      <c r="F656" s="12" t="s">
        <v>400</v>
      </c>
      <c r="G656" s="13">
        <f>+G657</f>
        <v>5000</v>
      </c>
      <c r="H656" s="13">
        <f>+H657</f>
        <v>5000</v>
      </c>
      <c r="I656" s="13">
        <f t="shared" si="22"/>
        <v>100</v>
      </c>
      <c r="J656" s="13">
        <f t="shared" si="23"/>
        <v>0</v>
      </c>
    </row>
    <row r="657" spans="1:10" x14ac:dyDescent="0.25">
      <c r="A657" s="14"/>
      <c r="B657" s="14"/>
      <c r="C657" s="14"/>
      <c r="D657" s="14"/>
      <c r="E657" s="15" t="s">
        <v>354</v>
      </c>
      <c r="F657" s="15" t="s">
        <v>355</v>
      </c>
      <c r="G657" s="16">
        <v>5000</v>
      </c>
      <c r="H657" s="16">
        <v>5000</v>
      </c>
      <c r="I657" s="16">
        <f t="shared" si="22"/>
        <v>100</v>
      </c>
      <c r="J657" s="16">
        <f t="shared" si="23"/>
        <v>0</v>
      </c>
    </row>
    <row r="658" spans="1:10" x14ac:dyDescent="0.25">
      <c r="A658" s="8"/>
      <c r="B658" s="8"/>
      <c r="C658" s="9" t="s">
        <v>412</v>
      </c>
      <c r="D658" s="8"/>
      <c r="E658" s="8"/>
      <c r="F658" s="9" t="s">
        <v>413</v>
      </c>
      <c r="G658" s="10">
        <f>+G659</f>
        <v>35000</v>
      </c>
      <c r="H658" s="10">
        <f>+H659</f>
        <v>35000</v>
      </c>
      <c r="I658" s="10">
        <f t="shared" si="22"/>
        <v>100</v>
      </c>
      <c r="J658" s="10">
        <f t="shared" si="23"/>
        <v>0</v>
      </c>
    </row>
    <row r="659" spans="1:10" x14ac:dyDescent="0.25">
      <c r="A659" s="11"/>
      <c r="B659" s="11"/>
      <c r="C659" s="11"/>
      <c r="D659" s="12" t="s">
        <v>399</v>
      </c>
      <c r="E659" s="11"/>
      <c r="F659" s="12" t="s">
        <v>400</v>
      </c>
      <c r="G659" s="13">
        <f>+G660+G661</f>
        <v>35000</v>
      </c>
      <c r="H659" s="13">
        <f>+H660+H661</f>
        <v>35000</v>
      </c>
      <c r="I659" s="13">
        <f t="shared" si="22"/>
        <v>100</v>
      </c>
      <c r="J659" s="13">
        <f t="shared" si="23"/>
        <v>0</v>
      </c>
    </row>
    <row r="660" spans="1:10" x14ac:dyDescent="0.25">
      <c r="A660" s="14"/>
      <c r="B660" s="14"/>
      <c r="C660" s="14"/>
      <c r="D660" s="14"/>
      <c r="E660" s="15" t="s">
        <v>108</v>
      </c>
      <c r="F660" s="15" t="s">
        <v>109</v>
      </c>
      <c r="G660" s="16">
        <v>20000</v>
      </c>
      <c r="H660" s="16">
        <v>20000</v>
      </c>
      <c r="I660" s="16">
        <f t="shared" si="22"/>
        <v>100</v>
      </c>
      <c r="J660" s="16">
        <f t="shared" si="23"/>
        <v>0</v>
      </c>
    </row>
    <row r="661" spans="1:10" x14ac:dyDescent="0.25">
      <c r="A661" s="14"/>
      <c r="B661" s="14"/>
      <c r="C661" s="14"/>
      <c r="D661" s="14"/>
      <c r="E661" s="15" t="s">
        <v>354</v>
      </c>
      <c r="F661" s="15" t="s">
        <v>355</v>
      </c>
      <c r="G661" s="16">
        <v>15000</v>
      </c>
      <c r="H661" s="16">
        <v>15000</v>
      </c>
      <c r="I661" s="16">
        <f t="shared" si="22"/>
        <v>100</v>
      </c>
      <c r="J661" s="16">
        <f t="shared" si="23"/>
        <v>0</v>
      </c>
    </row>
    <row r="662" spans="1:10" x14ac:dyDescent="0.25">
      <c r="A662" s="8"/>
      <c r="B662" s="8"/>
      <c r="C662" s="9" t="s">
        <v>414</v>
      </c>
      <c r="D662" s="8"/>
      <c r="E662" s="8"/>
      <c r="F662" s="9" t="s">
        <v>392</v>
      </c>
      <c r="G662" s="10">
        <f>+G663</f>
        <v>20000</v>
      </c>
      <c r="H662" s="10">
        <f>+H663</f>
        <v>20000</v>
      </c>
      <c r="I662" s="10">
        <f t="shared" si="22"/>
        <v>100</v>
      </c>
      <c r="J662" s="10">
        <f t="shared" si="23"/>
        <v>0</v>
      </c>
    </row>
    <row r="663" spans="1:10" x14ac:dyDescent="0.25">
      <c r="A663" s="11"/>
      <c r="B663" s="11"/>
      <c r="C663" s="11"/>
      <c r="D663" s="12" t="s">
        <v>391</v>
      </c>
      <c r="E663" s="11"/>
      <c r="F663" s="12" t="s">
        <v>392</v>
      </c>
      <c r="G663" s="13">
        <f>+G664</f>
        <v>20000</v>
      </c>
      <c r="H663" s="13">
        <f>+H664</f>
        <v>20000</v>
      </c>
      <c r="I663" s="13">
        <f t="shared" si="22"/>
        <v>100</v>
      </c>
      <c r="J663" s="13">
        <f t="shared" si="23"/>
        <v>0</v>
      </c>
    </row>
    <row r="664" spans="1:10" x14ac:dyDescent="0.25">
      <c r="A664" s="14"/>
      <c r="B664" s="14"/>
      <c r="C664" s="14"/>
      <c r="D664" s="14"/>
      <c r="E664" s="15" t="s">
        <v>108</v>
      </c>
      <c r="F664" s="15" t="s">
        <v>109</v>
      </c>
      <c r="G664" s="16">
        <v>20000</v>
      </c>
      <c r="H664" s="16">
        <v>20000</v>
      </c>
      <c r="I664" s="16">
        <f t="shared" si="22"/>
        <v>100</v>
      </c>
      <c r="J664" s="16">
        <f t="shared" si="23"/>
        <v>0</v>
      </c>
    </row>
    <row r="665" spans="1:10" x14ac:dyDescent="0.25">
      <c r="A665" s="5"/>
      <c r="B665" s="6" t="s">
        <v>415</v>
      </c>
      <c r="C665" s="5"/>
      <c r="D665" s="5"/>
      <c r="E665" s="5"/>
      <c r="F665" s="6" t="s">
        <v>416</v>
      </c>
      <c r="G665" s="7">
        <f>+G666+G670+G673+G676+G680+G683+G686+G693+G696+G700+G703+G710+G713+G716</f>
        <v>725204.8</v>
      </c>
      <c r="H665" s="7">
        <f>+H666+H670+H673+H676+H680+H683+H686+H693+H696+H700+H703+H710+H713+H716</f>
        <v>785204.8</v>
      </c>
      <c r="I665" s="7">
        <f t="shared" si="22"/>
        <v>108.27352494081673</v>
      </c>
      <c r="J665" s="7">
        <f t="shared" si="23"/>
        <v>60000</v>
      </c>
    </row>
    <row r="666" spans="1:10" x14ac:dyDescent="0.25">
      <c r="A666" s="8"/>
      <c r="B666" s="8"/>
      <c r="C666" s="9" t="s">
        <v>417</v>
      </c>
      <c r="D666" s="8"/>
      <c r="E666" s="8"/>
      <c r="F666" s="9" t="s">
        <v>418</v>
      </c>
      <c r="G666" s="10">
        <f>+G667</f>
        <v>440000</v>
      </c>
      <c r="H666" s="10">
        <f>+H667</f>
        <v>440000</v>
      </c>
      <c r="I666" s="10">
        <f t="shared" si="22"/>
        <v>100</v>
      </c>
      <c r="J666" s="10">
        <f t="shared" si="23"/>
        <v>0</v>
      </c>
    </row>
    <row r="667" spans="1:10" x14ac:dyDescent="0.25">
      <c r="A667" s="11"/>
      <c r="B667" s="11"/>
      <c r="C667" s="11"/>
      <c r="D667" s="12" t="s">
        <v>14</v>
      </c>
      <c r="E667" s="11"/>
      <c r="F667" s="12"/>
      <c r="G667" s="13">
        <f>+G668+G669</f>
        <v>440000</v>
      </c>
      <c r="H667" s="13">
        <f>+H668+H669</f>
        <v>440000</v>
      </c>
      <c r="I667" s="13">
        <f t="shared" si="22"/>
        <v>100</v>
      </c>
      <c r="J667" s="13">
        <f t="shared" si="23"/>
        <v>0</v>
      </c>
    </row>
    <row r="668" spans="1:10" x14ac:dyDescent="0.25">
      <c r="A668" s="14"/>
      <c r="B668" s="14"/>
      <c r="C668" s="14"/>
      <c r="D668" s="14"/>
      <c r="E668" s="15" t="s">
        <v>21</v>
      </c>
      <c r="F668" s="15" t="s">
        <v>22</v>
      </c>
      <c r="G668" s="16">
        <v>1000</v>
      </c>
      <c r="H668" s="16">
        <v>1000</v>
      </c>
      <c r="I668" s="16">
        <f t="shared" si="22"/>
        <v>100</v>
      </c>
      <c r="J668" s="16">
        <f t="shared" si="23"/>
        <v>0</v>
      </c>
    </row>
    <row r="669" spans="1:10" x14ac:dyDescent="0.25">
      <c r="A669" s="14"/>
      <c r="B669" s="14"/>
      <c r="C669" s="14"/>
      <c r="D669" s="14"/>
      <c r="E669" s="15" t="s">
        <v>138</v>
      </c>
      <c r="F669" s="15" t="s">
        <v>139</v>
      </c>
      <c r="G669" s="16">
        <v>439000</v>
      </c>
      <c r="H669" s="16">
        <v>439000</v>
      </c>
      <c r="I669" s="16">
        <f t="shared" si="22"/>
        <v>100</v>
      </c>
      <c r="J669" s="16">
        <f t="shared" si="23"/>
        <v>0</v>
      </c>
    </row>
    <row r="670" spans="1:10" x14ac:dyDescent="0.25">
      <c r="A670" s="8"/>
      <c r="B670" s="8"/>
      <c r="C670" s="9" t="s">
        <v>419</v>
      </c>
      <c r="D670" s="8"/>
      <c r="E670" s="8"/>
      <c r="F670" s="9" t="s">
        <v>420</v>
      </c>
      <c r="G670" s="10">
        <f>+G671</f>
        <v>14000</v>
      </c>
      <c r="H670" s="10">
        <f>+H671</f>
        <v>14000</v>
      </c>
      <c r="I670" s="10">
        <f t="shared" si="22"/>
        <v>100</v>
      </c>
      <c r="J670" s="10">
        <f t="shared" si="23"/>
        <v>0</v>
      </c>
    </row>
    <row r="671" spans="1:10" x14ac:dyDescent="0.25">
      <c r="A671" s="11"/>
      <c r="B671" s="11"/>
      <c r="C671" s="11"/>
      <c r="D671" s="12" t="s">
        <v>14</v>
      </c>
      <c r="E671" s="11"/>
      <c r="F671" s="12"/>
      <c r="G671" s="13">
        <f>+G672</f>
        <v>14000</v>
      </c>
      <c r="H671" s="13">
        <f>+H672</f>
        <v>14000</v>
      </c>
      <c r="I671" s="13">
        <f t="shared" si="22"/>
        <v>100</v>
      </c>
      <c r="J671" s="13">
        <f t="shared" si="23"/>
        <v>0</v>
      </c>
    </row>
    <row r="672" spans="1:10" x14ac:dyDescent="0.25">
      <c r="A672" s="14"/>
      <c r="B672" s="14"/>
      <c r="C672" s="14"/>
      <c r="D672" s="14"/>
      <c r="E672" s="15" t="s">
        <v>114</v>
      </c>
      <c r="F672" s="15" t="s">
        <v>115</v>
      </c>
      <c r="G672" s="16">
        <v>14000</v>
      </c>
      <c r="H672" s="16">
        <v>14000</v>
      </c>
      <c r="I672" s="16">
        <f t="shared" si="22"/>
        <v>100</v>
      </c>
      <c r="J672" s="16">
        <f t="shared" si="23"/>
        <v>0</v>
      </c>
    </row>
    <row r="673" spans="1:10" x14ac:dyDescent="0.25">
      <c r="A673" s="8"/>
      <c r="B673" s="8"/>
      <c r="C673" s="9" t="s">
        <v>421</v>
      </c>
      <c r="D673" s="8"/>
      <c r="E673" s="8"/>
      <c r="F673" s="9" t="s">
        <v>422</v>
      </c>
      <c r="G673" s="10">
        <f>+G674</f>
        <v>13758</v>
      </c>
      <c r="H673" s="10">
        <f>+H674</f>
        <v>13758</v>
      </c>
      <c r="I673" s="10">
        <f t="shared" si="22"/>
        <v>100</v>
      </c>
      <c r="J673" s="10">
        <f t="shared" si="23"/>
        <v>0</v>
      </c>
    </row>
    <row r="674" spans="1:10" x14ac:dyDescent="0.25">
      <c r="A674" s="11"/>
      <c r="B674" s="11"/>
      <c r="C674" s="11"/>
      <c r="D674" s="12" t="s">
        <v>14</v>
      </c>
      <c r="E674" s="11"/>
      <c r="F674" s="12"/>
      <c r="G674" s="13">
        <f>+G675</f>
        <v>13758</v>
      </c>
      <c r="H674" s="13">
        <f>+H675</f>
        <v>13758</v>
      </c>
      <c r="I674" s="13">
        <f t="shared" si="22"/>
        <v>100</v>
      </c>
      <c r="J674" s="13">
        <f t="shared" si="23"/>
        <v>0</v>
      </c>
    </row>
    <row r="675" spans="1:10" x14ac:dyDescent="0.25">
      <c r="A675" s="14"/>
      <c r="B675" s="14"/>
      <c r="C675" s="14"/>
      <c r="D675" s="14"/>
      <c r="E675" s="15" t="s">
        <v>154</v>
      </c>
      <c r="F675" s="15" t="s">
        <v>155</v>
      </c>
      <c r="G675" s="16">
        <v>13758</v>
      </c>
      <c r="H675" s="16">
        <v>13758</v>
      </c>
      <c r="I675" s="16">
        <f t="shared" si="22"/>
        <v>100</v>
      </c>
      <c r="J675" s="16">
        <f t="shared" si="23"/>
        <v>0</v>
      </c>
    </row>
    <row r="676" spans="1:10" x14ac:dyDescent="0.25">
      <c r="A676" s="8"/>
      <c r="B676" s="8"/>
      <c r="C676" s="9" t="s">
        <v>423</v>
      </c>
      <c r="D676" s="8"/>
      <c r="E676" s="8"/>
      <c r="F676" s="9" t="s">
        <v>424</v>
      </c>
      <c r="G676" s="10">
        <f>+G677</f>
        <v>12000</v>
      </c>
      <c r="H676" s="10">
        <f>+H677</f>
        <v>12000</v>
      </c>
      <c r="I676" s="10">
        <f t="shared" si="22"/>
        <v>100</v>
      </c>
      <c r="J676" s="10">
        <f t="shared" si="23"/>
        <v>0</v>
      </c>
    </row>
    <row r="677" spans="1:10" x14ac:dyDescent="0.25">
      <c r="A677" s="11"/>
      <c r="B677" s="11"/>
      <c r="C677" s="11"/>
      <c r="D677" s="12" t="s">
        <v>14</v>
      </c>
      <c r="E677" s="11"/>
      <c r="F677" s="12"/>
      <c r="G677" s="13">
        <f>+G678+G679</f>
        <v>12000</v>
      </c>
      <c r="H677" s="13">
        <f>+H678+H679</f>
        <v>12000</v>
      </c>
      <c r="I677" s="13">
        <f t="shared" si="22"/>
        <v>100</v>
      </c>
      <c r="J677" s="13">
        <f t="shared" si="23"/>
        <v>0</v>
      </c>
    </row>
    <row r="678" spans="1:10" x14ac:dyDescent="0.25">
      <c r="A678" s="14"/>
      <c r="B678" s="14"/>
      <c r="C678" s="14"/>
      <c r="D678" s="14"/>
      <c r="E678" s="15" t="s">
        <v>21</v>
      </c>
      <c r="F678" s="15" t="s">
        <v>22</v>
      </c>
      <c r="G678" s="16">
        <v>402.6</v>
      </c>
      <c r="H678" s="16">
        <v>402.6</v>
      </c>
      <c r="I678" s="16">
        <f t="shared" si="22"/>
        <v>100</v>
      </c>
      <c r="J678" s="16">
        <f t="shared" si="23"/>
        <v>0</v>
      </c>
    </row>
    <row r="679" spans="1:10" x14ac:dyDescent="0.25">
      <c r="A679" s="14"/>
      <c r="B679" s="14"/>
      <c r="C679" s="14"/>
      <c r="D679" s="14"/>
      <c r="E679" s="15" t="s">
        <v>25</v>
      </c>
      <c r="F679" s="15" t="s">
        <v>26</v>
      </c>
      <c r="G679" s="16">
        <v>11597.4</v>
      </c>
      <c r="H679" s="16">
        <v>11597.4</v>
      </c>
      <c r="I679" s="16">
        <f t="shared" si="22"/>
        <v>100</v>
      </c>
      <c r="J679" s="16">
        <f t="shared" si="23"/>
        <v>0</v>
      </c>
    </row>
    <row r="680" spans="1:10" x14ac:dyDescent="0.25">
      <c r="A680" s="8"/>
      <c r="B680" s="8"/>
      <c r="C680" s="9" t="s">
        <v>425</v>
      </c>
      <c r="D680" s="8"/>
      <c r="E680" s="8"/>
      <c r="F680" s="9" t="s">
        <v>426</v>
      </c>
      <c r="G680" s="10">
        <f>+G681</f>
        <v>2321.8000000000002</v>
      </c>
      <c r="H680" s="10">
        <f>+H681</f>
        <v>2321.8000000000002</v>
      </c>
      <c r="I680" s="10">
        <f t="shared" si="22"/>
        <v>100</v>
      </c>
      <c r="J680" s="10">
        <f t="shared" si="23"/>
        <v>0</v>
      </c>
    </row>
    <row r="681" spans="1:10" x14ac:dyDescent="0.25">
      <c r="A681" s="11"/>
      <c r="B681" s="11"/>
      <c r="C681" s="11"/>
      <c r="D681" s="12" t="s">
        <v>14</v>
      </c>
      <c r="E681" s="11"/>
      <c r="F681" s="12"/>
      <c r="G681" s="13">
        <f>+G682</f>
        <v>2321.8000000000002</v>
      </c>
      <c r="H681" s="13">
        <f>+H682</f>
        <v>2321.8000000000002</v>
      </c>
      <c r="I681" s="13">
        <f t="shared" si="22"/>
        <v>100</v>
      </c>
      <c r="J681" s="13">
        <f t="shared" si="23"/>
        <v>0</v>
      </c>
    </row>
    <row r="682" spans="1:10" x14ac:dyDescent="0.25">
      <c r="A682" s="14"/>
      <c r="B682" s="14"/>
      <c r="C682" s="14"/>
      <c r="D682" s="14"/>
      <c r="E682" s="15" t="s">
        <v>154</v>
      </c>
      <c r="F682" s="15" t="s">
        <v>155</v>
      </c>
      <c r="G682" s="16">
        <v>2321.8000000000002</v>
      </c>
      <c r="H682" s="16">
        <v>2321.8000000000002</v>
      </c>
      <c r="I682" s="16">
        <f t="shared" si="22"/>
        <v>100</v>
      </c>
      <c r="J682" s="16">
        <f t="shared" si="23"/>
        <v>0</v>
      </c>
    </row>
    <row r="683" spans="1:10" x14ac:dyDescent="0.25">
      <c r="A683" s="8"/>
      <c r="B683" s="8"/>
      <c r="C683" s="9" t="s">
        <v>427</v>
      </c>
      <c r="D683" s="8"/>
      <c r="E683" s="8"/>
      <c r="F683" s="9" t="s">
        <v>428</v>
      </c>
      <c r="G683" s="10">
        <f>+G684</f>
        <v>15000</v>
      </c>
      <c r="H683" s="10">
        <f>+H684</f>
        <v>15000</v>
      </c>
      <c r="I683" s="10">
        <f t="shared" si="22"/>
        <v>100</v>
      </c>
      <c r="J683" s="10">
        <f t="shared" si="23"/>
        <v>0</v>
      </c>
    </row>
    <row r="684" spans="1:10" x14ac:dyDescent="0.25">
      <c r="A684" s="11"/>
      <c r="B684" s="11"/>
      <c r="C684" s="11"/>
      <c r="D684" s="12" t="s">
        <v>14</v>
      </c>
      <c r="E684" s="11"/>
      <c r="F684" s="12"/>
      <c r="G684" s="13">
        <f>+G685</f>
        <v>15000</v>
      </c>
      <c r="H684" s="13">
        <f>+H685</f>
        <v>15000</v>
      </c>
      <c r="I684" s="13">
        <f t="shared" si="22"/>
        <v>100</v>
      </c>
      <c r="J684" s="13">
        <f t="shared" si="23"/>
        <v>0</v>
      </c>
    </row>
    <row r="685" spans="1:10" x14ac:dyDescent="0.25">
      <c r="A685" s="14"/>
      <c r="B685" s="14"/>
      <c r="C685" s="14"/>
      <c r="D685" s="14"/>
      <c r="E685" s="15" t="s">
        <v>25</v>
      </c>
      <c r="F685" s="15" t="s">
        <v>26</v>
      </c>
      <c r="G685" s="16">
        <v>15000</v>
      </c>
      <c r="H685" s="16">
        <v>15000</v>
      </c>
      <c r="I685" s="16">
        <f t="shared" si="22"/>
        <v>100</v>
      </c>
      <c r="J685" s="16">
        <f t="shared" si="23"/>
        <v>0</v>
      </c>
    </row>
    <row r="686" spans="1:10" x14ac:dyDescent="0.25">
      <c r="A686" s="8"/>
      <c r="B686" s="8"/>
      <c r="C686" s="9" t="s">
        <v>429</v>
      </c>
      <c r="D686" s="8"/>
      <c r="E686" s="8"/>
      <c r="F686" s="9" t="s">
        <v>430</v>
      </c>
      <c r="G686" s="10">
        <f>+G687</f>
        <v>12000</v>
      </c>
      <c r="H686" s="10">
        <f>+H687</f>
        <v>12000</v>
      </c>
      <c r="I686" s="10">
        <f t="shared" si="22"/>
        <v>100</v>
      </c>
      <c r="J686" s="10">
        <f t="shared" si="23"/>
        <v>0</v>
      </c>
    </row>
    <row r="687" spans="1:10" x14ac:dyDescent="0.25">
      <c r="A687" s="11"/>
      <c r="B687" s="11"/>
      <c r="C687" s="11"/>
      <c r="D687" s="12" t="s">
        <v>14</v>
      </c>
      <c r="E687" s="11"/>
      <c r="F687" s="12"/>
      <c r="G687" s="13">
        <f>+G688+G689+G690+G691+G692</f>
        <v>12000</v>
      </c>
      <c r="H687" s="13">
        <f>+H688+H689+H690+H691+H692</f>
        <v>12000</v>
      </c>
      <c r="I687" s="13">
        <f t="shared" si="22"/>
        <v>100</v>
      </c>
      <c r="J687" s="13">
        <f t="shared" si="23"/>
        <v>0</v>
      </c>
    </row>
    <row r="688" spans="1:10" x14ac:dyDescent="0.25">
      <c r="A688" s="14"/>
      <c r="B688" s="14"/>
      <c r="C688" s="14"/>
      <c r="D688" s="14"/>
      <c r="E688" s="15" t="s">
        <v>15</v>
      </c>
      <c r="F688" s="15" t="s">
        <v>16</v>
      </c>
      <c r="G688" s="16">
        <v>500</v>
      </c>
      <c r="H688" s="16">
        <v>500</v>
      </c>
      <c r="I688" s="16">
        <f t="shared" si="22"/>
        <v>100</v>
      </c>
      <c r="J688" s="16">
        <f t="shared" si="23"/>
        <v>0</v>
      </c>
    </row>
    <row r="689" spans="1:10" x14ac:dyDescent="0.25">
      <c r="A689" s="14"/>
      <c r="B689" s="14"/>
      <c r="C689" s="14"/>
      <c r="D689" s="14"/>
      <c r="E689" s="15" t="s">
        <v>21</v>
      </c>
      <c r="F689" s="15" t="s">
        <v>22</v>
      </c>
      <c r="G689" s="16">
        <v>200</v>
      </c>
      <c r="H689" s="16">
        <v>200</v>
      </c>
      <c r="I689" s="16">
        <f t="shared" si="22"/>
        <v>100</v>
      </c>
      <c r="J689" s="16">
        <f t="shared" si="23"/>
        <v>0</v>
      </c>
    </row>
    <row r="690" spans="1:10" x14ac:dyDescent="0.25">
      <c r="A690" s="14"/>
      <c r="B690" s="14"/>
      <c r="C690" s="14"/>
      <c r="D690" s="14"/>
      <c r="E690" s="15" t="s">
        <v>138</v>
      </c>
      <c r="F690" s="15" t="s">
        <v>139</v>
      </c>
      <c r="G690" s="16">
        <v>6000</v>
      </c>
      <c r="H690" s="16">
        <v>6000</v>
      </c>
      <c r="I690" s="16">
        <f t="shared" si="22"/>
        <v>100</v>
      </c>
      <c r="J690" s="16">
        <f t="shared" si="23"/>
        <v>0</v>
      </c>
    </row>
    <row r="691" spans="1:10" x14ac:dyDescent="0.25">
      <c r="A691" s="14"/>
      <c r="B691" s="14"/>
      <c r="C691" s="14"/>
      <c r="D691" s="14"/>
      <c r="E691" s="15" t="s">
        <v>25</v>
      </c>
      <c r="F691" s="15" t="s">
        <v>26</v>
      </c>
      <c r="G691" s="16">
        <v>5050</v>
      </c>
      <c r="H691" s="16">
        <v>5050</v>
      </c>
      <c r="I691" s="16">
        <f t="shared" si="22"/>
        <v>100</v>
      </c>
      <c r="J691" s="16">
        <f t="shared" si="23"/>
        <v>0</v>
      </c>
    </row>
    <row r="692" spans="1:10" x14ac:dyDescent="0.25">
      <c r="A692" s="14"/>
      <c r="B692" s="14"/>
      <c r="C692" s="14"/>
      <c r="D692" s="14"/>
      <c r="E692" s="15" t="s">
        <v>154</v>
      </c>
      <c r="F692" s="15" t="s">
        <v>155</v>
      </c>
      <c r="G692" s="16">
        <v>250</v>
      </c>
      <c r="H692" s="16">
        <v>250</v>
      </c>
      <c r="I692" s="16">
        <f t="shared" si="22"/>
        <v>100</v>
      </c>
      <c r="J692" s="16">
        <f t="shared" si="23"/>
        <v>0</v>
      </c>
    </row>
    <row r="693" spans="1:10" x14ac:dyDescent="0.25">
      <c r="A693" s="8"/>
      <c r="B693" s="8"/>
      <c r="C693" s="9" t="s">
        <v>431</v>
      </c>
      <c r="D693" s="8"/>
      <c r="E693" s="8"/>
      <c r="F693" s="9" t="s">
        <v>432</v>
      </c>
      <c r="G693" s="10">
        <f>+G694</f>
        <v>60000</v>
      </c>
      <c r="H693" s="10">
        <f>+H694</f>
        <v>60000</v>
      </c>
      <c r="I693" s="10">
        <f t="shared" si="22"/>
        <v>100</v>
      </c>
      <c r="J693" s="10">
        <f t="shared" si="23"/>
        <v>0</v>
      </c>
    </row>
    <row r="694" spans="1:10" x14ac:dyDescent="0.25">
      <c r="A694" s="11"/>
      <c r="B694" s="11"/>
      <c r="C694" s="11"/>
      <c r="D694" s="12" t="s">
        <v>14</v>
      </c>
      <c r="E694" s="11"/>
      <c r="F694" s="12"/>
      <c r="G694" s="13">
        <f>+G695</f>
        <v>60000</v>
      </c>
      <c r="H694" s="13">
        <f>+H695</f>
        <v>60000</v>
      </c>
      <c r="I694" s="13">
        <f t="shared" si="22"/>
        <v>100</v>
      </c>
      <c r="J694" s="13">
        <f t="shared" si="23"/>
        <v>0</v>
      </c>
    </row>
    <row r="695" spans="1:10" x14ac:dyDescent="0.25">
      <c r="A695" s="14"/>
      <c r="B695" s="14"/>
      <c r="C695" s="14"/>
      <c r="D695" s="14"/>
      <c r="E695" s="15" t="s">
        <v>138</v>
      </c>
      <c r="F695" s="15" t="s">
        <v>139</v>
      </c>
      <c r="G695" s="16">
        <v>60000</v>
      </c>
      <c r="H695" s="16">
        <v>60000</v>
      </c>
      <c r="I695" s="16">
        <f t="shared" si="22"/>
        <v>100</v>
      </c>
      <c r="J695" s="16">
        <f t="shared" si="23"/>
        <v>0</v>
      </c>
    </row>
    <row r="696" spans="1:10" x14ac:dyDescent="0.25">
      <c r="A696" s="8"/>
      <c r="B696" s="8"/>
      <c r="C696" s="9" t="s">
        <v>433</v>
      </c>
      <c r="D696" s="8"/>
      <c r="E696" s="8"/>
      <c r="F696" s="9" t="s">
        <v>434</v>
      </c>
      <c r="G696" s="10">
        <f>+G697</f>
        <v>5175</v>
      </c>
      <c r="H696" s="10">
        <f>+H697</f>
        <v>5175</v>
      </c>
      <c r="I696" s="10">
        <f t="shared" si="22"/>
        <v>100</v>
      </c>
      <c r="J696" s="10">
        <f t="shared" si="23"/>
        <v>0</v>
      </c>
    </row>
    <row r="697" spans="1:10" x14ac:dyDescent="0.25">
      <c r="A697" s="11"/>
      <c r="B697" s="11"/>
      <c r="C697" s="11"/>
      <c r="D697" s="12" t="s">
        <v>14</v>
      </c>
      <c r="E697" s="11"/>
      <c r="F697" s="12"/>
      <c r="G697" s="13">
        <f>+G698+G699</f>
        <v>5175</v>
      </c>
      <c r="H697" s="13">
        <f>+H698+H699</f>
        <v>5175</v>
      </c>
      <c r="I697" s="13">
        <f t="shared" si="22"/>
        <v>100</v>
      </c>
      <c r="J697" s="13">
        <f t="shared" si="23"/>
        <v>0</v>
      </c>
    </row>
    <row r="698" spans="1:10" x14ac:dyDescent="0.25">
      <c r="A698" s="14"/>
      <c r="B698" s="14"/>
      <c r="C698" s="14"/>
      <c r="D698" s="14"/>
      <c r="E698" s="15" t="s">
        <v>15</v>
      </c>
      <c r="F698" s="15" t="s">
        <v>16</v>
      </c>
      <c r="G698" s="16">
        <v>4475</v>
      </c>
      <c r="H698" s="16">
        <v>4475</v>
      </c>
      <c r="I698" s="16">
        <f t="shared" si="22"/>
        <v>100</v>
      </c>
      <c r="J698" s="16">
        <f t="shared" si="23"/>
        <v>0</v>
      </c>
    </row>
    <row r="699" spans="1:10" x14ac:dyDescent="0.25">
      <c r="A699" s="14"/>
      <c r="B699" s="14"/>
      <c r="C699" s="14"/>
      <c r="D699" s="14"/>
      <c r="E699" s="15" t="s">
        <v>29</v>
      </c>
      <c r="F699" s="15" t="s">
        <v>30</v>
      </c>
      <c r="G699" s="16">
        <v>700</v>
      </c>
      <c r="H699" s="16">
        <v>700</v>
      </c>
      <c r="I699" s="16">
        <f t="shared" si="22"/>
        <v>100</v>
      </c>
      <c r="J699" s="16">
        <f t="shared" si="23"/>
        <v>0</v>
      </c>
    </row>
    <row r="700" spans="1:10" x14ac:dyDescent="0.25">
      <c r="A700" s="8"/>
      <c r="B700" s="8"/>
      <c r="C700" s="9" t="s">
        <v>435</v>
      </c>
      <c r="D700" s="8"/>
      <c r="E700" s="8"/>
      <c r="F700" s="9" t="s">
        <v>436</v>
      </c>
      <c r="G700" s="10">
        <f>+G701</f>
        <v>90000</v>
      </c>
      <c r="H700" s="10">
        <f>+H701</f>
        <v>150000</v>
      </c>
      <c r="I700" s="10">
        <f t="shared" si="22"/>
        <v>166.66666666666669</v>
      </c>
      <c r="J700" s="10">
        <f t="shared" si="23"/>
        <v>60000</v>
      </c>
    </row>
    <row r="701" spans="1:10" x14ac:dyDescent="0.25">
      <c r="A701" s="11"/>
      <c r="B701" s="11"/>
      <c r="C701" s="11"/>
      <c r="D701" s="12" t="s">
        <v>14</v>
      </c>
      <c r="E701" s="11"/>
      <c r="F701" s="12"/>
      <c r="G701" s="13">
        <f>+G702</f>
        <v>90000</v>
      </c>
      <c r="H701" s="13">
        <f>+H702</f>
        <v>150000</v>
      </c>
      <c r="I701" s="13">
        <f t="shared" si="22"/>
        <v>166.66666666666669</v>
      </c>
      <c r="J701" s="13">
        <f t="shared" si="23"/>
        <v>60000</v>
      </c>
    </row>
    <row r="702" spans="1:10" x14ac:dyDescent="0.25">
      <c r="A702" s="14"/>
      <c r="B702" s="14"/>
      <c r="C702" s="14"/>
      <c r="D702" s="14"/>
      <c r="E702" s="15" t="s">
        <v>138</v>
      </c>
      <c r="F702" s="15" t="s">
        <v>139</v>
      </c>
      <c r="G702" s="16">
        <v>90000</v>
      </c>
      <c r="H702" s="16">
        <v>150000</v>
      </c>
      <c r="I702" s="16">
        <f t="shared" si="22"/>
        <v>166.66666666666669</v>
      </c>
      <c r="J702" s="16">
        <f t="shared" si="23"/>
        <v>60000</v>
      </c>
    </row>
    <row r="703" spans="1:10" x14ac:dyDescent="0.25">
      <c r="A703" s="8"/>
      <c r="B703" s="8"/>
      <c r="C703" s="9" t="s">
        <v>437</v>
      </c>
      <c r="D703" s="8"/>
      <c r="E703" s="8"/>
      <c r="F703" s="9" t="s">
        <v>438</v>
      </c>
      <c r="G703" s="10">
        <f>+G704</f>
        <v>10500</v>
      </c>
      <c r="H703" s="10">
        <f>+H704</f>
        <v>10500</v>
      </c>
      <c r="I703" s="10">
        <f t="shared" si="22"/>
        <v>100</v>
      </c>
      <c r="J703" s="10">
        <f t="shared" si="23"/>
        <v>0</v>
      </c>
    </row>
    <row r="704" spans="1:10" x14ac:dyDescent="0.25">
      <c r="A704" s="11"/>
      <c r="B704" s="11"/>
      <c r="C704" s="11"/>
      <c r="D704" s="12" t="s">
        <v>14</v>
      </c>
      <c r="E704" s="11"/>
      <c r="F704" s="12"/>
      <c r="G704" s="13">
        <f>+G705+G706+G707+G708+G709</f>
        <v>10500</v>
      </c>
      <c r="H704" s="13">
        <f>+H705+H706+H707+H708+H709</f>
        <v>10500</v>
      </c>
      <c r="I704" s="13">
        <f t="shared" si="22"/>
        <v>100</v>
      </c>
      <c r="J704" s="13">
        <f t="shared" si="23"/>
        <v>0</v>
      </c>
    </row>
    <row r="705" spans="1:10" x14ac:dyDescent="0.25">
      <c r="A705" s="14"/>
      <c r="B705" s="14"/>
      <c r="C705" s="14"/>
      <c r="D705" s="14"/>
      <c r="E705" s="15" t="s">
        <v>47</v>
      </c>
      <c r="F705" s="15" t="s">
        <v>48</v>
      </c>
      <c r="G705" s="16">
        <v>780</v>
      </c>
      <c r="H705" s="16">
        <v>780</v>
      </c>
      <c r="I705" s="16">
        <f t="shared" si="22"/>
        <v>100</v>
      </c>
      <c r="J705" s="16">
        <f t="shared" si="23"/>
        <v>0</v>
      </c>
    </row>
    <row r="706" spans="1:10" x14ac:dyDescent="0.25">
      <c r="A706" s="14"/>
      <c r="B706" s="14"/>
      <c r="C706" s="14"/>
      <c r="D706" s="14"/>
      <c r="E706" s="15" t="s">
        <v>49</v>
      </c>
      <c r="F706" s="15" t="s">
        <v>50</v>
      </c>
      <c r="G706" s="16">
        <v>580</v>
      </c>
      <c r="H706" s="16">
        <v>580</v>
      </c>
      <c r="I706" s="16">
        <f t="shared" si="22"/>
        <v>100</v>
      </c>
      <c r="J706" s="16">
        <f t="shared" si="23"/>
        <v>0</v>
      </c>
    </row>
    <row r="707" spans="1:10" x14ac:dyDescent="0.25">
      <c r="A707" s="14"/>
      <c r="B707" s="14"/>
      <c r="C707" s="14"/>
      <c r="D707" s="14"/>
      <c r="E707" s="15" t="s">
        <v>51</v>
      </c>
      <c r="F707" s="15" t="s">
        <v>52</v>
      </c>
      <c r="G707" s="16">
        <v>5.5</v>
      </c>
      <c r="H707" s="16">
        <v>5.5</v>
      </c>
      <c r="I707" s="16">
        <f t="shared" si="22"/>
        <v>100</v>
      </c>
      <c r="J707" s="16">
        <f t="shared" si="23"/>
        <v>0</v>
      </c>
    </row>
    <row r="708" spans="1:10" x14ac:dyDescent="0.25">
      <c r="A708" s="14"/>
      <c r="B708" s="14"/>
      <c r="C708" s="14"/>
      <c r="D708" s="14"/>
      <c r="E708" s="15" t="s">
        <v>53</v>
      </c>
      <c r="F708" s="15" t="s">
        <v>54</v>
      </c>
      <c r="G708" s="16">
        <v>9</v>
      </c>
      <c r="H708" s="16">
        <v>9</v>
      </c>
      <c r="I708" s="16">
        <f t="shared" si="22"/>
        <v>100</v>
      </c>
      <c r="J708" s="16">
        <f t="shared" si="23"/>
        <v>0</v>
      </c>
    </row>
    <row r="709" spans="1:10" x14ac:dyDescent="0.25">
      <c r="A709" s="14"/>
      <c r="B709" s="14"/>
      <c r="C709" s="14"/>
      <c r="D709" s="14"/>
      <c r="E709" s="15" t="s">
        <v>138</v>
      </c>
      <c r="F709" s="15" t="s">
        <v>139</v>
      </c>
      <c r="G709" s="16">
        <v>9125.5</v>
      </c>
      <c r="H709" s="16">
        <v>9125.5</v>
      </c>
      <c r="I709" s="16">
        <f t="shared" ref="I709:I772" si="24">IF(G709&lt;&gt;0,H709/G709*100,"-")</f>
        <v>100</v>
      </c>
      <c r="J709" s="16">
        <f t="shared" si="23"/>
        <v>0</v>
      </c>
    </row>
    <row r="710" spans="1:10" x14ac:dyDescent="0.25">
      <c r="A710" s="8"/>
      <c r="B710" s="8"/>
      <c r="C710" s="9" t="s">
        <v>439</v>
      </c>
      <c r="D710" s="8"/>
      <c r="E710" s="8"/>
      <c r="F710" s="9" t="s">
        <v>440</v>
      </c>
      <c r="G710" s="10">
        <f>+G711</f>
        <v>34000</v>
      </c>
      <c r="H710" s="10">
        <f>+H711</f>
        <v>34000</v>
      </c>
      <c r="I710" s="10">
        <f t="shared" si="24"/>
        <v>100</v>
      </c>
      <c r="J710" s="10">
        <f t="shared" ref="J710:J773" si="25">H710-G710</f>
        <v>0</v>
      </c>
    </row>
    <row r="711" spans="1:10" x14ac:dyDescent="0.25">
      <c r="A711" s="11"/>
      <c r="B711" s="11"/>
      <c r="C711" s="11"/>
      <c r="D711" s="12" t="s">
        <v>14</v>
      </c>
      <c r="E711" s="11"/>
      <c r="F711" s="12"/>
      <c r="G711" s="13">
        <f>+G712</f>
        <v>34000</v>
      </c>
      <c r="H711" s="13">
        <f>+H712</f>
        <v>34000</v>
      </c>
      <c r="I711" s="13">
        <f t="shared" si="24"/>
        <v>100</v>
      </c>
      <c r="J711" s="13">
        <f t="shared" si="25"/>
        <v>0</v>
      </c>
    </row>
    <row r="712" spans="1:10" x14ac:dyDescent="0.25">
      <c r="A712" s="14"/>
      <c r="B712" s="14"/>
      <c r="C712" s="14"/>
      <c r="D712" s="14"/>
      <c r="E712" s="15" t="s">
        <v>441</v>
      </c>
      <c r="F712" s="15" t="s">
        <v>442</v>
      </c>
      <c r="G712" s="16">
        <v>34000</v>
      </c>
      <c r="H712" s="16">
        <v>34000</v>
      </c>
      <c r="I712" s="16">
        <f t="shared" si="24"/>
        <v>100</v>
      </c>
      <c r="J712" s="16">
        <f t="shared" si="25"/>
        <v>0</v>
      </c>
    </row>
    <row r="713" spans="1:10" x14ac:dyDescent="0.25">
      <c r="A713" s="8"/>
      <c r="B713" s="8"/>
      <c r="C713" s="9" t="s">
        <v>443</v>
      </c>
      <c r="D713" s="8"/>
      <c r="E713" s="8"/>
      <c r="F713" s="9" t="s">
        <v>444</v>
      </c>
      <c r="G713" s="10">
        <f>+G714</f>
        <v>6450</v>
      </c>
      <c r="H713" s="10">
        <f>+H714</f>
        <v>6450</v>
      </c>
      <c r="I713" s="10">
        <f t="shared" si="24"/>
        <v>100</v>
      </c>
      <c r="J713" s="10">
        <f t="shared" si="25"/>
        <v>0</v>
      </c>
    </row>
    <row r="714" spans="1:10" x14ac:dyDescent="0.25">
      <c r="A714" s="11"/>
      <c r="B714" s="11"/>
      <c r="C714" s="11"/>
      <c r="D714" s="12" t="s">
        <v>14</v>
      </c>
      <c r="E714" s="11"/>
      <c r="F714" s="12"/>
      <c r="G714" s="13">
        <f>+G715</f>
        <v>6450</v>
      </c>
      <c r="H714" s="13">
        <f>+H715</f>
        <v>6450</v>
      </c>
      <c r="I714" s="13">
        <f t="shared" si="24"/>
        <v>100</v>
      </c>
      <c r="J714" s="13">
        <f t="shared" si="25"/>
        <v>0</v>
      </c>
    </row>
    <row r="715" spans="1:10" x14ac:dyDescent="0.25">
      <c r="A715" s="14"/>
      <c r="B715" s="14"/>
      <c r="C715" s="14"/>
      <c r="D715" s="14"/>
      <c r="E715" s="15" t="s">
        <v>25</v>
      </c>
      <c r="F715" s="15" t="s">
        <v>26</v>
      </c>
      <c r="G715" s="16">
        <v>6450</v>
      </c>
      <c r="H715" s="16">
        <v>6450</v>
      </c>
      <c r="I715" s="16">
        <f t="shared" si="24"/>
        <v>100</v>
      </c>
      <c r="J715" s="16">
        <f t="shared" si="25"/>
        <v>0</v>
      </c>
    </row>
    <row r="716" spans="1:10" x14ac:dyDescent="0.25">
      <c r="A716" s="8"/>
      <c r="B716" s="8"/>
      <c r="C716" s="9" t="s">
        <v>445</v>
      </c>
      <c r="D716" s="8"/>
      <c r="E716" s="8"/>
      <c r="F716" s="9" t="s">
        <v>446</v>
      </c>
      <c r="G716" s="10">
        <f>+G717</f>
        <v>10000</v>
      </c>
      <c r="H716" s="10">
        <f>+H717</f>
        <v>10000</v>
      </c>
      <c r="I716" s="10">
        <f t="shared" si="24"/>
        <v>100</v>
      </c>
      <c r="J716" s="10">
        <f t="shared" si="25"/>
        <v>0</v>
      </c>
    </row>
    <row r="717" spans="1:10" x14ac:dyDescent="0.25">
      <c r="A717" s="11"/>
      <c r="B717" s="11"/>
      <c r="C717" s="11"/>
      <c r="D717" s="12" t="s">
        <v>14</v>
      </c>
      <c r="E717" s="11"/>
      <c r="F717" s="12"/>
      <c r="G717" s="13">
        <f>+G718</f>
        <v>10000</v>
      </c>
      <c r="H717" s="13">
        <f>+H718</f>
        <v>10000</v>
      </c>
      <c r="I717" s="13">
        <f t="shared" si="24"/>
        <v>100</v>
      </c>
      <c r="J717" s="13">
        <f t="shared" si="25"/>
        <v>0</v>
      </c>
    </row>
    <row r="718" spans="1:10" x14ac:dyDescent="0.25">
      <c r="A718" s="14"/>
      <c r="B718" s="14"/>
      <c r="C718" s="14"/>
      <c r="D718" s="14"/>
      <c r="E718" s="15" t="s">
        <v>25</v>
      </c>
      <c r="F718" s="15" t="s">
        <v>26</v>
      </c>
      <c r="G718" s="16">
        <v>10000</v>
      </c>
      <c r="H718" s="16">
        <v>10000</v>
      </c>
      <c r="I718" s="16">
        <f t="shared" si="24"/>
        <v>100</v>
      </c>
      <c r="J718" s="16">
        <f t="shared" si="25"/>
        <v>0</v>
      </c>
    </row>
    <row r="719" spans="1:10" x14ac:dyDescent="0.25">
      <c r="A719" s="5"/>
      <c r="B719" s="6" t="s">
        <v>447</v>
      </c>
      <c r="C719" s="5"/>
      <c r="D719" s="5"/>
      <c r="E719" s="5"/>
      <c r="F719" s="6" t="s">
        <v>448</v>
      </c>
      <c r="G719" s="7">
        <f t="shared" ref="G719:H721" si="26">+G720</f>
        <v>50000</v>
      </c>
      <c r="H719" s="7">
        <f t="shared" si="26"/>
        <v>40000</v>
      </c>
      <c r="I719" s="7">
        <f t="shared" si="24"/>
        <v>80</v>
      </c>
      <c r="J719" s="7">
        <f t="shared" si="25"/>
        <v>-10000</v>
      </c>
    </row>
    <row r="720" spans="1:10" x14ac:dyDescent="0.25">
      <c r="A720" s="8"/>
      <c r="B720" s="8"/>
      <c r="C720" s="9" t="s">
        <v>449</v>
      </c>
      <c r="D720" s="8"/>
      <c r="E720" s="8"/>
      <c r="F720" s="9" t="s">
        <v>450</v>
      </c>
      <c r="G720" s="10">
        <f t="shared" si="26"/>
        <v>50000</v>
      </c>
      <c r="H720" s="10">
        <f t="shared" si="26"/>
        <v>40000</v>
      </c>
      <c r="I720" s="10">
        <f t="shared" si="24"/>
        <v>80</v>
      </c>
      <c r="J720" s="10">
        <f t="shared" si="25"/>
        <v>-10000</v>
      </c>
    </row>
    <row r="721" spans="1:10" x14ac:dyDescent="0.25">
      <c r="A721" s="11"/>
      <c r="B721" s="11"/>
      <c r="C721" s="11"/>
      <c r="D721" s="12" t="s">
        <v>14</v>
      </c>
      <c r="E721" s="11"/>
      <c r="F721" s="12"/>
      <c r="G721" s="13">
        <f t="shared" si="26"/>
        <v>50000</v>
      </c>
      <c r="H721" s="13">
        <f t="shared" si="26"/>
        <v>40000</v>
      </c>
      <c r="I721" s="13">
        <f t="shared" si="24"/>
        <v>80</v>
      </c>
      <c r="J721" s="13">
        <f t="shared" si="25"/>
        <v>-10000</v>
      </c>
    </row>
    <row r="722" spans="1:10" x14ac:dyDescent="0.25">
      <c r="A722" s="14"/>
      <c r="B722" s="14"/>
      <c r="C722" s="14"/>
      <c r="D722" s="14"/>
      <c r="E722" s="15" t="s">
        <v>451</v>
      </c>
      <c r="F722" s="15" t="s">
        <v>452</v>
      </c>
      <c r="G722" s="16">
        <v>50000</v>
      </c>
      <c r="H722" s="16">
        <v>40000</v>
      </c>
      <c r="I722" s="16">
        <f t="shared" si="24"/>
        <v>80</v>
      </c>
      <c r="J722" s="16">
        <f t="shared" si="25"/>
        <v>-10000</v>
      </c>
    </row>
    <row r="723" spans="1:10" x14ac:dyDescent="0.25">
      <c r="A723" s="5"/>
      <c r="B723" s="6" t="s">
        <v>453</v>
      </c>
      <c r="C723" s="5"/>
      <c r="D723" s="5"/>
      <c r="E723" s="5"/>
      <c r="F723" s="6" t="s">
        <v>454</v>
      </c>
      <c r="G723" s="7">
        <f>+G724+G727</f>
        <v>192000</v>
      </c>
      <c r="H723" s="7">
        <f>+H724+H727</f>
        <v>192000</v>
      </c>
      <c r="I723" s="7">
        <f t="shared" si="24"/>
        <v>100</v>
      </c>
      <c r="J723" s="7">
        <f t="shared" si="25"/>
        <v>0</v>
      </c>
    </row>
    <row r="724" spans="1:10" x14ac:dyDescent="0.25">
      <c r="A724" s="8"/>
      <c r="B724" s="8"/>
      <c r="C724" s="9" t="s">
        <v>455</v>
      </c>
      <c r="D724" s="8"/>
      <c r="E724" s="8"/>
      <c r="F724" s="9" t="s">
        <v>456</v>
      </c>
      <c r="G724" s="10">
        <f>+G725</f>
        <v>122000</v>
      </c>
      <c r="H724" s="10">
        <f>+H725</f>
        <v>122000</v>
      </c>
      <c r="I724" s="10">
        <f t="shared" si="24"/>
        <v>100</v>
      </c>
      <c r="J724" s="10">
        <f t="shared" si="25"/>
        <v>0</v>
      </c>
    </row>
    <row r="725" spans="1:10" x14ac:dyDescent="0.25">
      <c r="A725" s="11"/>
      <c r="B725" s="11"/>
      <c r="C725" s="11"/>
      <c r="D725" s="12" t="s">
        <v>14</v>
      </c>
      <c r="E725" s="11"/>
      <c r="F725" s="12"/>
      <c r="G725" s="13">
        <f>+G726</f>
        <v>122000</v>
      </c>
      <c r="H725" s="13">
        <f>+H726</f>
        <v>122000</v>
      </c>
      <c r="I725" s="13">
        <f t="shared" si="24"/>
        <v>100</v>
      </c>
      <c r="J725" s="13">
        <f t="shared" si="25"/>
        <v>0</v>
      </c>
    </row>
    <row r="726" spans="1:10" x14ac:dyDescent="0.25">
      <c r="A726" s="14"/>
      <c r="B726" s="14"/>
      <c r="C726" s="14"/>
      <c r="D726" s="14"/>
      <c r="E726" s="15" t="s">
        <v>457</v>
      </c>
      <c r="F726" s="15" t="s">
        <v>458</v>
      </c>
      <c r="G726" s="16">
        <v>122000</v>
      </c>
      <c r="H726" s="16">
        <v>122000</v>
      </c>
      <c r="I726" s="16">
        <f t="shared" si="24"/>
        <v>100</v>
      </c>
      <c r="J726" s="16">
        <f t="shared" si="25"/>
        <v>0</v>
      </c>
    </row>
    <row r="727" spans="1:10" x14ac:dyDescent="0.25">
      <c r="A727" s="8"/>
      <c r="B727" s="8"/>
      <c r="C727" s="9" t="s">
        <v>459</v>
      </c>
      <c r="D727" s="8"/>
      <c r="E727" s="8"/>
      <c r="F727" s="9" t="s">
        <v>460</v>
      </c>
      <c r="G727" s="10">
        <f>+G728</f>
        <v>70000</v>
      </c>
      <c r="H727" s="10">
        <f>+H728</f>
        <v>70000</v>
      </c>
      <c r="I727" s="10">
        <f t="shared" si="24"/>
        <v>100</v>
      </c>
      <c r="J727" s="10">
        <f t="shared" si="25"/>
        <v>0</v>
      </c>
    </row>
    <row r="728" spans="1:10" x14ac:dyDescent="0.25">
      <c r="A728" s="11"/>
      <c r="B728" s="11"/>
      <c r="C728" s="11"/>
      <c r="D728" s="12" t="s">
        <v>14</v>
      </c>
      <c r="E728" s="11"/>
      <c r="F728" s="12"/>
      <c r="G728" s="13">
        <f>+G729+G730+G731+G732</f>
        <v>70000</v>
      </c>
      <c r="H728" s="13">
        <f>+H729+H730+H731+H732</f>
        <v>70000</v>
      </c>
      <c r="I728" s="13">
        <f t="shared" si="24"/>
        <v>100</v>
      </c>
      <c r="J728" s="13">
        <f t="shared" si="25"/>
        <v>0</v>
      </c>
    </row>
    <row r="729" spans="1:10" x14ac:dyDescent="0.25">
      <c r="A729" s="14"/>
      <c r="B729" s="14"/>
      <c r="C729" s="14"/>
      <c r="D729" s="14"/>
      <c r="E729" s="15" t="s">
        <v>15</v>
      </c>
      <c r="F729" s="15" t="s">
        <v>16</v>
      </c>
      <c r="G729" s="16">
        <v>900</v>
      </c>
      <c r="H729" s="16">
        <v>900</v>
      </c>
      <c r="I729" s="16">
        <f t="shared" si="24"/>
        <v>100</v>
      </c>
      <c r="J729" s="16">
        <f t="shared" si="25"/>
        <v>0</v>
      </c>
    </row>
    <row r="730" spans="1:10" x14ac:dyDescent="0.25">
      <c r="A730" s="14"/>
      <c r="B730" s="14"/>
      <c r="C730" s="14"/>
      <c r="D730" s="14"/>
      <c r="E730" s="15" t="s">
        <v>66</v>
      </c>
      <c r="F730" s="15" t="s">
        <v>67</v>
      </c>
      <c r="G730" s="16">
        <v>600</v>
      </c>
      <c r="H730" s="16">
        <v>600</v>
      </c>
      <c r="I730" s="16">
        <f t="shared" si="24"/>
        <v>100</v>
      </c>
      <c r="J730" s="16">
        <f t="shared" si="25"/>
        <v>0</v>
      </c>
    </row>
    <row r="731" spans="1:10" x14ac:dyDescent="0.25">
      <c r="A731" s="14"/>
      <c r="B731" s="14"/>
      <c r="C731" s="14"/>
      <c r="D731" s="14"/>
      <c r="E731" s="15" t="s">
        <v>457</v>
      </c>
      <c r="F731" s="15" t="s">
        <v>458</v>
      </c>
      <c r="G731" s="16">
        <v>58500</v>
      </c>
      <c r="H731" s="16">
        <v>58500</v>
      </c>
      <c r="I731" s="16">
        <f t="shared" si="24"/>
        <v>100</v>
      </c>
      <c r="J731" s="16">
        <f t="shared" si="25"/>
        <v>0</v>
      </c>
    </row>
    <row r="732" spans="1:10" x14ac:dyDescent="0.25">
      <c r="A732" s="14"/>
      <c r="B732" s="14"/>
      <c r="C732" s="14"/>
      <c r="D732" s="14"/>
      <c r="E732" s="15" t="s">
        <v>25</v>
      </c>
      <c r="F732" s="15" t="s">
        <v>26</v>
      </c>
      <c r="G732" s="16">
        <v>10000</v>
      </c>
      <c r="H732" s="16">
        <v>10000</v>
      </c>
      <c r="I732" s="16">
        <f t="shared" si="24"/>
        <v>100</v>
      </c>
      <c r="J732" s="16">
        <f t="shared" si="25"/>
        <v>0</v>
      </c>
    </row>
    <row r="733" spans="1:10" x14ac:dyDescent="0.25">
      <c r="A733" s="2" t="s">
        <v>461</v>
      </c>
      <c r="B733" s="3"/>
      <c r="C733" s="3"/>
      <c r="D733" s="3"/>
      <c r="E733" s="3"/>
      <c r="F733" s="2" t="s">
        <v>462</v>
      </c>
      <c r="G733" s="4">
        <f>+G734+G746</f>
        <v>14340</v>
      </c>
      <c r="H733" s="4">
        <f>+H734+H746</f>
        <v>14340</v>
      </c>
      <c r="I733" s="4">
        <f t="shared" si="24"/>
        <v>100</v>
      </c>
      <c r="J733" s="4">
        <f t="shared" si="25"/>
        <v>0</v>
      </c>
    </row>
    <row r="734" spans="1:10" x14ac:dyDescent="0.25">
      <c r="A734" s="5"/>
      <c r="B734" s="6" t="s">
        <v>92</v>
      </c>
      <c r="C734" s="5"/>
      <c r="D734" s="5"/>
      <c r="E734" s="5"/>
      <c r="F734" s="6" t="s">
        <v>93</v>
      </c>
      <c r="G734" s="7">
        <f>+G735</f>
        <v>12340</v>
      </c>
      <c r="H734" s="7">
        <f>+H735</f>
        <v>12340</v>
      </c>
      <c r="I734" s="7">
        <f t="shared" si="24"/>
        <v>100</v>
      </c>
      <c r="J734" s="7">
        <f t="shared" si="25"/>
        <v>0</v>
      </c>
    </row>
    <row r="735" spans="1:10" x14ac:dyDescent="0.25">
      <c r="A735" s="8"/>
      <c r="B735" s="8"/>
      <c r="C735" s="9" t="s">
        <v>463</v>
      </c>
      <c r="D735" s="8"/>
      <c r="E735" s="8"/>
      <c r="F735" s="9" t="s">
        <v>464</v>
      </c>
      <c r="G735" s="10">
        <f>+G736</f>
        <v>12340</v>
      </c>
      <c r="H735" s="10">
        <f>+H736</f>
        <v>12340</v>
      </c>
      <c r="I735" s="10">
        <f t="shared" si="24"/>
        <v>100</v>
      </c>
      <c r="J735" s="10">
        <f t="shared" si="25"/>
        <v>0</v>
      </c>
    </row>
    <row r="736" spans="1:10" x14ac:dyDescent="0.25">
      <c r="A736" s="11"/>
      <c r="B736" s="11"/>
      <c r="C736" s="11"/>
      <c r="D736" s="12" t="s">
        <v>14</v>
      </c>
      <c r="E736" s="11"/>
      <c r="F736" s="12"/>
      <c r="G736" s="13">
        <f>+G737+G738+G739+G740+G741+G742+G743+G744+G745</f>
        <v>12340</v>
      </c>
      <c r="H736" s="13">
        <f>+H737+H738+H739+H740+H741+H742+H743+H744+H745</f>
        <v>12340</v>
      </c>
      <c r="I736" s="13">
        <f t="shared" si="24"/>
        <v>100</v>
      </c>
      <c r="J736" s="13">
        <f t="shared" si="25"/>
        <v>0</v>
      </c>
    </row>
    <row r="737" spans="1:10" x14ac:dyDescent="0.25">
      <c r="A737" s="14"/>
      <c r="B737" s="14"/>
      <c r="C737" s="14"/>
      <c r="D737" s="14"/>
      <c r="E737" s="15" t="s">
        <v>15</v>
      </c>
      <c r="F737" s="15" t="s">
        <v>16</v>
      </c>
      <c r="G737" s="16">
        <v>500</v>
      </c>
      <c r="H737" s="16">
        <v>500</v>
      </c>
      <c r="I737" s="16">
        <f t="shared" si="24"/>
        <v>100</v>
      </c>
      <c r="J737" s="16">
        <f t="shared" si="25"/>
        <v>0</v>
      </c>
    </row>
    <row r="738" spans="1:10" x14ac:dyDescent="0.25">
      <c r="A738" s="14"/>
      <c r="B738" s="14"/>
      <c r="C738" s="14"/>
      <c r="D738" s="14"/>
      <c r="E738" s="15" t="s">
        <v>29</v>
      </c>
      <c r="F738" s="15" t="s">
        <v>30</v>
      </c>
      <c r="G738" s="16">
        <v>500</v>
      </c>
      <c r="H738" s="16">
        <v>500</v>
      </c>
      <c r="I738" s="16">
        <f t="shared" si="24"/>
        <v>100</v>
      </c>
      <c r="J738" s="16">
        <f t="shared" si="25"/>
        <v>0</v>
      </c>
    </row>
    <row r="739" spans="1:10" x14ac:dyDescent="0.25">
      <c r="A739" s="14"/>
      <c r="B739" s="14"/>
      <c r="C739" s="14"/>
      <c r="D739" s="14"/>
      <c r="E739" s="15" t="s">
        <v>17</v>
      </c>
      <c r="F739" s="15" t="s">
        <v>18</v>
      </c>
      <c r="G739" s="16">
        <v>1543.13</v>
      </c>
      <c r="H739" s="16">
        <v>1543.13</v>
      </c>
      <c r="I739" s="16">
        <f t="shared" si="24"/>
        <v>100</v>
      </c>
      <c r="J739" s="16">
        <f t="shared" si="25"/>
        <v>0</v>
      </c>
    </row>
    <row r="740" spans="1:10" x14ac:dyDescent="0.25">
      <c r="A740" s="14"/>
      <c r="B740" s="14"/>
      <c r="C740" s="14"/>
      <c r="D740" s="14"/>
      <c r="E740" s="15" t="s">
        <v>19</v>
      </c>
      <c r="F740" s="15" t="s">
        <v>20</v>
      </c>
      <c r="G740" s="16">
        <v>540</v>
      </c>
      <c r="H740" s="16">
        <v>540</v>
      </c>
      <c r="I740" s="16">
        <f t="shared" si="24"/>
        <v>100</v>
      </c>
      <c r="J740" s="16">
        <f t="shared" si="25"/>
        <v>0</v>
      </c>
    </row>
    <row r="741" spans="1:10" x14ac:dyDescent="0.25">
      <c r="A741" s="14"/>
      <c r="B741" s="14"/>
      <c r="C741" s="14"/>
      <c r="D741" s="14"/>
      <c r="E741" s="15" t="s">
        <v>72</v>
      </c>
      <c r="F741" s="15" t="s">
        <v>73</v>
      </c>
      <c r="G741" s="16">
        <v>49.37</v>
      </c>
      <c r="H741" s="16">
        <v>49.37</v>
      </c>
      <c r="I741" s="16">
        <f t="shared" si="24"/>
        <v>100</v>
      </c>
      <c r="J741" s="16">
        <f t="shared" si="25"/>
        <v>0</v>
      </c>
    </row>
    <row r="742" spans="1:10" x14ac:dyDescent="0.25">
      <c r="A742" s="14"/>
      <c r="B742" s="14"/>
      <c r="C742" s="14"/>
      <c r="D742" s="14"/>
      <c r="E742" s="15" t="s">
        <v>21</v>
      </c>
      <c r="F742" s="15" t="s">
        <v>22</v>
      </c>
      <c r="G742" s="16">
        <v>1507.5</v>
      </c>
      <c r="H742" s="16">
        <v>1507.5</v>
      </c>
      <c r="I742" s="16">
        <f t="shared" si="24"/>
        <v>100</v>
      </c>
      <c r="J742" s="16">
        <f t="shared" si="25"/>
        <v>0</v>
      </c>
    </row>
    <row r="743" spans="1:10" x14ac:dyDescent="0.25">
      <c r="A743" s="14"/>
      <c r="B743" s="14"/>
      <c r="C743" s="14"/>
      <c r="D743" s="14"/>
      <c r="E743" s="15" t="s">
        <v>25</v>
      </c>
      <c r="F743" s="15" t="s">
        <v>26</v>
      </c>
      <c r="G743" s="16">
        <v>600</v>
      </c>
      <c r="H743" s="16">
        <v>600</v>
      </c>
      <c r="I743" s="16">
        <f t="shared" si="24"/>
        <v>100</v>
      </c>
      <c r="J743" s="16">
        <f t="shared" si="25"/>
        <v>0</v>
      </c>
    </row>
    <row r="744" spans="1:10" x14ac:dyDescent="0.25">
      <c r="A744" s="14"/>
      <c r="B744" s="14"/>
      <c r="C744" s="14"/>
      <c r="D744" s="14"/>
      <c r="E744" s="15" t="s">
        <v>59</v>
      </c>
      <c r="F744" s="15" t="s">
        <v>60</v>
      </c>
      <c r="G744" s="16">
        <v>100</v>
      </c>
      <c r="H744" s="16">
        <v>100</v>
      </c>
      <c r="I744" s="16">
        <f t="shared" si="24"/>
        <v>100</v>
      </c>
      <c r="J744" s="16">
        <f t="shared" si="25"/>
        <v>0</v>
      </c>
    </row>
    <row r="745" spans="1:10" x14ac:dyDescent="0.25">
      <c r="A745" s="14"/>
      <c r="B745" s="14"/>
      <c r="C745" s="14"/>
      <c r="D745" s="14"/>
      <c r="E745" s="15" t="s">
        <v>108</v>
      </c>
      <c r="F745" s="15" t="s">
        <v>109</v>
      </c>
      <c r="G745" s="16">
        <v>7000</v>
      </c>
      <c r="H745" s="16">
        <v>7000</v>
      </c>
      <c r="I745" s="16">
        <f t="shared" si="24"/>
        <v>100</v>
      </c>
      <c r="J745" s="16">
        <f t="shared" si="25"/>
        <v>0</v>
      </c>
    </row>
    <row r="746" spans="1:10" x14ac:dyDescent="0.25">
      <c r="A746" s="5"/>
      <c r="B746" s="6" t="s">
        <v>180</v>
      </c>
      <c r="C746" s="5"/>
      <c r="D746" s="5"/>
      <c r="E746" s="5"/>
      <c r="F746" s="6" t="s">
        <v>181</v>
      </c>
      <c r="G746" s="7">
        <f t="shared" ref="G746:H748" si="27">+G747</f>
        <v>2000</v>
      </c>
      <c r="H746" s="7">
        <f t="shared" si="27"/>
        <v>2000</v>
      </c>
      <c r="I746" s="7">
        <f t="shared" si="24"/>
        <v>100</v>
      </c>
      <c r="J746" s="7">
        <f t="shared" si="25"/>
        <v>0</v>
      </c>
    </row>
    <row r="747" spans="1:10" x14ac:dyDescent="0.25">
      <c r="A747" s="8"/>
      <c r="B747" s="8"/>
      <c r="C747" s="9" t="s">
        <v>465</v>
      </c>
      <c r="D747" s="8"/>
      <c r="E747" s="8"/>
      <c r="F747" s="9" t="s">
        <v>466</v>
      </c>
      <c r="G747" s="10">
        <f t="shared" si="27"/>
        <v>2000</v>
      </c>
      <c r="H747" s="10">
        <f t="shared" si="27"/>
        <v>2000</v>
      </c>
      <c r="I747" s="10">
        <f t="shared" si="24"/>
        <v>100</v>
      </c>
      <c r="J747" s="10">
        <f t="shared" si="25"/>
        <v>0</v>
      </c>
    </row>
    <row r="748" spans="1:10" x14ac:dyDescent="0.25">
      <c r="A748" s="11"/>
      <c r="B748" s="11"/>
      <c r="C748" s="11"/>
      <c r="D748" s="12" t="s">
        <v>14</v>
      </c>
      <c r="E748" s="11"/>
      <c r="F748" s="12"/>
      <c r="G748" s="13">
        <f t="shared" si="27"/>
        <v>2000</v>
      </c>
      <c r="H748" s="13">
        <f t="shared" si="27"/>
        <v>2000</v>
      </c>
      <c r="I748" s="13">
        <f t="shared" si="24"/>
        <v>100</v>
      </c>
      <c r="J748" s="13">
        <f t="shared" si="25"/>
        <v>0</v>
      </c>
    </row>
    <row r="749" spans="1:10" x14ac:dyDescent="0.25">
      <c r="A749" s="14"/>
      <c r="B749" s="14"/>
      <c r="C749" s="14"/>
      <c r="D749" s="14"/>
      <c r="E749" s="15" t="s">
        <v>108</v>
      </c>
      <c r="F749" s="15" t="s">
        <v>109</v>
      </c>
      <c r="G749" s="16">
        <v>2000</v>
      </c>
      <c r="H749" s="16">
        <v>2000</v>
      </c>
      <c r="I749" s="16">
        <f t="shared" si="24"/>
        <v>100</v>
      </c>
      <c r="J749" s="16">
        <f t="shared" si="25"/>
        <v>0</v>
      </c>
    </row>
    <row r="750" spans="1:10" x14ac:dyDescent="0.25">
      <c r="A750" s="2" t="s">
        <v>467</v>
      </c>
      <c r="B750" s="3"/>
      <c r="C750" s="3"/>
      <c r="D750" s="3"/>
      <c r="E750" s="3"/>
      <c r="F750" s="2" t="s">
        <v>468</v>
      </c>
      <c r="G750" s="4">
        <f>+G751+G762+G766</f>
        <v>14020</v>
      </c>
      <c r="H750" s="4">
        <f>+H751+H762+H766</f>
        <v>14020</v>
      </c>
      <c r="I750" s="4">
        <f t="shared" si="24"/>
        <v>100</v>
      </c>
      <c r="J750" s="4">
        <f t="shared" si="25"/>
        <v>0</v>
      </c>
    </row>
    <row r="751" spans="1:10" x14ac:dyDescent="0.25">
      <c r="A751" s="5"/>
      <c r="B751" s="6" t="s">
        <v>92</v>
      </c>
      <c r="C751" s="5"/>
      <c r="D751" s="5"/>
      <c r="E751" s="5"/>
      <c r="F751" s="6" t="s">
        <v>93</v>
      </c>
      <c r="G751" s="7">
        <f>+G752</f>
        <v>6820</v>
      </c>
      <c r="H751" s="7">
        <f>+H752</f>
        <v>6820</v>
      </c>
      <c r="I751" s="7">
        <f t="shared" si="24"/>
        <v>100</v>
      </c>
      <c r="J751" s="7">
        <f t="shared" si="25"/>
        <v>0</v>
      </c>
    </row>
    <row r="752" spans="1:10" x14ac:dyDescent="0.25">
      <c r="A752" s="8"/>
      <c r="B752" s="8"/>
      <c r="C752" s="9" t="s">
        <v>469</v>
      </c>
      <c r="D752" s="8"/>
      <c r="E752" s="8"/>
      <c r="F752" s="9" t="s">
        <v>470</v>
      </c>
      <c r="G752" s="10">
        <f>+G753</f>
        <v>6820</v>
      </c>
      <c r="H752" s="10">
        <f>+H753</f>
        <v>6820</v>
      </c>
      <c r="I752" s="10">
        <f t="shared" si="24"/>
        <v>100</v>
      </c>
      <c r="J752" s="10">
        <f t="shared" si="25"/>
        <v>0</v>
      </c>
    </row>
    <row r="753" spans="1:10" x14ac:dyDescent="0.25">
      <c r="A753" s="11"/>
      <c r="B753" s="11"/>
      <c r="C753" s="11"/>
      <c r="D753" s="12" t="s">
        <v>14</v>
      </c>
      <c r="E753" s="11"/>
      <c r="F753" s="12"/>
      <c r="G753" s="13">
        <f>+G754+G755+G756+G757+G758+G759+G760+G761</f>
        <v>6820</v>
      </c>
      <c r="H753" s="13">
        <f>+H754+H755+H756+H757+H758+H759+H760+H761</f>
        <v>6820</v>
      </c>
      <c r="I753" s="13">
        <f t="shared" si="24"/>
        <v>100</v>
      </c>
      <c r="J753" s="13">
        <f t="shared" si="25"/>
        <v>0</v>
      </c>
    </row>
    <row r="754" spans="1:10" x14ac:dyDescent="0.25">
      <c r="A754" s="14"/>
      <c r="B754" s="14"/>
      <c r="C754" s="14"/>
      <c r="D754" s="14"/>
      <c r="E754" s="15" t="s">
        <v>15</v>
      </c>
      <c r="F754" s="15" t="s">
        <v>16</v>
      </c>
      <c r="G754" s="16">
        <v>748.21</v>
      </c>
      <c r="H754" s="16">
        <v>748.21</v>
      </c>
      <c r="I754" s="16">
        <f t="shared" si="24"/>
        <v>100</v>
      </c>
      <c r="J754" s="16">
        <f t="shared" si="25"/>
        <v>0</v>
      </c>
    </row>
    <row r="755" spans="1:10" x14ac:dyDescent="0.25">
      <c r="A755" s="14"/>
      <c r="B755" s="14"/>
      <c r="C755" s="14"/>
      <c r="D755" s="14"/>
      <c r="E755" s="15" t="s">
        <v>29</v>
      </c>
      <c r="F755" s="15" t="s">
        <v>30</v>
      </c>
      <c r="G755" s="16">
        <v>1428.5</v>
      </c>
      <c r="H755" s="16">
        <v>1428.5</v>
      </c>
      <c r="I755" s="16">
        <f t="shared" si="24"/>
        <v>100</v>
      </c>
      <c r="J755" s="16">
        <f t="shared" si="25"/>
        <v>0</v>
      </c>
    </row>
    <row r="756" spans="1:10" x14ac:dyDescent="0.25">
      <c r="A756" s="14"/>
      <c r="B756" s="14"/>
      <c r="C756" s="14"/>
      <c r="D756" s="14"/>
      <c r="E756" s="15" t="s">
        <v>17</v>
      </c>
      <c r="F756" s="15" t="s">
        <v>18</v>
      </c>
      <c r="G756" s="16">
        <v>1380.04</v>
      </c>
      <c r="H756" s="16">
        <v>1380.04</v>
      </c>
      <c r="I756" s="16">
        <f t="shared" si="24"/>
        <v>100</v>
      </c>
      <c r="J756" s="16">
        <f t="shared" si="25"/>
        <v>0</v>
      </c>
    </row>
    <row r="757" spans="1:10" x14ac:dyDescent="0.25">
      <c r="A757" s="14"/>
      <c r="B757" s="14"/>
      <c r="C757" s="14"/>
      <c r="D757" s="14"/>
      <c r="E757" s="15" t="s">
        <v>19</v>
      </c>
      <c r="F757" s="15" t="s">
        <v>20</v>
      </c>
      <c r="G757" s="16">
        <v>2330</v>
      </c>
      <c r="H757" s="16">
        <v>2330</v>
      </c>
      <c r="I757" s="16">
        <f t="shared" si="24"/>
        <v>100</v>
      </c>
      <c r="J757" s="16">
        <f t="shared" si="25"/>
        <v>0</v>
      </c>
    </row>
    <row r="758" spans="1:10" x14ac:dyDescent="0.25">
      <c r="A758" s="14"/>
      <c r="B758" s="14"/>
      <c r="C758" s="14"/>
      <c r="D758" s="14"/>
      <c r="E758" s="15" t="s">
        <v>72</v>
      </c>
      <c r="F758" s="15" t="s">
        <v>73</v>
      </c>
      <c r="G758" s="16">
        <v>9.3699999999999992</v>
      </c>
      <c r="H758" s="16">
        <v>9.3699999999999992</v>
      </c>
      <c r="I758" s="16">
        <f t="shared" si="24"/>
        <v>100</v>
      </c>
      <c r="J758" s="16">
        <f t="shared" si="25"/>
        <v>0</v>
      </c>
    </row>
    <row r="759" spans="1:10" x14ac:dyDescent="0.25">
      <c r="A759" s="14"/>
      <c r="B759" s="14"/>
      <c r="C759" s="14"/>
      <c r="D759" s="14"/>
      <c r="E759" s="15" t="s">
        <v>21</v>
      </c>
      <c r="F759" s="15" t="s">
        <v>22</v>
      </c>
      <c r="G759" s="16">
        <v>623.88</v>
      </c>
      <c r="H759" s="16">
        <v>623.88</v>
      </c>
      <c r="I759" s="16">
        <f t="shared" si="24"/>
        <v>100</v>
      </c>
      <c r="J759" s="16">
        <f t="shared" si="25"/>
        <v>0</v>
      </c>
    </row>
    <row r="760" spans="1:10" x14ac:dyDescent="0.25">
      <c r="A760" s="14"/>
      <c r="B760" s="14"/>
      <c r="C760" s="14"/>
      <c r="D760" s="14"/>
      <c r="E760" s="15" t="s">
        <v>25</v>
      </c>
      <c r="F760" s="15" t="s">
        <v>26</v>
      </c>
      <c r="G760" s="16">
        <v>300</v>
      </c>
      <c r="H760" s="16">
        <v>300</v>
      </c>
      <c r="I760" s="16">
        <f t="shared" si="24"/>
        <v>100</v>
      </c>
      <c r="J760" s="16">
        <f t="shared" si="25"/>
        <v>0</v>
      </c>
    </row>
    <row r="761" spans="1:10" x14ac:dyDescent="0.25">
      <c r="A761" s="14"/>
      <c r="B761" s="14"/>
      <c r="C761" s="14"/>
      <c r="D761" s="14"/>
      <c r="E761" s="15" t="s">
        <v>59</v>
      </c>
      <c r="F761" s="15" t="s">
        <v>60</v>
      </c>
      <c r="G761" s="16">
        <v>0</v>
      </c>
      <c r="H761" s="16">
        <v>0</v>
      </c>
      <c r="I761" s="16" t="str">
        <f t="shared" si="24"/>
        <v>-</v>
      </c>
      <c r="J761" s="16">
        <f t="shared" si="25"/>
        <v>0</v>
      </c>
    </row>
    <row r="762" spans="1:10" x14ac:dyDescent="0.25">
      <c r="A762" s="5"/>
      <c r="B762" s="6" t="s">
        <v>180</v>
      </c>
      <c r="C762" s="5"/>
      <c r="D762" s="5"/>
      <c r="E762" s="5"/>
      <c r="F762" s="6" t="s">
        <v>181</v>
      </c>
      <c r="G762" s="7">
        <f t="shared" ref="G762:H764" si="28">+G763</f>
        <v>3300</v>
      </c>
      <c r="H762" s="7">
        <f t="shared" si="28"/>
        <v>3300</v>
      </c>
      <c r="I762" s="7">
        <f t="shared" si="24"/>
        <v>100</v>
      </c>
      <c r="J762" s="7">
        <f t="shared" si="25"/>
        <v>0</v>
      </c>
    </row>
    <row r="763" spans="1:10" x14ac:dyDescent="0.25">
      <c r="A763" s="8"/>
      <c r="B763" s="8"/>
      <c r="C763" s="9" t="s">
        <v>471</v>
      </c>
      <c r="D763" s="8"/>
      <c r="E763" s="8"/>
      <c r="F763" s="9" t="s">
        <v>472</v>
      </c>
      <c r="G763" s="10">
        <f t="shared" si="28"/>
        <v>3300</v>
      </c>
      <c r="H763" s="10">
        <f t="shared" si="28"/>
        <v>3300</v>
      </c>
      <c r="I763" s="10">
        <f t="shared" si="24"/>
        <v>100</v>
      </c>
      <c r="J763" s="10">
        <f t="shared" si="25"/>
        <v>0</v>
      </c>
    </row>
    <row r="764" spans="1:10" x14ac:dyDescent="0.25">
      <c r="A764" s="11"/>
      <c r="B764" s="11"/>
      <c r="C764" s="11"/>
      <c r="D764" s="12" t="s">
        <v>14</v>
      </c>
      <c r="E764" s="11"/>
      <c r="F764" s="12"/>
      <c r="G764" s="13">
        <f t="shared" si="28"/>
        <v>3300</v>
      </c>
      <c r="H764" s="13">
        <f t="shared" si="28"/>
        <v>3300</v>
      </c>
      <c r="I764" s="13">
        <f t="shared" si="24"/>
        <v>100</v>
      </c>
      <c r="J764" s="13">
        <f t="shared" si="25"/>
        <v>0</v>
      </c>
    </row>
    <row r="765" spans="1:10" x14ac:dyDescent="0.25">
      <c r="A765" s="14"/>
      <c r="B765" s="14"/>
      <c r="C765" s="14"/>
      <c r="D765" s="14"/>
      <c r="E765" s="15" t="s">
        <v>19</v>
      </c>
      <c r="F765" s="15" t="s">
        <v>20</v>
      </c>
      <c r="G765" s="16">
        <v>3300</v>
      </c>
      <c r="H765" s="16">
        <v>3300</v>
      </c>
      <c r="I765" s="16">
        <f t="shared" si="24"/>
        <v>100</v>
      </c>
      <c r="J765" s="16">
        <f t="shared" si="25"/>
        <v>0</v>
      </c>
    </row>
    <row r="766" spans="1:10" x14ac:dyDescent="0.25">
      <c r="A766" s="5"/>
      <c r="B766" s="6" t="s">
        <v>288</v>
      </c>
      <c r="C766" s="5"/>
      <c r="D766" s="5"/>
      <c r="E766" s="5"/>
      <c r="F766" s="6" t="s">
        <v>289</v>
      </c>
      <c r="G766" s="7">
        <f t="shared" ref="G766:H768" si="29">+G767</f>
        <v>3900</v>
      </c>
      <c r="H766" s="7">
        <f t="shared" si="29"/>
        <v>3900</v>
      </c>
      <c r="I766" s="7">
        <f t="shared" si="24"/>
        <v>100</v>
      </c>
      <c r="J766" s="7">
        <f t="shared" si="25"/>
        <v>0</v>
      </c>
    </row>
    <row r="767" spans="1:10" x14ac:dyDescent="0.25">
      <c r="A767" s="8"/>
      <c r="B767" s="8"/>
      <c r="C767" s="9" t="s">
        <v>473</v>
      </c>
      <c r="D767" s="8"/>
      <c r="E767" s="8"/>
      <c r="F767" s="9" t="s">
        <v>474</v>
      </c>
      <c r="G767" s="10">
        <f t="shared" si="29"/>
        <v>3900</v>
      </c>
      <c r="H767" s="10">
        <f t="shared" si="29"/>
        <v>3900</v>
      </c>
      <c r="I767" s="10">
        <f t="shared" si="24"/>
        <v>100</v>
      </c>
      <c r="J767" s="10">
        <f t="shared" si="25"/>
        <v>0</v>
      </c>
    </row>
    <row r="768" spans="1:10" x14ac:dyDescent="0.25">
      <c r="A768" s="11"/>
      <c r="B768" s="11"/>
      <c r="C768" s="11"/>
      <c r="D768" s="12" t="s">
        <v>14</v>
      </c>
      <c r="E768" s="11"/>
      <c r="F768" s="12"/>
      <c r="G768" s="13">
        <f t="shared" si="29"/>
        <v>3900</v>
      </c>
      <c r="H768" s="13">
        <f t="shared" si="29"/>
        <v>3900</v>
      </c>
      <c r="I768" s="13">
        <f t="shared" si="24"/>
        <v>100</v>
      </c>
      <c r="J768" s="13">
        <f t="shared" si="25"/>
        <v>0</v>
      </c>
    </row>
    <row r="769" spans="1:10" x14ac:dyDescent="0.25">
      <c r="A769" s="14"/>
      <c r="B769" s="14"/>
      <c r="C769" s="14"/>
      <c r="D769" s="14"/>
      <c r="E769" s="15" t="s">
        <v>19</v>
      </c>
      <c r="F769" s="15" t="s">
        <v>20</v>
      </c>
      <c r="G769" s="16">
        <v>3900</v>
      </c>
      <c r="H769" s="16">
        <v>3900</v>
      </c>
      <c r="I769" s="16">
        <f t="shared" si="24"/>
        <v>100</v>
      </c>
      <c r="J769" s="16">
        <f t="shared" si="25"/>
        <v>0</v>
      </c>
    </row>
    <row r="770" spans="1:10" x14ac:dyDescent="0.25">
      <c r="A770" s="2" t="s">
        <v>475</v>
      </c>
      <c r="B770" s="3"/>
      <c r="C770" s="3"/>
      <c r="D770" s="3"/>
      <c r="E770" s="3"/>
      <c r="F770" s="2" t="s">
        <v>476</v>
      </c>
      <c r="G770" s="4">
        <f>+G771+G783</f>
        <v>21500</v>
      </c>
      <c r="H770" s="4">
        <f>+H771+H783</f>
        <v>21500</v>
      </c>
      <c r="I770" s="4">
        <f t="shared" si="24"/>
        <v>100</v>
      </c>
      <c r="J770" s="4">
        <f t="shared" si="25"/>
        <v>0</v>
      </c>
    </row>
    <row r="771" spans="1:10" x14ac:dyDescent="0.25">
      <c r="A771" s="5"/>
      <c r="B771" s="6" t="s">
        <v>92</v>
      </c>
      <c r="C771" s="5"/>
      <c r="D771" s="5"/>
      <c r="E771" s="5"/>
      <c r="F771" s="6" t="s">
        <v>93</v>
      </c>
      <c r="G771" s="7">
        <f>+G772</f>
        <v>11500</v>
      </c>
      <c r="H771" s="7">
        <f>+H772</f>
        <v>11500</v>
      </c>
      <c r="I771" s="7">
        <f t="shared" si="24"/>
        <v>100</v>
      </c>
      <c r="J771" s="7">
        <f t="shared" si="25"/>
        <v>0</v>
      </c>
    </row>
    <row r="772" spans="1:10" x14ac:dyDescent="0.25">
      <c r="A772" s="8"/>
      <c r="B772" s="8"/>
      <c r="C772" s="9" t="s">
        <v>477</v>
      </c>
      <c r="D772" s="8"/>
      <c r="E772" s="8"/>
      <c r="F772" s="9" t="s">
        <v>478</v>
      </c>
      <c r="G772" s="10">
        <f>+G773</f>
        <v>11500</v>
      </c>
      <c r="H772" s="10">
        <f>+H773</f>
        <v>11500</v>
      </c>
      <c r="I772" s="10">
        <f t="shared" si="24"/>
        <v>100</v>
      </c>
      <c r="J772" s="10">
        <f t="shared" si="25"/>
        <v>0</v>
      </c>
    </row>
    <row r="773" spans="1:10" x14ac:dyDescent="0.25">
      <c r="A773" s="11"/>
      <c r="B773" s="11"/>
      <c r="C773" s="11"/>
      <c r="D773" s="12" t="s">
        <v>14</v>
      </c>
      <c r="E773" s="11"/>
      <c r="F773" s="12"/>
      <c r="G773" s="13">
        <f>+G774+G775+G776+G777+G778+G779+G780+G781+G782</f>
        <v>11500</v>
      </c>
      <c r="H773" s="13">
        <f>+H774+H775+H776+H777+H778+H779+H780+H781+H782</f>
        <v>11500</v>
      </c>
      <c r="I773" s="13">
        <f t="shared" ref="I773:I836" si="30">IF(G773&lt;&gt;0,H773/G773*100,"-")</f>
        <v>100</v>
      </c>
      <c r="J773" s="13">
        <f t="shared" si="25"/>
        <v>0</v>
      </c>
    </row>
    <row r="774" spans="1:10" x14ac:dyDescent="0.25">
      <c r="A774" s="14"/>
      <c r="B774" s="14"/>
      <c r="C774" s="14"/>
      <c r="D774" s="14"/>
      <c r="E774" s="15" t="s">
        <v>15</v>
      </c>
      <c r="F774" s="15" t="s">
        <v>16</v>
      </c>
      <c r="G774" s="16">
        <v>750</v>
      </c>
      <c r="H774" s="16">
        <v>750</v>
      </c>
      <c r="I774" s="16">
        <f t="shared" si="30"/>
        <v>100</v>
      </c>
      <c r="J774" s="16">
        <f t="shared" ref="J774:J837" si="31">H774-G774</f>
        <v>0</v>
      </c>
    </row>
    <row r="775" spans="1:10" x14ac:dyDescent="0.25">
      <c r="A775" s="14"/>
      <c r="B775" s="14"/>
      <c r="C775" s="14"/>
      <c r="D775" s="14"/>
      <c r="E775" s="15" t="s">
        <v>29</v>
      </c>
      <c r="F775" s="15" t="s">
        <v>30</v>
      </c>
      <c r="G775" s="16">
        <v>1100</v>
      </c>
      <c r="H775" s="16">
        <v>1100</v>
      </c>
      <c r="I775" s="16">
        <f t="shared" si="30"/>
        <v>100</v>
      </c>
      <c r="J775" s="16">
        <f t="shared" si="31"/>
        <v>0</v>
      </c>
    </row>
    <row r="776" spans="1:10" x14ac:dyDescent="0.25">
      <c r="A776" s="14"/>
      <c r="B776" s="14"/>
      <c r="C776" s="14"/>
      <c r="D776" s="14"/>
      <c r="E776" s="15" t="s">
        <v>17</v>
      </c>
      <c r="F776" s="15" t="s">
        <v>18</v>
      </c>
      <c r="G776" s="16">
        <v>3000</v>
      </c>
      <c r="H776" s="16">
        <v>3000</v>
      </c>
      <c r="I776" s="16">
        <f t="shared" si="30"/>
        <v>100</v>
      </c>
      <c r="J776" s="16">
        <f t="shared" si="31"/>
        <v>0</v>
      </c>
    </row>
    <row r="777" spans="1:10" x14ac:dyDescent="0.25">
      <c r="A777" s="14"/>
      <c r="B777" s="14"/>
      <c r="C777" s="14"/>
      <c r="D777" s="14"/>
      <c r="E777" s="15" t="s">
        <v>19</v>
      </c>
      <c r="F777" s="15" t="s">
        <v>20</v>
      </c>
      <c r="G777" s="16">
        <v>1750</v>
      </c>
      <c r="H777" s="16">
        <v>1750</v>
      </c>
      <c r="I777" s="16">
        <f t="shared" si="30"/>
        <v>100</v>
      </c>
      <c r="J777" s="16">
        <f t="shared" si="31"/>
        <v>0</v>
      </c>
    </row>
    <row r="778" spans="1:10" x14ac:dyDescent="0.25">
      <c r="A778" s="14"/>
      <c r="B778" s="14"/>
      <c r="C778" s="14"/>
      <c r="D778" s="14"/>
      <c r="E778" s="15" t="s">
        <v>72</v>
      </c>
      <c r="F778" s="15" t="s">
        <v>73</v>
      </c>
      <c r="G778" s="16">
        <v>9.3699999999999992</v>
      </c>
      <c r="H778" s="16">
        <v>9.3699999999999992</v>
      </c>
      <c r="I778" s="16">
        <f t="shared" si="30"/>
        <v>100</v>
      </c>
      <c r="J778" s="16">
        <f t="shared" si="31"/>
        <v>0</v>
      </c>
    </row>
    <row r="779" spans="1:10" x14ac:dyDescent="0.25">
      <c r="A779" s="14"/>
      <c r="B779" s="14"/>
      <c r="C779" s="14"/>
      <c r="D779" s="14"/>
      <c r="E779" s="15" t="s">
        <v>21</v>
      </c>
      <c r="F779" s="15" t="s">
        <v>22</v>
      </c>
      <c r="G779" s="16">
        <v>2213.02</v>
      </c>
      <c r="H779" s="16">
        <v>2213.02</v>
      </c>
      <c r="I779" s="16">
        <f t="shared" si="30"/>
        <v>100</v>
      </c>
      <c r="J779" s="16">
        <f t="shared" si="31"/>
        <v>0</v>
      </c>
    </row>
    <row r="780" spans="1:10" x14ac:dyDescent="0.25">
      <c r="A780" s="14"/>
      <c r="B780" s="14"/>
      <c r="C780" s="14"/>
      <c r="D780" s="14"/>
      <c r="E780" s="15" t="s">
        <v>25</v>
      </c>
      <c r="F780" s="15" t="s">
        <v>26</v>
      </c>
      <c r="G780" s="16">
        <v>1350</v>
      </c>
      <c r="H780" s="16">
        <v>1350</v>
      </c>
      <c r="I780" s="16">
        <f t="shared" si="30"/>
        <v>100</v>
      </c>
      <c r="J780" s="16">
        <f t="shared" si="31"/>
        <v>0</v>
      </c>
    </row>
    <row r="781" spans="1:10" x14ac:dyDescent="0.25">
      <c r="A781" s="14"/>
      <c r="B781" s="14"/>
      <c r="C781" s="14"/>
      <c r="D781" s="14"/>
      <c r="E781" s="15" t="s">
        <v>59</v>
      </c>
      <c r="F781" s="15" t="s">
        <v>60</v>
      </c>
      <c r="G781" s="16">
        <v>1227.6099999999999</v>
      </c>
      <c r="H781" s="16">
        <v>1227.6099999999999</v>
      </c>
      <c r="I781" s="16">
        <f t="shared" si="30"/>
        <v>100</v>
      </c>
      <c r="J781" s="16">
        <f t="shared" si="31"/>
        <v>0</v>
      </c>
    </row>
    <row r="782" spans="1:10" x14ac:dyDescent="0.25">
      <c r="A782" s="14"/>
      <c r="B782" s="14"/>
      <c r="C782" s="14"/>
      <c r="D782" s="14"/>
      <c r="E782" s="15" t="s">
        <v>108</v>
      </c>
      <c r="F782" s="15" t="s">
        <v>109</v>
      </c>
      <c r="G782" s="16">
        <v>100</v>
      </c>
      <c r="H782" s="16">
        <v>100</v>
      </c>
      <c r="I782" s="16">
        <f t="shared" si="30"/>
        <v>100</v>
      </c>
      <c r="J782" s="16">
        <f t="shared" si="31"/>
        <v>0</v>
      </c>
    </row>
    <row r="783" spans="1:10" x14ac:dyDescent="0.25">
      <c r="A783" s="5"/>
      <c r="B783" s="6" t="s">
        <v>180</v>
      </c>
      <c r="C783" s="5"/>
      <c r="D783" s="5"/>
      <c r="E783" s="5"/>
      <c r="F783" s="6" t="s">
        <v>181</v>
      </c>
      <c r="G783" s="7">
        <f>+G784</f>
        <v>10000</v>
      </c>
      <c r="H783" s="7">
        <f>+H784</f>
        <v>10000</v>
      </c>
      <c r="I783" s="7">
        <f t="shared" si="30"/>
        <v>100</v>
      </c>
      <c r="J783" s="7">
        <f t="shared" si="31"/>
        <v>0</v>
      </c>
    </row>
    <row r="784" spans="1:10" x14ac:dyDescent="0.25">
      <c r="A784" s="8"/>
      <c r="B784" s="8"/>
      <c r="C784" s="9" t="s">
        <v>479</v>
      </c>
      <c r="D784" s="8"/>
      <c r="E784" s="8"/>
      <c r="F784" s="9" t="s">
        <v>480</v>
      </c>
      <c r="G784" s="10">
        <f>+G785</f>
        <v>10000</v>
      </c>
      <c r="H784" s="10">
        <f>+H785</f>
        <v>10000</v>
      </c>
      <c r="I784" s="10">
        <f t="shared" si="30"/>
        <v>100</v>
      </c>
      <c r="J784" s="10">
        <f t="shared" si="31"/>
        <v>0</v>
      </c>
    </row>
    <row r="785" spans="1:10" x14ac:dyDescent="0.25">
      <c r="A785" s="11"/>
      <c r="B785" s="11"/>
      <c r="C785" s="11"/>
      <c r="D785" s="12" t="s">
        <v>14</v>
      </c>
      <c r="E785" s="11"/>
      <c r="F785" s="12"/>
      <c r="G785" s="13">
        <f>+G786+G787</f>
        <v>10000</v>
      </c>
      <c r="H785" s="13">
        <f>+H786+H787</f>
        <v>10000</v>
      </c>
      <c r="I785" s="13">
        <f t="shared" si="30"/>
        <v>100</v>
      </c>
      <c r="J785" s="13">
        <f t="shared" si="31"/>
        <v>0</v>
      </c>
    </row>
    <row r="786" spans="1:10" x14ac:dyDescent="0.25">
      <c r="A786" s="14"/>
      <c r="B786" s="14"/>
      <c r="C786" s="14"/>
      <c r="D786" s="14"/>
      <c r="E786" s="15" t="s">
        <v>19</v>
      </c>
      <c r="F786" s="15" t="s">
        <v>20</v>
      </c>
      <c r="G786" s="16">
        <v>8000</v>
      </c>
      <c r="H786" s="16">
        <v>8000</v>
      </c>
      <c r="I786" s="16">
        <f t="shared" si="30"/>
        <v>100</v>
      </c>
      <c r="J786" s="16">
        <f t="shared" si="31"/>
        <v>0</v>
      </c>
    </row>
    <row r="787" spans="1:10" x14ac:dyDescent="0.25">
      <c r="A787" s="14"/>
      <c r="B787" s="14"/>
      <c r="C787" s="14"/>
      <c r="D787" s="14"/>
      <c r="E787" s="15" t="s">
        <v>21</v>
      </c>
      <c r="F787" s="15" t="s">
        <v>22</v>
      </c>
      <c r="G787" s="16">
        <v>2000</v>
      </c>
      <c r="H787" s="16">
        <v>2000</v>
      </c>
      <c r="I787" s="16">
        <f t="shared" si="30"/>
        <v>100</v>
      </c>
      <c r="J787" s="16">
        <f t="shared" si="31"/>
        <v>0</v>
      </c>
    </row>
    <row r="788" spans="1:10" x14ac:dyDescent="0.25">
      <c r="A788" s="2" t="s">
        <v>481</v>
      </c>
      <c r="B788" s="3"/>
      <c r="C788" s="3"/>
      <c r="D788" s="3"/>
      <c r="E788" s="3"/>
      <c r="F788" s="2" t="s">
        <v>482</v>
      </c>
      <c r="G788" s="4">
        <f t="shared" ref="G788:H790" si="32">+G789</f>
        <v>22110</v>
      </c>
      <c r="H788" s="4">
        <f t="shared" si="32"/>
        <v>22110</v>
      </c>
      <c r="I788" s="4">
        <f t="shared" si="30"/>
        <v>100</v>
      </c>
      <c r="J788" s="4">
        <f t="shared" si="31"/>
        <v>0</v>
      </c>
    </row>
    <row r="789" spans="1:10" x14ac:dyDescent="0.25">
      <c r="A789" s="5"/>
      <c r="B789" s="6" t="s">
        <v>92</v>
      </c>
      <c r="C789" s="5"/>
      <c r="D789" s="5"/>
      <c r="E789" s="5"/>
      <c r="F789" s="6" t="s">
        <v>93</v>
      </c>
      <c r="G789" s="7">
        <f t="shared" si="32"/>
        <v>22110</v>
      </c>
      <c r="H789" s="7">
        <f t="shared" si="32"/>
        <v>22110</v>
      </c>
      <c r="I789" s="7">
        <f t="shared" si="30"/>
        <v>100</v>
      </c>
      <c r="J789" s="7">
        <f t="shared" si="31"/>
        <v>0</v>
      </c>
    </row>
    <row r="790" spans="1:10" x14ac:dyDescent="0.25">
      <c r="A790" s="8"/>
      <c r="B790" s="8"/>
      <c r="C790" s="9" t="s">
        <v>483</v>
      </c>
      <c r="D790" s="8"/>
      <c r="E790" s="8"/>
      <c r="F790" s="9" t="s">
        <v>484</v>
      </c>
      <c r="G790" s="10">
        <f t="shared" si="32"/>
        <v>22110</v>
      </c>
      <c r="H790" s="10">
        <f t="shared" si="32"/>
        <v>22110</v>
      </c>
      <c r="I790" s="10">
        <f t="shared" si="30"/>
        <v>100</v>
      </c>
      <c r="J790" s="10">
        <f t="shared" si="31"/>
        <v>0</v>
      </c>
    </row>
    <row r="791" spans="1:10" x14ac:dyDescent="0.25">
      <c r="A791" s="11"/>
      <c r="B791" s="11"/>
      <c r="C791" s="11"/>
      <c r="D791" s="12" t="s">
        <v>14</v>
      </c>
      <c r="E791" s="11"/>
      <c r="F791" s="12"/>
      <c r="G791" s="13">
        <f>+G792+G793+G794+G795+G796+G797+G798+G799+G800+G801+G802</f>
        <v>22110</v>
      </c>
      <c r="H791" s="13">
        <f>+H792+H793+H794+H795+H796+H797+H798+H799+H800+H801+H802</f>
        <v>22110</v>
      </c>
      <c r="I791" s="13">
        <f t="shared" si="30"/>
        <v>100</v>
      </c>
      <c r="J791" s="13">
        <f t="shared" si="31"/>
        <v>0</v>
      </c>
    </row>
    <row r="792" spans="1:10" x14ac:dyDescent="0.25">
      <c r="A792" s="14"/>
      <c r="B792" s="14"/>
      <c r="C792" s="14"/>
      <c r="D792" s="14"/>
      <c r="E792" s="15" t="s">
        <v>15</v>
      </c>
      <c r="F792" s="15" t="s">
        <v>16</v>
      </c>
      <c r="G792" s="16">
        <v>912.3</v>
      </c>
      <c r="H792" s="16">
        <v>912.3</v>
      </c>
      <c r="I792" s="16">
        <f t="shared" si="30"/>
        <v>100</v>
      </c>
      <c r="J792" s="16">
        <f t="shared" si="31"/>
        <v>0</v>
      </c>
    </row>
    <row r="793" spans="1:10" x14ac:dyDescent="0.25">
      <c r="A793" s="14"/>
      <c r="B793" s="14"/>
      <c r="C793" s="14"/>
      <c r="D793" s="14"/>
      <c r="E793" s="15" t="s">
        <v>29</v>
      </c>
      <c r="F793" s="15" t="s">
        <v>30</v>
      </c>
      <c r="G793" s="16">
        <v>2000</v>
      </c>
      <c r="H793" s="16">
        <v>2000</v>
      </c>
      <c r="I793" s="16">
        <f t="shared" si="30"/>
        <v>100</v>
      </c>
      <c r="J793" s="16">
        <f t="shared" si="31"/>
        <v>0</v>
      </c>
    </row>
    <row r="794" spans="1:10" x14ac:dyDescent="0.25">
      <c r="A794" s="14"/>
      <c r="B794" s="14"/>
      <c r="C794" s="14"/>
      <c r="D794" s="14"/>
      <c r="E794" s="15" t="s">
        <v>17</v>
      </c>
      <c r="F794" s="15" t="s">
        <v>18</v>
      </c>
      <c r="G794" s="16">
        <v>2220</v>
      </c>
      <c r="H794" s="16">
        <v>2220</v>
      </c>
      <c r="I794" s="16">
        <f t="shared" si="30"/>
        <v>100</v>
      </c>
      <c r="J794" s="16">
        <f t="shared" si="31"/>
        <v>0</v>
      </c>
    </row>
    <row r="795" spans="1:10" x14ac:dyDescent="0.25">
      <c r="A795" s="14"/>
      <c r="B795" s="14"/>
      <c r="C795" s="14"/>
      <c r="D795" s="14"/>
      <c r="E795" s="15" t="s">
        <v>66</v>
      </c>
      <c r="F795" s="15" t="s">
        <v>67</v>
      </c>
      <c r="G795" s="16">
        <v>300</v>
      </c>
      <c r="H795" s="16">
        <v>300</v>
      </c>
      <c r="I795" s="16">
        <f t="shared" si="30"/>
        <v>100</v>
      </c>
      <c r="J795" s="16">
        <f t="shared" si="31"/>
        <v>0</v>
      </c>
    </row>
    <row r="796" spans="1:10" x14ac:dyDescent="0.25">
      <c r="A796" s="14"/>
      <c r="B796" s="14"/>
      <c r="C796" s="14"/>
      <c r="D796" s="14"/>
      <c r="E796" s="15" t="s">
        <v>19</v>
      </c>
      <c r="F796" s="15" t="s">
        <v>20</v>
      </c>
      <c r="G796" s="16">
        <v>1617.25</v>
      </c>
      <c r="H796" s="16">
        <v>1617.25</v>
      </c>
      <c r="I796" s="16">
        <f t="shared" si="30"/>
        <v>100</v>
      </c>
      <c r="J796" s="16">
        <f t="shared" si="31"/>
        <v>0</v>
      </c>
    </row>
    <row r="797" spans="1:10" x14ac:dyDescent="0.25">
      <c r="A797" s="14"/>
      <c r="B797" s="14"/>
      <c r="C797" s="14"/>
      <c r="D797" s="14"/>
      <c r="E797" s="15" t="s">
        <v>72</v>
      </c>
      <c r="F797" s="15" t="s">
        <v>73</v>
      </c>
      <c r="G797" s="16">
        <v>57</v>
      </c>
      <c r="H797" s="16">
        <v>57</v>
      </c>
      <c r="I797" s="16">
        <f t="shared" si="30"/>
        <v>100</v>
      </c>
      <c r="J797" s="16">
        <f t="shared" si="31"/>
        <v>0</v>
      </c>
    </row>
    <row r="798" spans="1:10" x14ac:dyDescent="0.25">
      <c r="A798" s="14"/>
      <c r="B798" s="14"/>
      <c r="C798" s="14"/>
      <c r="D798" s="14"/>
      <c r="E798" s="15" t="s">
        <v>21</v>
      </c>
      <c r="F798" s="15" t="s">
        <v>22</v>
      </c>
      <c r="G798" s="16">
        <v>3.45</v>
      </c>
      <c r="H798" s="16">
        <v>3.45</v>
      </c>
      <c r="I798" s="16">
        <f t="shared" si="30"/>
        <v>100</v>
      </c>
      <c r="J798" s="16">
        <f t="shared" si="31"/>
        <v>0</v>
      </c>
    </row>
    <row r="799" spans="1:10" x14ac:dyDescent="0.25">
      <c r="A799" s="14"/>
      <c r="B799" s="14"/>
      <c r="C799" s="14"/>
      <c r="D799" s="14"/>
      <c r="E799" s="15" t="s">
        <v>25</v>
      </c>
      <c r="F799" s="15" t="s">
        <v>26</v>
      </c>
      <c r="G799" s="16">
        <v>1000</v>
      </c>
      <c r="H799" s="16">
        <v>1000</v>
      </c>
      <c r="I799" s="16">
        <f t="shared" si="30"/>
        <v>100</v>
      </c>
      <c r="J799" s="16">
        <f t="shared" si="31"/>
        <v>0</v>
      </c>
    </row>
    <row r="800" spans="1:10" x14ac:dyDescent="0.25">
      <c r="A800" s="14"/>
      <c r="B800" s="14"/>
      <c r="C800" s="14"/>
      <c r="D800" s="14"/>
      <c r="E800" s="15" t="s">
        <v>59</v>
      </c>
      <c r="F800" s="15" t="s">
        <v>60</v>
      </c>
      <c r="G800" s="16">
        <v>2000</v>
      </c>
      <c r="H800" s="16">
        <v>2000</v>
      </c>
      <c r="I800" s="16">
        <f t="shared" si="30"/>
        <v>100</v>
      </c>
      <c r="J800" s="16">
        <f t="shared" si="31"/>
        <v>0</v>
      </c>
    </row>
    <row r="801" spans="1:10" x14ac:dyDescent="0.25">
      <c r="A801" s="14"/>
      <c r="B801" s="14"/>
      <c r="C801" s="14"/>
      <c r="D801" s="14"/>
      <c r="E801" s="15" t="s">
        <v>108</v>
      </c>
      <c r="F801" s="15" t="s">
        <v>109</v>
      </c>
      <c r="G801" s="16">
        <v>2000</v>
      </c>
      <c r="H801" s="16">
        <v>2000</v>
      </c>
      <c r="I801" s="16">
        <f t="shared" si="30"/>
        <v>100</v>
      </c>
      <c r="J801" s="16">
        <f t="shared" si="31"/>
        <v>0</v>
      </c>
    </row>
    <row r="802" spans="1:10" x14ac:dyDescent="0.25">
      <c r="A802" s="14"/>
      <c r="B802" s="14"/>
      <c r="C802" s="14"/>
      <c r="D802" s="14"/>
      <c r="E802" s="15" t="s">
        <v>126</v>
      </c>
      <c r="F802" s="15" t="s">
        <v>127</v>
      </c>
      <c r="G802" s="16">
        <v>10000</v>
      </c>
      <c r="H802" s="16">
        <v>10000</v>
      </c>
      <c r="I802" s="16">
        <f t="shared" si="30"/>
        <v>100</v>
      </c>
      <c r="J802" s="16">
        <f t="shared" si="31"/>
        <v>0</v>
      </c>
    </row>
    <row r="803" spans="1:10" x14ac:dyDescent="0.25">
      <c r="A803" s="2" t="s">
        <v>485</v>
      </c>
      <c r="B803" s="3"/>
      <c r="C803" s="3"/>
      <c r="D803" s="3"/>
      <c r="E803" s="3"/>
      <c r="F803" s="2" t="s">
        <v>486</v>
      </c>
      <c r="G803" s="4">
        <f>+G804+G814+G818</f>
        <v>15400</v>
      </c>
      <c r="H803" s="4">
        <f>+H804+H814+H818</f>
        <v>15400</v>
      </c>
      <c r="I803" s="4">
        <f t="shared" si="30"/>
        <v>100</v>
      </c>
      <c r="J803" s="4">
        <f t="shared" si="31"/>
        <v>0</v>
      </c>
    </row>
    <row r="804" spans="1:10" x14ac:dyDescent="0.25">
      <c r="A804" s="5"/>
      <c r="B804" s="6" t="s">
        <v>92</v>
      </c>
      <c r="C804" s="5"/>
      <c r="D804" s="5"/>
      <c r="E804" s="5"/>
      <c r="F804" s="6" t="s">
        <v>93</v>
      </c>
      <c r="G804" s="7">
        <f>+G805</f>
        <v>8000</v>
      </c>
      <c r="H804" s="7">
        <f>+H805</f>
        <v>8000</v>
      </c>
      <c r="I804" s="7">
        <f t="shared" si="30"/>
        <v>100</v>
      </c>
      <c r="J804" s="7">
        <f t="shared" si="31"/>
        <v>0</v>
      </c>
    </row>
    <row r="805" spans="1:10" x14ac:dyDescent="0.25">
      <c r="A805" s="8"/>
      <c r="B805" s="8"/>
      <c r="C805" s="9" t="s">
        <v>487</v>
      </c>
      <c r="D805" s="8"/>
      <c r="E805" s="8"/>
      <c r="F805" s="9" t="s">
        <v>488</v>
      </c>
      <c r="G805" s="10">
        <f>+G806</f>
        <v>8000</v>
      </c>
      <c r="H805" s="10">
        <f>+H806</f>
        <v>8000</v>
      </c>
      <c r="I805" s="10">
        <f t="shared" si="30"/>
        <v>100</v>
      </c>
      <c r="J805" s="10">
        <f t="shared" si="31"/>
        <v>0</v>
      </c>
    </row>
    <row r="806" spans="1:10" x14ac:dyDescent="0.25">
      <c r="A806" s="11"/>
      <c r="B806" s="11"/>
      <c r="C806" s="11"/>
      <c r="D806" s="12" t="s">
        <v>14</v>
      </c>
      <c r="E806" s="11"/>
      <c r="F806" s="12"/>
      <c r="G806" s="13">
        <f>+G807+G808+G809+G810+G811+G812+G813</f>
        <v>8000</v>
      </c>
      <c r="H806" s="13">
        <f>+H807+H808+H809+H810+H811+H812+H813</f>
        <v>8000</v>
      </c>
      <c r="I806" s="13">
        <f t="shared" si="30"/>
        <v>100</v>
      </c>
      <c r="J806" s="13">
        <f t="shared" si="31"/>
        <v>0</v>
      </c>
    </row>
    <row r="807" spans="1:10" x14ac:dyDescent="0.25">
      <c r="A807" s="14"/>
      <c r="B807" s="14"/>
      <c r="C807" s="14"/>
      <c r="D807" s="14"/>
      <c r="E807" s="15" t="s">
        <v>15</v>
      </c>
      <c r="F807" s="15" t="s">
        <v>16</v>
      </c>
      <c r="G807" s="16">
        <v>625.53</v>
      </c>
      <c r="H807" s="16">
        <v>625.53</v>
      </c>
      <c r="I807" s="16">
        <f t="shared" si="30"/>
        <v>100</v>
      </c>
      <c r="J807" s="16">
        <f t="shared" si="31"/>
        <v>0</v>
      </c>
    </row>
    <row r="808" spans="1:10" x14ac:dyDescent="0.25">
      <c r="A808" s="14"/>
      <c r="B808" s="14"/>
      <c r="C808" s="14"/>
      <c r="D808" s="14"/>
      <c r="E808" s="15" t="s">
        <v>29</v>
      </c>
      <c r="F808" s="15" t="s">
        <v>30</v>
      </c>
      <c r="G808" s="16">
        <v>700</v>
      </c>
      <c r="H808" s="16">
        <v>700</v>
      </c>
      <c r="I808" s="16">
        <f t="shared" si="30"/>
        <v>100</v>
      </c>
      <c r="J808" s="16">
        <f t="shared" si="31"/>
        <v>0</v>
      </c>
    </row>
    <row r="809" spans="1:10" x14ac:dyDescent="0.25">
      <c r="A809" s="14"/>
      <c r="B809" s="14"/>
      <c r="C809" s="14"/>
      <c r="D809" s="14"/>
      <c r="E809" s="15" t="s">
        <v>17</v>
      </c>
      <c r="F809" s="15" t="s">
        <v>18</v>
      </c>
      <c r="G809" s="16">
        <v>3311.55</v>
      </c>
      <c r="H809" s="16">
        <v>3311.55</v>
      </c>
      <c r="I809" s="16">
        <f t="shared" si="30"/>
        <v>100</v>
      </c>
      <c r="J809" s="16">
        <f t="shared" si="31"/>
        <v>0</v>
      </c>
    </row>
    <row r="810" spans="1:10" x14ac:dyDescent="0.25">
      <c r="A810" s="14"/>
      <c r="B810" s="14"/>
      <c r="C810" s="14"/>
      <c r="D810" s="14"/>
      <c r="E810" s="15" t="s">
        <v>19</v>
      </c>
      <c r="F810" s="15" t="s">
        <v>20</v>
      </c>
      <c r="G810" s="16">
        <v>150</v>
      </c>
      <c r="H810" s="16">
        <v>150</v>
      </c>
      <c r="I810" s="16">
        <f t="shared" si="30"/>
        <v>100</v>
      </c>
      <c r="J810" s="16">
        <f t="shared" si="31"/>
        <v>0</v>
      </c>
    </row>
    <row r="811" spans="1:10" x14ac:dyDescent="0.25">
      <c r="A811" s="14"/>
      <c r="B811" s="14"/>
      <c r="C811" s="14"/>
      <c r="D811" s="14"/>
      <c r="E811" s="15" t="s">
        <v>72</v>
      </c>
      <c r="F811" s="15" t="s">
        <v>73</v>
      </c>
      <c r="G811" s="16">
        <v>9.3699999999999992</v>
      </c>
      <c r="H811" s="16">
        <v>9.3699999999999992</v>
      </c>
      <c r="I811" s="16">
        <f t="shared" si="30"/>
        <v>100</v>
      </c>
      <c r="J811" s="16">
        <f t="shared" si="31"/>
        <v>0</v>
      </c>
    </row>
    <row r="812" spans="1:10" x14ac:dyDescent="0.25">
      <c r="A812" s="14"/>
      <c r="B812" s="14"/>
      <c r="C812" s="14"/>
      <c r="D812" s="14"/>
      <c r="E812" s="15" t="s">
        <v>21</v>
      </c>
      <c r="F812" s="15" t="s">
        <v>22</v>
      </c>
      <c r="G812" s="16">
        <v>2203.5500000000002</v>
      </c>
      <c r="H812" s="16">
        <v>2203.5500000000002</v>
      </c>
      <c r="I812" s="16">
        <f t="shared" si="30"/>
        <v>100</v>
      </c>
      <c r="J812" s="16">
        <f t="shared" si="31"/>
        <v>0</v>
      </c>
    </row>
    <row r="813" spans="1:10" x14ac:dyDescent="0.25">
      <c r="A813" s="14"/>
      <c r="B813" s="14"/>
      <c r="C813" s="14"/>
      <c r="D813" s="14"/>
      <c r="E813" s="15" t="s">
        <v>108</v>
      </c>
      <c r="F813" s="15" t="s">
        <v>109</v>
      </c>
      <c r="G813" s="16">
        <v>1000</v>
      </c>
      <c r="H813" s="16">
        <v>1000</v>
      </c>
      <c r="I813" s="16">
        <f t="shared" si="30"/>
        <v>100</v>
      </c>
      <c r="J813" s="16">
        <f t="shared" si="31"/>
        <v>0</v>
      </c>
    </row>
    <row r="814" spans="1:10" x14ac:dyDescent="0.25">
      <c r="A814" s="5"/>
      <c r="B814" s="6" t="s">
        <v>180</v>
      </c>
      <c r="C814" s="5"/>
      <c r="D814" s="5"/>
      <c r="E814" s="5"/>
      <c r="F814" s="6" t="s">
        <v>181</v>
      </c>
      <c r="G814" s="7">
        <f t="shared" ref="G814:H816" si="33">+G815</f>
        <v>5000</v>
      </c>
      <c r="H814" s="7">
        <f t="shared" si="33"/>
        <v>5000</v>
      </c>
      <c r="I814" s="7">
        <f t="shared" si="30"/>
        <v>100</v>
      </c>
      <c r="J814" s="7">
        <f t="shared" si="31"/>
        <v>0</v>
      </c>
    </row>
    <row r="815" spans="1:10" x14ac:dyDescent="0.25">
      <c r="A815" s="8"/>
      <c r="B815" s="8"/>
      <c r="C815" s="9" t="s">
        <v>489</v>
      </c>
      <c r="D815" s="8"/>
      <c r="E815" s="8"/>
      <c r="F815" s="9" t="s">
        <v>490</v>
      </c>
      <c r="G815" s="10">
        <f t="shared" si="33"/>
        <v>5000</v>
      </c>
      <c r="H815" s="10">
        <f t="shared" si="33"/>
        <v>5000</v>
      </c>
      <c r="I815" s="10">
        <f t="shared" si="30"/>
        <v>100</v>
      </c>
      <c r="J815" s="10">
        <f t="shared" si="31"/>
        <v>0</v>
      </c>
    </row>
    <row r="816" spans="1:10" x14ac:dyDescent="0.25">
      <c r="A816" s="11"/>
      <c r="B816" s="11"/>
      <c r="C816" s="11"/>
      <c r="D816" s="12" t="s">
        <v>14</v>
      </c>
      <c r="E816" s="11"/>
      <c r="F816" s="12"/>
      <c r="G816" s="13">
        <f t="shared" si="33"/>
        <v>5000</v>
      </c>
      <c r="H816" s="13">
        <f t="shared" si="33"/>
        <v>5000</v>
      </c>
      <c r="I816" s="13">
        <f t="shared" si="30"/>
        <v>100</v>
      </c>
      <c r="J816" s="13">
        <f t="shared" si="31"/>
        <v>0</v>
      </c>
    </row>
    <row r="817" spans="1:10" x14ac:dyDescent="0.25">
      <c r="A817" s="14"/>
      <c r="B817" s="14"/>
      <c r="C817" s="14"/>
      <c r="D817" s="14"/>
      <c r="E817" s="15" t="s">
        <v>19</v>
      </c>
      <c r="F817" s="15" t="s">
        <v>20</v>
      </c>
      <c r="G817" s="16">
        <v>5000</v>
      </c>
      <c r="H817" s="16">
        <v>5000</v>
      </c>
      <c r="I817" s="16">
        <f t="shared" si="30"/>
        <v>100</v>
      </c>
      <c r="J817" s="16">
        <f t="shared" si="31"/>
        <v>0</v>
      </c>
    </row>
    <row r="818" spans="1:10" x14ac:dyDescent="0.25">
      <c r="A818" s="5"/>
      <c r="B818" s="6" t="s">
        <v>288</v>
      </c>
      <c r="C818" s="5"/>
      <c r="D818" s="5"/>
      <c r="E818" s="5"/>
      <c r="F818" s="6" t="s">
        <v>289</v>
      </c>
      <c r="G818" s="7">
        <f t="shared" ref="G818:H820" si="34">+G819</f>
        <v>2400</v>
      </c>
      <c r="H818" s="7">
        <f t="shared" si="34"/>
        <v>2400</v>
      </c>
      <c r="I818" s="7">
        <f t="shared" si="30"/>
        <v>100</v>
      </c>
      <c r="J818" s="7">
        <f t="shared" si="31"/>
        <v>0</v>
      </c>
    </row>
    <row r="819" spans="1:10" x14ac:dyDescent="0.25">
      <c r="A819" s="8"/>
      <c r="B819" s="8"/>
      <c r="C819" s="9" t="s">
        <v>491</v>
      </c>
      <c r="D819" s="8"/>
      <c r="E819" s="8"/>
      <c r="F819" s="9" t="s">
        <v>492</v>
      </c>
      <c r="G819" s="10">
        <f t="shared" si="34"/>
        <v>2400</v>
      </c>
      <c r="H819" s="10">
        <f t="shared" si="34"/>
        <v>2400</v>
      </c>
      <c r="I819" s="10">
        <f t="shared" si="30"/>
        <v>100</v>
      </c>
      <c r="J819" s="10">
        <f t="shared" si="31"/>
        <v>0</v>
      </c>
    </row>
    <row r="820" spans="1:10" x14ac:dyDescent="0.25">
      <c r="A820" s="11"/>
      <c r="B820" s="11"/>
      <c r="C820" s="11"/>
      <c r="D820" s="12" t="s">
        <v>14</v>
      </c>
      <c r="E820" s="11"/>
      <c r="F820" s="12"/>
      <c r="G820" s="13">
        <f t="shared" si="34"/>
        <v>2400</v>
      </c>
      <c r="H820" s="13">
        <f t="shared" si="34"/>
        <v>2400</v>
      </c>
      <c r="I820" s="13">
        <f t="shared" si="30"/>
        <v>100</v>
      </c>
      <c r="J820" s="13">
        <f t="shared" si="31"/>
        <v>0</v>
      </c>
    </row>
    <row r="821" spans="1:10" x14ac:dyDescent="0.25">
      <c r="A821" s="14"/>
      <c r="B821" s="14"/>
      <c r="C821" s="14"/>
      <c r="D821" s="14"/>
      <c r="E821" s="15" t="s">
        <v>19</v>
      </c>
      <c r="F821" s="15" t="s">
        <v>20</v>
      </c>
      <c r="G821" s="16">
        <v>2400</v>
      </c>
      <c r="H821" s="16">
        <v>2400</v>
      </c>
      <c r="I821" s="16">
        <f t="shared" si="30"/>
        <v>100</v>
      </c>
      <c r="J821" s="16">
        <f t="shared" si="31"/>
        <v>0</v>
      </c>
    </row>
    <row r="822" spans="1:10" x14ac:dyDescent="0.25">
      <c r="A822" s="2" t="s">
        <v>493</v>
      </c>
      <c r="B822" s="3"/>
      <c r="C822" s="3"/>
      <c r="D822" s="3"/>
      <c r="E822" s="3"/>
      <c r="F822" s="2" t="s">
        <v>494</v>
      </c>
      <c r="G822" s="4">
        <f>+G823+G832</f>
        <v>3160</v>
      </c>
      <c r="H822" s="4">
        <f>+H823+H832</f>
        <v>3160</v>
      </c>
      <c r="I822" s="4">
        <f t="shared" si="30"/>
        <v>100</v>
      </c>
      <c r="J822" s="4">
        <f t="shared" si="31"/>
        <v>0</v>
      </c>
    </row>
    <row r="823" spans="1:10" x14ac:dyDescent="0.25">
      <c r="A823" s="5"/>
      <c r="B823" s="6" t="s">
        <v>92</v>
      </c>
      <c r="C823" s="5"/>
      <c r="D823" s="5"/>
      <c r="E823" s="5"/>
      <c r="F823" s="6" t="s">
        <v>93</v>
      </c>
      <c r="G823" s="7">
        <f>+G824</f>
        <v>2860</v>
      </c>
      <c r="H823" s="7">
        <f>+H824</f>
        <v>2860</v>
      </c>
      <c r="I823" s="7">
        <f t="shared" si="30"/>
        <v>100</v>
      </c>
      <c r="J823" s="7">
        <f t="shared" si="31"/>
        <v>0</v>
      </c>
    </row>
    <row r="824" spans="1:10" x14ac:dyDescent="0.25">
      <c r="A824" s="8"/>
      <c r="B824" s="8"/>
      <c r="C824" s="9" t="s">
        <v>495</v>
      </c>
      <c r="D824" s="8"/>
      <c r="E824" s="8"/>
      <c r="F824" s="9" t="s">
        <v>496</v>
      </c>
      <c r="G824" s="10">
        <f>+G825</f>
        <v>2860</v>
      </c>
      <c r="H824" s="10">
        <f>+H825</f>
        <v>2860</v>
      </c>
      <c r="I824" s="10">
        <f t="shared" si="30"/>
        <v>100</v>
      </c>
      <c r="J824" s="10">
        <f t="shared" si="31"/>
        <v>0</v>
      </c>
    </row>
    <row r="825" spans="1:10" x14ac:dyDescent="0.25">
      <c r="A825" s="11"/>
      <c r="B825" s="11"/>
      <c r="C825" s="11"/>
      <c r="D825" s="12" t="s">
        <v>14</v>
      </c>
      <c r="E825" s="11"/>
      <c r="F825" s="12"/>
      <c r="G825" s="13">
        <f>+G826+G827+G828+G829+G830+G831</f>
        <v>2860</v>
      </c>
      <c r="H825" s="13">
        <f>+H826+H827+H828+H829+H830+H831</f>
        <v>2860</v>
      </c>
      <c r="I825" s="13">
        <f t="shared" si="30"/>
        <v>100</v>
      </c>
      <c r="J825" s="13">
        <f t="shared" si="31"/>
        <v>0</v>
      </c>
    </row>
    <row r="826" spans="1:10" x14ac:dyDescent="0.25">
      <c r="A826" s="14"/>
      <c r="B826" s="14"/>
      <c r="C826" s="14"/>
      <c r="D826" s="14"/>
      <c r="E826" s="15" t="s">
        <v>15</v>
      </c>
      <c r="F826" s="15" t="s">
        <v>16</v>
      </c>
      <c r="G826" s="16">
        <v>200</v>
      </c>
      <c r="H826" s="16">
        <v>200</v>
      </c>
      <c r="I826" s="16">
        <f t="shared" si="30"/>
        <v>100</v>
      </c>
      <c r="J826" s="16">
        <f t="shared" si="31"/>
        <v>0</v>
      </c>
    </row>
    <row r="827" spans="1:10" x14ac:dyDescent="0.25">
      <c r="A827" s="14"/>
      <c r="B827" s="14"/>
      <c r="C827" s="14"/>
      <c r="D827" s="14"/>
      <c r="E827" s="15" t="s">
        <v>29</v>
      </c>
      <c r="F827" s="15" t="s">
        <v>30</v>
      </c>
      <c r="G827" s="16">
        <v>200</v>
      </c>
      <c r="H827" s="16">
        <v>200</v>
      </c>
      <c r="I827" s="16">
        <f t="shared" si="30"/>
        <v>100</v>
      </c>
      <c r="J827" s="16">
        <f t="shared" si="31"/>
        <v>0</v>
      </c>
    </row>
    <row r="828" spans="1:10" x14ac:dyDescent="0.25">
      <c r="A828" s="14"/>
      <c r="B828" s="14"/>
      <c r="C828" s="14"/>
      <c r="D828" s="14"/>
      <c r="E828" s="15" t="s">
        <v>17</v>
      </c>
      <c r="F828" s="15" t="s">
        <v>18</v>
      </c>
      <c r="G828" s="16">
        <v>510</v>
      </c>
      <c r="H828" s="16">
        <v>510</v>
      </c>
      <c r="I828" s="16">
        <f t="shared" si="30"/>
        <v>100</v>
      </c>
      <c r="J828" s="16">
        <f t="shared" si="31"/>
        <v>0</v>
      </c>
    </row>
    <row r="829" spans="1:10" x14ac:dyDescent="0.25">
      <c r="A829" s="14"/>
      <c r="B829" s="14"/>
      <c r="C829" s="14"/>
      <c r="D829" s="14"/>
      <c r="E829" s="15" t="s">
        <v>19</v>
      </c>
      <c r="F829" s="15" t="s">
        <v>20</v>
      </c>
      <c r="G829" s="16">
        <v>400</v>
      </c>
      <c r="H829" s="16">
        <v>400</v>
      </c>
      <c r="I829" s="16">
        <f t="shared" si="30"/>
        <v>100</v>
      </c>
      <c r="J829" s="16">
        <f t="shared" si="31"/>
        <v>0</v>
      </c>
    </row>
    <row r="830" spans="1:10" x14ac:dyDescent="0.25">
      <c r="A830" s="14"/>
      <c r="B830" s="14"/>
      <c r="C830" s="14"/>
      <c r="D830" s="14"/>
      <c r="E830" s="15" t="s">
        <v>72</v>
      </c>
      <c r="F830" s="15" t="s">
        <v>73</v>
      </c>
      <c r="G830" s="16">
        <v>9.3699999999999992</v>
      </c>
      <c r="H830" s="16">
        <v>9.3699999999999992</v>
      </c>
      <c r="I830" s="16">
        <f t="shared" si="30"/>
        <v>100</v>
      </c>
      <c r="J830" s="16">
        <f t="shared" si="31"/>
        <v>0</v>
      </c>
    </row>
    <row r="831" spans="1:10" x14ac:dyDescent="0.25">
      <c r="A831" s="14"/>
      <c r="B831" s="14"/>
      <c r="C831" s="14"/>
      <c r="D831" s="14"/>
      <c r="E831" s="15" t="s">
        <v>21</v>
      </c>
      <c r="F831" s="15" t="s">
        <v>22</v>
      </c>
      <c r="G831" s="16">
        <v>1540.63</v>
      </c>
      <c r="H831" s="16">
        <v>1540.63</v>
      </c>
      <c r="I831" s="16">
        <f t="shared" si="30"/>
        <v>100</v>
      </c>
      <c r="J831" s="16">
        <f t="shared" si="31"/>
        <v>0</v>
      </c>
    </row>
    <row r="832" spans="1:10" x14ac:dyDescent="0.25">
      <c r="A832" s="5"/>
      <c r="B832" s="6" t="s">
        <v>288</v>
      </c>
      <c r="C832" s="5"/>
      <c r="D832" s="5"/>
      <c r="E832" s="5"/>
      <c r="F832" s="6" t="s">
        <v>289</v>
      </c>
      <c r="G832" s="7">
        <f>+G833</f>
        <v>300</v>
      </c>
      <c r="H832" s="7">
        <f>+H833</f>
        <v>300</v>
      </c>
      <c r="I832" s="7">
        <f t="shared" si="30"/>
        <v>100</v>
      </c>
      <c r="J832" s="7">
        <f t="shared" si="31"/>
        <v>0</v>
      </c>
    </row>
    <row r="833" spans="1:10" x14ac:dyDescent="0.25">
      <c r="A833" s="8"/>
      <c r="B833" s="8"/>
      <c r="C833" s="9" t="s">
        <v>497</v>
      </c>
      <c r="D833" s="8"/>
      <c r="E833" s="8"/>
      <c r="F833" s="9" t="s">
        <v>498</v>
      </c>
      <c r="G833" s="10">
        <f>+G834</f>
        <v>300</v>
      </c>
      <c r="H833" s="10">
        <f>+H834</f>
        <v>300</v>
      </c>
      <c r="I833" s="10">
        <f t="shared" si="30"/>
        <v>100</v>
      </c>
      <c r="J833" s="10">
        <f t="shared" si="31"/>
        <v>0</v>
      </c>
    </row>
    <row r="834" spans="1:10" x14ac:dyDescent="0.25">
      <c r="A834" s="11"/>
      <c r="B834" s="11"/>
      <c r="C834" s="11"/>
      <c r="D834" s="12" t="s">
        <v>14</v>
      </c>
      <c r="E834" s="11"/>
      <c r="F834" s="12"/>
      <c r="G834" s="13">
        <f>+G835+G836+G837</f>
        <v>300</v>
      </c>
      <c r="H834" s="13">
        <f>+H835+H836+H837</f>
        <v>300</v>
      </c>
      <c r="I834" s="13">
        <f t="shared" si="30"/>
        <v>100</v>
      </c>
      <c r="J834" s="13">
        <f t="shared" si="31"/>
        <v>0</v>
      </c>
    </row>
    <row r="835" spans="1:10" x14ac:dyDescent="0.25">
      <c r="A835" s="14"/>
      <c r="B835" s="14"/>
      <c r="C835" s="14"/>
      <c r="D835" s="14"/>
      <c r="E835" s="15" t="s">
        <v>17</v>
      </c>
      <c r="F835" s="15" t="s">
        <v>18</v>
      </c>
      <c r="G835" s="16">
        <v>120</v>
      </c>
      <c r="H835" s="16">
        <v>120</v>
      </c>
      <c r="I835" s="16">
        <f t="shared" si="30"/>
        <v>100</v>
      </c>
      <c r="J835" s="16">
        <f t="shared" si="31"/>
        <v>0</v>
      </c>
    </row>
    <row r="836" spans="1:10" x14ac:dyDescent="0.25">
      <c r="A836" s="14"/>
      <c r="B836" s="14"/>
      <c r="C836" s="14"/>
      <c r="D836" s="14"/>
      <c r="E836" s="15" t="s">
        <v>19</v>
      </c>
      <c r="F836" s="15" t="s">
        <v>20</v>
      </c>
      <c r="G836" s="16">
        <v>45.89</v>
      </c>
      <c r="H836" s="16">
        <v>45.89</v>
      </c>
      <c r="I836" s="16">
        <f t="shared" si="30"/>
        <v>100</v>
      </c>
      <c r="J836" s="16">
        <f t="shared" si="31"/>
        <v>0</v>
      </c>
    </row>
    <row r="837" spans="1:10" x14ac:dyDescent="0.25">
      <c r="A837" s="14"/>
      <c r="B837" s="14"/>
      <c r="C837" s="14"/>
      <c r="D837" s="14"/>
      <c r="E837" s="15" t="s">
        <v>21</v>
      </c>
      <c r="F837" s="15" t="s">
        <v>22</v>
      </c>
      <c r="G837" s="16">
        <v>134.11000000000001</v>
      </c>
      <c r="H837" s="16">
        <v>134.11000000000001</v>
      </c>
      <c r="I837" s="16">
        <f t="shared" ref="I837:I900" si="35">IF(G837&lt;&gt;0,H837/G837*100,"-")</f>
        <v>100</v>
      </c>
      <c r="J837" s="16">
        <f t="shared" si="31"/>
        <v>0</v>
      </c>
    </row>
    <row r="838" spans="1:10" x14ac:dyDescent="0.25">
      <c r="A838" s="2" t="s">
        <v>499</v>
      </c>
      <c r="B838" s="3"/>
      <c r="C838" s="3"/>
      <c r="D838" s="3"/>
      <c r="E838" s="3"/>
      <c r="F838" s="2" t="s">
        <v>500</v>
      </c>
      <c r="G838" s="4">
        <f t="shared" ref="G838:H840" si="36">+G839</f>
        <v>4999.9999999999991</v>
      </c>
      <c r="H838" s="4">
        <f t="shared" si="36"/>
        <v>4999.9999999999991</v>
      </c>
      <c r="I838" s="4">
        <f t="shared" si="35"/>
        <v>100</v>
      </c>
      <c r="J838" s="4">
        <f t="shared" ref="J838:J901" si="37">H838-G838</f>
        <v>0</v>
      </c>
    </row>
    <row r="839" spans="1:10" x14ac:dyDescent="0.25">
      <c r="A839" s="5"/>
      <c r="B839" s="6" t="s">
        <v>92</v>
      </c>
      <c r="C839" s="5"/>
      <c r="D839" s="5"/>
      <c r="E839" s="5"/>
      <c r="F839" s="6" t="s">
        <v>93</v>
      </c>
      <c r="G839" s="7">
        <f t="shared" si="36"/>
        <v>4999.9999999999991</v>
      </c>
      <c r="H839" s="7">
        <f t="shared" si="36"/>
        <v>4999.9999999999991</v>
      </c>
      <c r="I839" s="7">
        <f t="shared" si="35"/>
        <v>100</v>
      </c>
      <c r="J839" s="7">
        <f t="shared" si="37"/>
        <v>0</v>
      </c>
    </row>
    <row r="840" spans="1:10" x14ac:dyDescent="0.25">
      <c r="A840" s="8"/>
      <c r="B840" s="8"/>
      <c r="C840" s="9" t="s">
        <v>501</v>
      </c>
      <c r="D840" s="8"/>
      <c r="E840" s="8"/>
      <c r="F840" s="9" t="s">
        <v>502</v>
      </c>
      <c r="G840" s="10">
        <f t="shared" si="36"/>
        <v>4999.9999999999991</v>
      </c>
      <c r="H840" s="10">
        <f t="shared" si="36"/>
        <v>4999.9999999999991</v>
      </c>
      <c r="I840" s="10">
        <f t="shared" si="35"/>
        <v>100</v>
      </c>
      <c r="J840" s="10">
        <f t="shared" si="37"/>
        <v>0</v>
      </c>
    </row>
    <row r="841" spans="1:10" x14ac:dyDescent="0.25">
      <c r="A841" s="11"/>
      <c r="B841" s="11"/>
      <c r="C841" s="11"/>
      <c r="D841" s="12" t="s">
        <v>14</v>
      </c>
      <c r="E841" s="11"/>
      <c r="F841" s="12"/>
      <c r="G841" s="13">
        <f>+G842+G843+G844+G845+G846+G847</f>
        <v>4999.9999999999991</v>
      </c>
      <c r="H841" s="13">
        <f>+H842+H843+H844+H845+H846+H847</f>
        <v>4999.9999999999991</v>
      </c>
      <c r="I841" s="13">
        <f t="shared" si="35"/>
        <v>100</v>
      </c>
      <c r="J841" s="13">
        <f t="shared" si="37"/>
        <v>0</v>
      </c>
    </row>
    <row r="842" spans="1:10" x14ac:dyDescent="0.25">
      <c r="A842" s="14"/>
      <c r="B842" s="14"/>
      <c r="C842" s="14"/>
      <c r="D842" s="14"/>
      <c r="E842" s="15" t="s">
        <v>15</v>
      </c>
      <c r="F842" s="15" t="s">
        <v>16</v>
      </c>
      <c r="G842" s="16">
        <v>1440.32</v>
      </c>
      <c r="H842" s="16">
        <v>1440.32</v>
      </c>
      <c r="I842" s="16">
        <f t="shared" si="35"/>
        <v>100</v>
      </c>
      <c r="J842" s="16">
        <f t="shared" si="37"/>
        <v>0</v>
      </c>
    </row>
    <row r="843" spans="1:10" x14ac:dyDescent="0.25">
      <c r="A843" s="14"/>
      <c r="B843" s="14"/>
      <c r="C843" s="14"/>
      <c r="D843" s="14"/>
      <c r="E843" s="15" t="s">
        <v>29</v>
      </c>
      <c r="F843" s="15" t="s">
        <v>30</v>
      </c>
      <c r="G843" s="16">
        <v>1200</v>
      </c>
      <c r="H843" s="16">
        <v>1200</v>
      </c>
      <c r="I843" s="16">
        <f t="shared" si="35"/>
        <v>100</v>
      </c>
      <c r="J843" s="16">
        <f t="shared" si="37"/>
        <v>0</v>
      </c>
    </row>
    <row r="844" spans="1:10" x14ac:dyDescent="0.25">
      <c r="A844" s="14"/>
      <c r="B844" s="14"/>
      <c r="C844" s="14"/>
      <c r="D844" s="14"/>
      <c r="E844" s="15" t="s">
        <v>17</v>
      </c>
      <c r="F844" s="15" t="s">
        <v>18</v>
      </c>
      <c r="G844" s="16">
        <v>750</v>
      </c>
      <c r="H844" s="16">
        <v>750</v>
      </c>
      <c r="I844" s="16">
        <f t="shared" si="35"/>
        <v>100</v>
      </c>
      <c r="J844" s="16">
        <f t="shared" si="37"/>
        <v>0</v>
      </c>
    </row>
    <row r="845" spans="1:10" x14ac:dyDescent="0.25">
      <c r="A845" s="14"/>
      <c r="B845" s="14"/>
      <c r="C845" s="14"/>
      <c r="D845" s="14"/>
      <c r="E845" s="15" t="s">
        <v>19</v>
      </c>
      <c r="F845" s="15" t="s">
        <v>20</v>
      </c>
      <c r="G845" s="16">
        <v>1389.66</v>
      </c>
      <c r="H845" s="16">
        <v>1389.66</v>
      </c>
      <c r="I845" s="16">
        <f t="shared" si="35"/>
        <v>100</v>
      </c>
      <c r="J845" s="16">
        <f t="shared" si="37"/>
        <v>0</v>
      </c>
    </row>
    <row r="846" spans="1:10" x14ac:dyDescent="0.25">
      <c r="A846" s="14"/>
      <c r="B846" s="14"/>
      <c r="C846" s="14"/>
      <c r="D846" s="14"/>
      <c r="E846" s="15" t="s">
        <v>72</v>
      </c>
      <c r="F846" s="15" t="s">
        <v>73</v>
      </c>
      <c r="G846" s="16">
        <v>9.3699999999999992</v>
      </c>
      <c r="H846" s="16">
        <v>9.3699999999999992</v>
      </c>
      <c r="I846" s="16">
        <f t="shared" si="35"/>
        <v>100</v>
      </c>
      <c r="J846" s="16">
        <f t="shared" si="37"/>
        <v>0</v>
      </c>
    </row>
    <row r="847" spans="1:10" x14ac:dyDescent="0.25">
      <c r="A847" s="14"/>
      <c r="B847" s="14"/>
      <c r="C847" s="14"/>
      <c r="D847" s="14"/>
      <c r="E847" s="15" t="s">
        <v>21</v>
      </c>
      <c r="F847" s="15" t="s">
        <v>22</v>
      </c>
      <c r="G847" s="16">
        <v>210.65</v>
      </c>
      <c r="H847" s="16">
        <v>210.65</v>
      </c>
      <c r="I847" s="16">
        <f t="shared" si="35"/>
        <v>100</v>
      </c>
      <c r="J847" s="16">
        <f t="shared" si="37"/>
        <v>0</v>
      </c>
    </row>
    <row r="848" spans="1:10" x14ac:dyDescent="0.25">
      <c r="A848" s="2" t="s">
        <v>503</v>
      </c>
      <c r="B848" s="3"/>
      <c r="C848" s="3"/>
      <c r="D848" s="3"/>
      <c r="E848" s="3"/>
      <c r="F848" s="2" t="s">
        <v>504</v>
      </c>
      <c r="G848" s="4">
        <f>+G849+G861</f>
        <v>17054.919999999998</v>
      </c>
      <c r="H848" s="4">
        <f>+H849+H861</f>
        <v>17054.919999999998</v>
      </c>
      <c r="I848" s="4">
        <f t="shared" si="35"/>
        <v>100</v>
      </c>
      <c r="J848" s="4">
        <f t="shared" si="37"/>
        <v>0</v>
      </c>
    </row>
    <row r="849" spans="1:10" x14ac:dyDescent="0.25">
      <c r="A849" s="5"/>
      <c r="B849" s="6" t="s">
        <v>92</v>
      </c>
      <c r="C849" s="5"/>
      <c r="D849" s="5"/>
      <c r="E849" s="5"/>
      <c r="F849" s="6" t="s">
        <v>93</v>
      </c>
      <c r="G849" s="7">
        <f>+G850</f>
        <v>12771.42</v>
      </c>
      <c r="H849" s="7">
        <f>+H850</f>
        <v>12771.42</v>
      </c>
      <c r="I849" s="7">
        <f t="shared" si="35"/>
        <v>100</v>
      </c>
      <c r="J849" s="7">
        <f t="shared" si="37"/>
        <v>0</v>
      </c>
    </row>
    <row r="850" spans="1:10" x14ac:dyDescent="0.25">
      <c r="A850" s="8"/>
      <c r="B850" s="8"/>
      <c r="C850" s="9" t="s">
        <v>505</v>
      </c>
      <c r="D850" s="8"/>
      <c r="E850" s="8"/>
      <c r="F850" s="9" t="s">
        <v>506</v>
      </c>
      <c r="G850" s="10">
        <f>+G851</f>
        <v>12771.42</v>
      </c>
      <c r="H850" s="10">
        <f>+H851</f>
        <v>12771.42</v>
      </c>
      <c r="I850" s="10">
        <f t="shared" si="35"/>
        <v>100</v>
      </c>
      <c r="J850" s="10">
        <f t="shared" si="37"/>
        <v>0</v>
      </c>
    </row>
    <row r="851" spans="1:10" x14ac:dyDescent="0.25">
      <c r="A851" s="11"/>
      <c r="B851" s="11"/>
      <c r="C851" s="11"/>
      <c r="D851" s="12" t="s">
        <v>14</v>
      </c>
      <c r="E851" s="11"/>
      <c r="F851" s="12"/>
      <c r="G851" s="13">
        <f>+G852+G853+G854+G855+G856+G857+G858+G859+G860</f>
        <v>12771.42</v>
      </c>
      <c r="H851" s="13">
        <f>+H852+H853+H854+H855+H856+H857+H858+H859+H860</f>
        <v>12771.42</v>
      </c>
      <c r="I851" s="13">
        <f t="shared" si="35"/>
        <v>100</v>
      </c>
      <c r="J851" s="13">
        <f t="shared" si="37"/>
        <v>0</v>
      </c>
    </row>
    <row r="852" spans="1:10" x14ac:dyDescent="0.25">
      <c r="A852" s="14"/>
      <c r="B852" s="14"/>
      <c r="C852" s="14"/>
      <c r="D852" s="14"/>
      <c r="E852" s="15" t="s">
        <v>15</v>
      </c>
      <c r="F852" s="15" t="s">
        <v>16</v>
      </c>
      <c r="G852" s="16">
        <v>2900</v>
      </c>
      <c r="H852" s="16">
        <v>2900</v>
      </c>
      <c r="I852" s="16">
        <f t="shared" si="35"/>
        <v>100</v>
      </c>
      <c r="J852" s="16">
        <f t="shared" si="37"/>
        <v>0</v>
      </c>
    </row>
    <row r="853" spans="1:10" x14ac:dyDescent="0.25">
      <c r="A853" s="14"/>
      <c r="B853" s="14"/>
      <c r="C853" s="14"/>
      <c r="D853" s="14"/>
      <c r="E853" s="15" t="s">
        <v>29</v>
      </c>
      <c r="F853" s="15" t="s">
        <v>30</v>
      </c>
      <c r="G853" s="16">
        <v>2800</v>
      </c>
      <c r="H853" s="16">
        <v>2800</v>
      </c>
      <c r="I853" s="16">
        <f t="shared" si="35"/>
        <v>100</v>
      </c>
      <c r="J853" s="16">
        <f t="shared" si="37"/>
        <v>0</v>
      </c>
    </row>
    <row r="854" spans="1:10" x14ac:dyDescent="0.25">
      <c r="A854" s="14"/>
      <c r="B854" s="14"/>
      <c r="C854" s="14"/>
      <c r="D854" s="14"/>
      <c r="E854" s="15" t="s">
        <v>17</v>
      </c>
      <c r="F854" s="15" t="s">
        <v>18</v>
      </c>
      <c r="G854" s="16">
        <v>900</v>
      </c>
      <c r="H854" s="16">
        <v>900</v>
      </c>
      <c r="I854" s="16">
        <f t="shared" si="35"/>
        <v>100</v>
      </c>
      <c r="J854" s="16">
        <f t="shared" si="37"/>
        <v>0</v>
      </c>
    </row>
    <row r="855" spans="1:10" x14ac:dyDescent="0.25">
      <c r="A855" s="14"/>
      <c r="B855" s="14"/>
      <c r="C855" s="14"/>
      <c r="D855" s="14"/>
      <c r="E855" s="15" t="s">
        <v>66</v>
      </c>
      <c r="F855" s="15" t="s">
        <v>67</v>
      </c>
      <c r="G855" s="16">
        <v>200</v>
      </c>
      <c r="H855" s="16">
        <v>200</v>
      </c>
      <c r="I855" s="16">
        <f t="shared" si="35"/>
        <v>100</v>
      </c>
      <c r="J855" s="16">
        <f t="shared" si="37"/>
        <v>0</v>
      </c>
    </row>
    <row r="856" spans="1:10" x14ac:dyDescent="0.25">
      <c r="A856" s="14"/>
      <c r="B856" s="14"/>
      <c r="C856" s="14"/>
      <c r="D856" s="14"/>
      <c r="E856" s="15" t="s">
        <v>19</v>
      </c>
      <c r="F856" s="15" t="s">
        <v>20</v>
      </c>
      <c r="G856" s="16">
        <v>320</v>
      </c>
      <c r="H856" s="16">
        <v>320</v>
      </c>
      <c r="I856" s="16">
        <f t="shared" si="35"/>
        <v>100</v>
      </c>
      <c r="J856" s="16">
        <f t="shared" si="37"/>
        <v>0</v>
      </c>
    </row>
    <row r="857" spans="1:10" x14ac:dyDescent="0.25">
      <c r="A857" s="14"/>
      <c r="B857" s="14"/>
      <c r="C857" s="14"/>
      <c r="D857" s="14"/>
      <c r="E857" s="15" t="s">
        <v>72</v>
      </c>
      <c r="F857" s="15" t="s">
        <v>73</v>
      </c>
      <c r="G857" s="16">
        <v>318.74</v>
      </c>
      <c r="H857" s="16">
        <v>318.74</v>
      </c>
      <c r="I857" s="16">
        <f t="shared" si="35"/>
        <v>100</v>
      </c>
      <c r="J857" s="16">
        <f t="shared" si="37"/>
        <v>0</v>
      </c>
    </row>
    <row r="858" spans="1:10" x14ac:dyDescent="0.25">
      <c r="A858" s="14"/>
      <c r="B858" s="14"/>
      <c r="C858" s="14"/>
      <c r="D858" s="14"/>
      <c r="E858" s="15" t="s">
        <v>21</v>
      </c>
      <c r="F858" s="15" t="s">
        <v>22</v>
      </c>
      <c r="G858" s="16">
        <v>2696.26</v>
      </c>
      <c r="H858" s="16">
        <v>2696.26</v>
      </c>
      <c r="I858" s="16">
        <f t="shared" si="35"/>
        <v>100</v>
      </c>
      <c r="J858" s="16">
        <f t="shared" si="37"/>
        <v>0</v>
      </c>
    </row>
    <row r="859" spans="1:10" x14ac:dyDescent="0.25">
      <c r="A859" s="14"/>
      <c r="B859" s="14"/>
      <c r="C859" s="14"/>
      <c r="D859" s="14"/>
      <c r="E859" s="15" t="s">
        <v>25</v>
      </c>
      <c r="F859" s="15" t="s">
        <v>26</v>
      </c>
      <c r="G859" s="16">
        <v>750</v>
      </c>
      <c r="H859" s="16">
        <v>750</v>
      </c>
      <c r="I859" s="16">
        <f t="shared" si="35"/>
        <v>100</v>
      </c>
      <c r="J859" s="16">
        <f t="shared" si="37"/>
        <v>0</v>
      </c>
    </row>
    <row r="860" spans="1:10" x14ac:dyDescent="0.25">
      <c r="A860" s="14"/>
      <c r="B860" s="14"/>
      <c r="C860" s="14"/>
      <c r="D860" s="14"/>
      <c r="E860" s="15" t="s">
        <v>59</v>
      </c>
      <c r="F860" s="15" t="s">
        <v>60</v>
      </c>
      <c r="G860" s="16">
        <v>1886.42</v>
      </c>
      <c r="H860" s="16">
        <v>1886.42</v>
      </c>
      <c r="I860" s="16">
        <f t="shared" si="35"/>
        <v>100</v>
      </c>
      <c r="J860" s="16">
        <f t="shared" si="37"/>
        <v>0</v>
      </c>
    </row>
    <row r="861" spans="1:10" x14ac:dyDescent="0.25">
      <c r="A861" s="5"/>
      <c r="B861" s="6" t="s">
        <v>288</v>
      </c>
      <c r="C861" s="5"/>
      <c r="D861" s="5"/>
      <c r="E861" s="5"/>
      <c r="F861" s="6" t="s">
        <v>289</v>
      </c>
      <c r="G861" s="7">
        <f>+G862</f>
        <v>4283.5</v>
      </c>
      <c r="H861" s="7">
        <f>+H862</f>
        <v>4283.5</v>
      </c>
      <c r="I861" s="7">
        <f t="shared" si="35"/>
        <v>100</v>
      </c>
      <c r="J861" s="7">
        <f t="shared" si="37"/>
        <v>0</v>
      </c>
    </row>
    <row r="862" spans="1:10" x14ac:dyDescent="0.25">
      <c r="A862" s="8"/>
      <c r="B862" s="8"/>
      <c r="C862" s="9" t="s">
        <v>507</v>
      </c>
      <c r="D862" s="8"/>
      <c r="E862" s="8"/>
      <c r="F862" s="9" t="s">
        <v>508</v>
      </c>
      <c r="G862" s="10">
        <f>+G863</f>
        <v>4283.5</v>
      </c>
      <c r="H862" s="10">
        <f>+H863</f>
        <v>4283.5</v>
      </c>
      <c r="I862" s="10">
        <f t="shared" si="35"/>
        <v>100</v>
      </c>
      <c r="J862" s="10">
        <f t="shared" si="37"/>
        <v>0</v>
      </c>
    </row>
    <row r="863" spans="1:10" x14ac:dyDescent="0.25">
      <c r="A863" s="11"/>
      <c r="B863" s="11"/>
      <c r="C863" s="11"/>
      <c r="D863" s="12" t="s">
        <v>14</v>
      </c>
      <c r="E863" s="11"/>
      <c r="F863" s="12"/>
      <c r="G863" s="13">
        <f>+G864+G865+G866</f>
        <v>4283.5</v>
      </c>
      <c r="H863" s="13">
        <f>+H864+H865+H866</f>
        <v>4283.5</v>
      </c>
      <c r="I863" s="13">
        <f t="shared" si="35"/>
        <v>100</v>
      </c>
      <c r="J863" s="13">
        <f t="shared" si="37"/>
        <v>0</v>
      </c>
    </row>
    <row r="864" spans="1:10" x14ac:dyDescent="0.25">
      <c r="A864" s="14"/>
      <c r="B864" s="14"/>
      <c r="C864" s="14"/>
      <c r="D864" s="14"/>
      <c r="E864" s="15" t="s">
        <v>15</v>
      </c>
      <c r="F864" s="15" t="s">
        <v>16</v>
      </c>
      <c r="G864" s="16">
        <v>2000</v>
      </c>
      <c r="H864" s="16">
        <v>2000</v>
      </c>
      <c r="I864" s="16">
        <f t="shared" si="35"/>
        <v>100</v>
      </c>
      <c r="J864" s="16">
        <f t="shared" si="37"/>
        <v>0</v>
      </c>
    </row>
    <row r="865" spans="1:10" x14ac:dyDescent="0.25">
      <c r="A865" s="14"/>
      <c r="B865" s="14"/>
      <c r="C865" s="14"/>
      <c r="D865" s="14"/>
      <c r="E865" s="15" t="s">
        <v>29</v>
      </c>
      <c r="F865" s="15" t="s">
        <v>30</v>
      </c>
      <c r="G865" s="16">
        <v>1000</v>
      </c>
      <c r="H865" s="16">
        <v>1000</v>
      </c>
      <c r="I865" s="16">
        <f t="shared" si="35"/>
        <v>100</v>
      </c>
      <c r="J865" s="16">
        <f t="shared" si="37"/>
        <v>0</v>
      </c>
    </row>
    <row r="866" spans="1:10" x14ac:dyDescent="0.25">
      <c r="A866" s="14"/>
      <c r="B866" s="14"/>
      <c r="C866" s="14"/>
      <c r="D866" s="14"/>
      <c r="E866" s="15" t="s">
        <v>19</v>
      </c>
      <c r="F866" s="15" t="s">
        <v>20</v>
      </c>
      <c r="G866" s="16">
        <v>1283.5</v>
      </c>
      <c r="H866" s="16">
        <v>1283.5</v>
      </c>
      <c r="I866" s="16">
        <f t="shared" si="35"/>
        <v>100</v>
      </c>
      <c r="J866" s="16">
        <f t="shared" si="37"/>
        <v>0</v>
      </c>
    </row>
    <row r="867" spans="1:10" x14ac:dyDescent="0.25">
      <c r="A867" s="2" t="s">
        <v>509</v>
      </c>
      <c r="B867" s="3"/>
      <c r="C867" s="3"/>
      <c r="D867" s="3"/>
      <c r="E867" s="3"/>
      <c r="F867" s="2" t="s">
        <v>510</v>
      </c>
      <c r="G867" s="4">
        <f t="shared" ref="G867:H869" si="38">+G868</f>
        <v>7000</v>
      </c>
      <c r="H867" s="4">
        <f t="shared" si="38"/>
        <v>7000</v>
      </c>
      <c r="I867" s="4">
        <f t="shared" si="35"/>
        <v>100</v>
      </c>
      <c r="J867" s="4">
        <f t="shared" si="37"/>
        <v>0</v>
      </c>
    </row>
    <row r="868" spans="1:10" x14ac:dyDescent="0.25">
      <c r="A868" s="5"/>
      <c r="B868" s="6" t="s">
        <v>92</v>
      </c>
      <c r="C868" s="5"/>
      <c r="D868" s="5"/>
      <c r="E868" s="5"/>
      <c r="F868" s="6" t="s">
        <v>93</v>
      </c>
      <c r="G868" s="7">
        <f t="shared" si="38"/>
        <v>7000</v>
      </c>
      <c r="H868" s="7">
        <f t="shared" si="38"/>
        <v>7000</v>
      </c>
      <c r="I868" s="7">
        <f t="shared" si="35"/>
        <v>100</v>
      </c>
      <c r="J868" s="7">
        <f t="shared" si="37"/>
        <v>0</v>
      </c>
    </row>
    <row r="869" spans="1:10" x14ac:dyDescent="0.25">
      <c r="A869" s="8"/>
      <c r="B869" s="8"/>
      <c r="C869" s="9" t="s">
        <v>511</v>
      </c>
      <c r="D869" s="8"/>
      <c r="E869" s="8"/>
      <c r="F869" s="9" t="s">
        <v>512</v>
      </c>
      <c r="G869" s="10">
        <f t="shared" si="38"/>
        <v>7000</v>
      </c>
      <c r="H869" s="10">
        <f t="shared" si="38"/>
        <v>7000</v>
      </c>
      <c r="I869" s="10">
        <f t="shared" si="35"/>
        <v>100</v>
      </c>
      <c r="J869" s="10">
        <f t="shared" si="37"/>
        <v>0</v>
      </c>
    </row>
    <row r="870" spans="1:10" x14ac:dyDescent="0.25">
      <c r="A870" s="11"/>
      <c r="B870" s="11"/>
      <c r="C870" s="11"/>
      <c r="D870" s="12" t="s">
        <v>14</v>
      </c>
      <c r="E870" s="11"/>
      <c r="F870" s="12"/>
      <c r="G870" s="13">
        <f>+G871+G872+G873+G874+G875+G876+G877+G878</f>
        <v>7000</v>
      </c>
      <c r="H870" s="13">
        <f>+H871+H872+H873+H874+H875+H876+H877+H878</f>
        <v>7000</v>
      </c>
      <c r="I870" s="13">
        <f t="shared" si="35"/>
        <v>100</v>
      </c>
      <c r="J870" s="13">
        <f t="shared" si="37"/>
        <v>0</v>
      </c>
    </row>
    <row r="871" spans="1:10" x14ac:dyDescent="0.25">
      <c r="A871" s="14"/>
      <c r="B871" s="14"/>
      <c r="C871" s="14"/>
      <c r="D871" s="14"/>
      <c r="E871" s="15" t="s">
        <v>15</v>
      </c>
      <c r="F871" s="15" t="s">
        <v>16</v>
      </c>
      <c r="G871" s="16">
        <v>350</v>
      </c>
      <c r="H871" s="16">
        <v>350</v>
      </c>
      <c r="I871" s="16">
        <f t="shared" si="35"/>
        <v>100</v>
      </c>
      <c r="J871" s="16">
        <f t="shared" si="37"/>
        <v>0</v>
      </c>
    </row>
    <row r="872" spans="1:10" x14ac:dyDescent="0.25">
      <c r="A872" s="14"/>
      <c r="B872" s="14"/>
      <c r="C872" s="14"/>
      <c r="D872" s="14"/>
      <c r="E872" s="15" t="s">
        <v>29</v>
      </c>
      <c r="F872" s="15" t="s">
        <v>30</v>
      </c>
      <c r="G872" s="16">
        <v>500</v>
      </c>
      <c r="H872" s="16">
        <v>500</v>
      </c>
      <c r="I872" s="16">
        <f t="shared" si="35"/>
        <v>100</v>
      </c>
      <c r="J872" s="16">
        <f t="shared" si="37"/>
        <v>0</v>
      </c>
    </row>
    <row r="873" spans="1:10" x14ac:dyDescent="0.25">
      <c r="A873" s="14"/>
      <c r="B873" s="14"/>
      <c r="C873" s="14"/>
      <c r="D873" s="14"/>
      <c r="E873" s="15" t="s">
        <v>17</v>
      </c>
      <c r="F873" s="15" t="s">
        <v>18</v>
      </c>
      <c r="G873" s="16">
        <v>550</v>
      </c>
      <c r="H873" s="16">
        <v>550</v>
      </c>
      <c r="I873" s="16">
        <f t="shared" si="35"/>
        <v>100</v>
      </c>
      <c r="J873" s="16">
        <f t="shared" si="37"/>
        <v>0</v>
      </c>
    </row>
    <row r="874" spans="1:10" x14ac:dyDescent="0.25">
      <c r="A874" s="14"/>
      <c r="B874" s="14"/>
      <c r="C874" s="14"/>
      <c r="D874" s="14"/>
      <c r="E874" s="15" t="s">
        <v>19</v>
      </c>
      <c r="F874" s="15" t="s">
        <v>20</v>
      </c>
      <c r="G874" s="16">
        <v>862.07</v>
      </c>
      <c r="H874" s="16">
        <v>862.07</v>
      </c>
      <c r="I874" s="16">
        <f t="shared" si="35"/>
        <v>100</v>
      </c>
      <c r="J874" s="16">
        <f t="shared" si="37"/>
        <v>0</v>
      </c>
    </row>
    <row r="875" spans="1:10" x14ac:dyDescent="0.25">
      <c r="A875" s="14"/>
      <c r="B875" s="14"/>
      <c r="C875" s="14"/>
      <c r="D875" s="14"/>
      <c r="E875" s="15" t="s">
        <v>72</v>
      </c>
      <c r="F875" s="15" t="s">
        <v>73</v>
      </c>
      <c r="G875" s="16">
        <v>109.37</v>
      </c>
      <c r="H875" s="16">
        <v>109.37</v>
      </c>
      <c r="I875" s="16">
        <f t="shared" si="35"/>
        <v>100</v>
      </c>
      <c r="J875" s="16">
        <f t="shared" si="37"/>
        <v>0</v>
      </c>
    </row>
    <row r="876" spans="1:10" x14ac:dyDescent="0.25">
      <c r="A876" s="14"/>
      <c r="B876" s="14"/>
      <c r="C876" s="14"/>
      <c r="D876" s="14"/>
      <c r="E876" s="15" t="s">
        <v>21</v>
      </c>
      <c r="F876" s="15" t="s">
        <v>22</v>
      </c>
      <c r="G876" s="16">
        <v>503.65</v>
      </c>
      <c r="H876" s="16">
        <v>503.65</v>
      </c>
      <c r="I876" s="16">
        <f t="shared" si="35"/>
        <v>100</v>
      </c>
      <c r="J876" s="16">
        <f t="shared" si="37"/>
        <v>0</v>
      </c>
    </row>
    <row r="877" spans="1:10" x14ac:dyDescent="0.25">
      <c r="A877" s="14"/>
      <c r="B877" s="14"/>
      <c r="C877" s="14"/>
      <c r="D877" s="14"/>
      <c r="E877" s="15" t="s">
        <v>25</v>
      </c>
      <c r="F877" s="15" t="s">
        <v>26</v>
      </c>
      <c r="G877" s="16">
        <v>500</v>
      </c>
      <c r="H877" s="16">
        <v>500</v>
      </c>
      <c r="I877" s="16">
        <f t="shared" si="35"/>
        <v>100</v>
      </c>
      <c r="J877" s="16">
        <f t="shared" si="37"/>
        <v>0</v>
      </c>
    </row>
    <row r="878" spans="1:10" x14ac:dyDescent="0.25">
      <c r="A878" s="14"/>
      <c r="B878" s="14"/>
      <c r="C878" s="14"/>
      <c r="D878" s="14"/>
      <c r="E878" s="15" t="s">
        <v>59</v>
      </c>
      <c r="F878" s="15" t="s">
        <v>60</v>
      </c>
      <c r="G878" s="16">
        <v>3624.91</v>
      </c>
      <c r="H878" s="16">
        <v>3624.91</v>
      </c>
      <c r="I878" s="16">
        <f t="shared" si="35"/>
        <v>100</v>
      </c>
      <c r="J878" s="16">
        <f t="shared" si="37"/>
        <v>0</v>
      </c>
    </row>
    <row r="879" spans="1:10" x14ac:dyDescent="0.25">
      <c r="A879" s="2" t="s">
        <v>513</v>
      </c>
      <c r="B879" s="3"/>
      <c r="C879" s="3"/>
      <c r="D879" s="3"/>
      <c r="E879" s="3"/>
      <c r="F879" s="2" t="s">
        <v>514</v>
      </c>
      <c r="G879" s="4">
        <f t="shared" ref="G879:H881" si="39">+G880</f>
        <v>18350</v>
      </c>
      <c r="H879" s="4">
        <f t="shared" si="39"/>
        <v>18350</v>
      </c>
      <c r="I879" s="4">
        <f t="shared" si="35"/>
        <v>100</v>
      </c>
      <c r="J879" s="4">
        <f t="shared" si="37"/>
        <v>0</v>
      </c>
    </row>
    <row r="880" spans="1:10" x14ac:dyDescent="0.25">
      <c r="A880" s="5"/>
      <c r="B880" s="6" t="s">
        <v>92</v>
      </c>
      <c r="C880" s="5"/>
      <c r="D880" s="5"/>
      <c r="E880" s="5"/>
      <c r="F880" s="6" t="s">
        <v>93</v>
      </c>
      <c r="G880" s="7">
        <f t="shared" si="39"/>
        <v>18350</v>
      </c>
      <c r="H880" s="7">
        <f t="shared" si="39"/>
        <v>18350</v>
      </c>
      <c r="I880" s="7">
        <f t="shared" si="35"/>
        <v>100</v>
      </c>
      <c r="J880" s="7">
        <f t="shared" si="37"/>
        <v>0</v>
      </c>
    </row>
    <row r="881" spans="1:10" x14ac:dyDescent="0.25">
      <c r="A881" s="8"/>
      <c r="B881" s="8"/>
      <c r="C881" s="9" t="s">
        <v>515</v>
      </c>
      <c r="D881" s="8"/>
      <c r="E881" s="8"/>
      <c r="F881" s="9" t="s">
        <v>516</v>
      </c>
      <c r="G881" s="10">
        <f t="shared" si="39"/>
        <v>18350</v>
      </c>
      <c r="H881" s="10">
        <f t="shared" si="39"/>
        <v>18350</v>
      </c>
      <c r="I881" s="10">
        <f t="shared" si="35"/>
        <v>100</v>
      </c>
      <c r="J881" s="10">
        <f t="shared" si="37"/>
        <v>0</v>
      </c>
    </row>
    <row r="882" spans="1:10" x14ac:dyDescent="0.25">
      <c r="A882" s="11"/>
      <c r="B882" s="11"/>
      <c r="C882" s="11"/>
      <c r="D882" s="12" t="s">
        <v>14</v>
      </c>
      <c r="E882" s="11"/>
      <c r="F882" s="12"/>
      <c r="G882" s="13">
        <f>+G883+G884+G885+G886+G887+G888+G889+G890+G891</f>
        <v>18350</v>
      </c>
      <c r="H882" s="13">
        <f>+H883+H884+H885+H886+H887+H888+H889+H890+H891</f>
        <v>18350</v>
      </c>
      <c r="I882" s="13">
        <f t="shared" si="35"/>
        <v>100</v>
      </c>
      <c r="J882" s="13">
        <f t="shared" si="37"/>
        <v>0</v>
      </c>
    </row>
    <row r="883" spans="1:10" x14ac:dyDescent="0.25">
      <c r="A883" s="14"/>
      <c r="B883" s="14"/>
      <c r="C883" s="14"/>
      <c r="D883" s="14"/>
      <c r="E883" s="15" t="s">
        <v>15</v>
      </c>
      <c r="F883" s="15" t="s">
        <v>16</v>
      </c>
      <c r="G883" s="16">
        <v>1019.8</v>
      </c>
      <c r="H883" s="16">
        <v>1019.8</v>
      </c>
      <c r="I883" s="16">
        <f t="shared" si="35"/>
        <v>100</v>
      </c>
      <c r="J883" s="16">
        <f t="shared" si="37"/>
        <v>0</v>
      </c>
    </row>
    <row r="884" spans="1:10" x14ac:dyDescent="0.25">
      <c r="A884" s="14"/>
      <c r="B884" s="14"/>
      <c r="C884" s="14"/>
      <c r="D884" s="14"/>
      <c r="E884" s="15" t="s">
        <v>29</v>
      </c>
      <c r="F884" s="15" t="s">
        <v>30</v>
      </c>
      <c r="G884" s="16">
        <v>400</v>
      </c>
      <c r="H884" s="16">
        <v>400</v>
      </c>
      <c r="I884" s="16">
        <f t="shared" si="35"/>
        <v>100</v>
      </c>
      <c r="J884" s="16">
        <f t="shared" si="37"/>
        <v>0</v>
      </c>
    </row>
    <row r="885" spans="1:10" x14ac:dyDescent="0.25">
      <c r="A885" s="14"/>
      <c r="B885" s="14"/>
      <c r="C885" s="14"/>
      <c r="D885" s="14"/>
      <c r="E885" s="15" t="s">
        <v>17</v>
      </c>
      <c r="F885" s="15" t="s">
        <v>18</v>
      </c>
      <c r="G885" s="16">
        <v>3806.16</v>
      </c>
      <c r="H885" s="16">
        <v>3806.16</v>
      </c>
      <c r="I885" s="16">
        <f t="shared" si="35"/>
        <v>100</v>
      </c>
      <c r="J885" s="16">
        <f t="shared" si="37"/>
        <v>0</v>
      </c>
    </row>
    <row r="886" spans="1:10" x14ac:dyDescent="0.25">
      <c r="A886" s="14"/>
      <c r="B886" s="14"/>
      <c r="C886" s="14"/>
      <c r="D886" s="14"/>
      <c r="E886" s="15" t="s">
        <v>66</v>
      </c>
      <c r="F886" s="15" t="s">
        <v>67</v>
      </c>
      <c r="G886" s="16">
        <v>350</v>
      </c>
      <c r="H886" s="16">
        <v>350</v>
      </c>
      <c r="I886" s="16">
        <f t="shared" si="35"/>
        <v>100</v>
      </c>
      <c r="J886" s="16">
        <f t="shared" si="37"/>
        <v>0</v>
      </c>
    </row>
    <row r="887" spans="1:10" x14ac:dyDescent="0.25">
      <c r="A887" s="14"/>
      <c r="B887" s="14"/>
      <c r="C887" s="14"/>
      <c r="D887" s="14"/>
      <c r="E887" s="15" t="s">
        <v>19</v>
      </c>
      <c r="F887" s="15" t="s">
        <v>20</v>
      </c>
      <c r="G887" s="16">
        <v>6000</v>
      </c>
      <c r="H887" s="16">
        <v>6000</v>
      </c>
      <c r="I887" s="16">
        <f t="shared" si="35"/>
        <v>100</v>
      </c>
      <c r="J887" s="16">
        <f t="shared" si="37"/>
        <v>0</v>
      </c>
    </row>
    <row r="888" spans="1:10" x14ac:dyDescent="0.25">
      <c r="A888" s="14"/>
      <c r="B888" s="14"/>
      <c r="C888" s="14"/>
      <c r="D888" s="14"/>
      <c r="E888" s="15" t="s">
        <v>72</v>
      </c>
      <c r="F888" s="15" t="s">
        <v>73</v>
      </c>
      <c r="G888" s="16">
        <v>818.74</v>
      </c>
      <c r="H888" s="16">
        <v>818.74</v>
      </c>
      <c r="I888" s="16">
        <f t="shared" si="35"/>
        <v>100</v>
      </c>
      <c r="J888" s="16">
        <f t="shared" si="37"/>
        <v>0</v>
      </c>
    </row>
    <row r="889" spans="1:10" x14ac:dyDescent="0.25">
      <c r="A889" s="14"/>
      <c r="B889" s="14"/>
      <c r="C889" s="14"/>
      <c r="D889" s="14"/>
      <c r="E889" s="15" t="s">
        <v>21</v>
      </c>
      <c r="F889" s="15" t="s">
        <v>22</v>
      </c>
      <c r="G889" s="16">
        <v>3955.3</v>
      </c>
      <c r="H889" s="16">
        <v>3955.3</v>
      </c>
      <c r="I889" s="16">
        <f t="shared" si="35"/>
        <v>100</v>
      </c>
      <c r="J889" s="16">
        <f t="shared" si="37"/>
        <v>0</v>
      </c>
    </row>
    <row r="890" spans="1:10" x14ac:dyDescent="0.25">
      <c r="A890" s="14"/>
      <c r="B890" s="14"/>
      <c r="C890" s="14"/>
      <c r="D890" s="14"/>
      <c r="E890" s="15" t="s">
        <v>59</v>
      </c>
      <c r="F890" s="15" t="s">
        <v>60</v>
      </c>
      <c r="G890" s="16">
        <v>1000</v>
      </c>
      <c r="H890" s="16">
        <v>1000</v>
      </c>
      <c r="I890" s="16">
        <f t="shared" si="35"/>
        <v>100</v>
      </c>
      <c r="J890" s="16">
        <f t="shared" si="37"/>
        <v>0</v>
      </c>
    </row>
    <row r="891" spans="1:10" x14ac:dyDescent="0.25">
      <c r="A891" s="14"/>
      <c r="B891" s="14"/>
      <c r="C891" s="14"/>
      <c r="D891" s="14"/>
      <c r="E891" s="15" t="s">
        <v>517</v>
      </c>
      <c r="F891" s="15" t="s">
        <v>518</v>
      </c>
      <c r="G891" s="16">
        <v>1000</v>
      </c>
      <c r="H891" s="16">
        <v>1000</v>
      </c>
      <c r="I891" s="16">
        <f t="shared" si="35"/>
        <v>100</v>
      </c>
      <c r="J891" s="16">
        <f t="shared" si="37"/>
        <v>0</v>
      </c>
    </row>
    <row r="892" spans="1:10" x14ac:dyDescent="0.25">
      <c r="A892" s="2" t="s">
        <v>519</v>
      </c>
      <c r="B892" s="3"/>
      <c r="C892" s="3"/>
      <c r="D892" s="3"/>
      <c r="E892" s="3"/>
      <c r="F892" s="2" t="s">
        <v>520</v>
      </c>
      <c r="G892" s="4">
        <f t="shared" ref="G892:H894" si="40">+G893</f>
        <v>18235</v>
      </c>
      <c r="H892" s="4">
        <f t="shared" si="40"/>
        <v>21235</v>
      </c>
      <c r="I892" s="4">
        <f t="shared" si="35"/>
        <v>116.45187825610091</v>
      </c>
      <c r="J892" s="4">
        <f t="shared" si="37"/>
        <v>3000</v>
      </c>
    </row>
    <row r="893" spans="1:10" x14ac:dyDescent="0.25">
      <c r="A893" s="5"/>
      <c r="B893" s="6" t="s">
        <v>92</v>
      </c>
      <c r="C893" s="5"/>
      <c r="D893" s="5"/>
      <c r="E893" s="5"/>
      <c r="F893" s="6" t="s">
        <v>93</v>
      </c>
      <c r="G893" s="7">
        <f t="shared" si="40"/>
        <v>18235</v>
      </c>
      <c r="H893" s="7">
        <f t="shared" si="40"/>
        <v>21235</v>
      </c>
      <c r="I893" s="7">
        <f t="shared" si="35"/>
        <v>116.45187825610091</v>
      </c>
      <c r="J893" s="7">
        <f t="shared" si="37"/>
        <v>3000</v>
      </c>
    </row>
    <row r="894" spans="1:10" x14ac:dyDescent="0.25">
      <c r="A894" s="8"/>
      <c r="B894" s="8"/>
      <c r="C894" s="9" t="s">
        <v>521</v>
      </c>
      <c r="D894" s="8"/>
      <c r="E894" s="8"/>
      <c r="F894" s="9" t="s">
        <v>522</v>
      </c>
      <c r="G894" s="10">
        <f t="shared" si="40"/>
        <v>18235</v>
      </c>
      <c r="H894" s="10">
        <f t="shared" si="40"/>
        <v>21235</v>
      </c>
      <c r="I894" s="10">
        <f t="shared" si="35"/>
        <v>116.45187825610091</v>
      </c>
      <c r="J894" s="10">
        <f t="shared" si="37"/>
        <v>3000</v>
      </c>
    </row>
    <row r="895" spans="1:10" x14ac:dyDescent="0.25">
      <c r="A895" s="11"/>
      <c r="B895" s="11"/>
      <c r="C895" s="11"/>
      <c r="D895" s="12" t="s">
        <v>14</v>
      </c>
      <c r="E895" s="11"/>
      <c r="F895" s="12"/>
      <c r="G895" s="13">
        <f>+G896+G897+G898+G899+G900+G901+G902+G903+G904</f>
        <v>18235</v>
      </c>
      <c r="H895" s="13">
        <f>+H896+H897+H898+H899+H900+H901+H902+H903+H904</f>
        <v>21235</v>
      </c>
      <c r="I895" s="13">
        <f t="shared" si="35"/>
        <v>116.45187825610091</v>
      </c>
      <c r="J895" s="13">
        <f t="shared" si="37"/>
        <v>3000</v>
      </c>
    </row>
    <row r="896" spans="1:10" x14ac:dyDescent="0.25">
      <c r="A896" s="14"/>
      <c r="B896" s="14"/>
      <c r="C896" s="14"/>
      <c r="D896" s="14"/>
      <c r="E896" s="15" t="s">
        <v>15</v>
      </c>
      <c r="F896" s="15" t="s">
        <v>16</v>
      </c>
      <c r="G896" s="16">
        <v>2050</v>
      </c>
      <c r="H896" s="16">
        <v>2050</v>
      </c>
      <c r="I896" s="16">
        <f t="shared" si="35"/>
        <v>100</v>
      </c>
      <c r="J896" s="16">
        <f t="shared" si="37"/>
        <v>0</v>
      </c>
    </row>
    <row r="897" spans="1:10" x14ac:dyDescent="0.25">
      <c r="A897" s="14"/>
      <c r="B897" s="14"/>
      <c r="C897" s="14"/>
      <c r="D897" s="14"/>
      <c r="E897" s="15" t="s">
        <v>29</v>
      </c>
      <c r="F897" s="15" t="s">
        <v>30</v>
      </c>
      <c r="G897" s="16">
        <v>3625</v>
      </c>
      <c r="H897" s="16">
        <v>3625</v>
      </c>
      <c r="I897" s="16">
        <f t="shared" si="35"/>
        <v>100</v>
      </c>
      <c r="J897" s="16">
        <f t="shared" si="37"/>
        <v>0</v>
      </c>
    </row>
    <row r="898" spans="1:10" x14ac:dyDescent="0.25">
      <c r="A898" s="14"/>
      <c r="B898" s="14"/>
      <c r="C898" s="14"/>
      <c r="D898" s="14"/>
      <c r="E898" s="15" t="s">
        <v>17</v>
      </c>
      <c r="F898" s="15" t="s">
        <v>18</v>
      </c>
      <c r="G898" s="16">
        <v>3657.47</v>
      </c>
      <c r="H898" s="16">
        <v>3657.47</v>
      </c>
      <c r="I898" s="16">
        <f t="shared" si="35"/>
        <v>100</v>
      </c>
      <c r="J898" s="16">
        <f t="shared" si="37"/>
        <v>0</v>
      </c>
    </row>
    <row r="899" spans="1:10" x14ac:dyDescent="0.25">
      <c r="A899" s="14"/>
      <c r="B899" s="14"/>
      <c r="C899" s="14"/>
      <c r="D899" s="14"/>
      <c r="E899" s="15" t="s">
        <v>66</v>
      </c>
      <c r="F899" s="15" t="s">
        <v>67</v>
      </c>
      <c r="G899" s="16">
        <v>180</v>
      </c>
      <c r="H899" s="16">
        <v>180</v>
      </c>
      <c r="I899" s="16">
        <f t="shared" si="35"/>
        <v>100</v>
      </c>
      <c r="J899" s="16">
        <f t="shared" si="37"/>
        <v>0</v>
      </c>
    </row>
    <row r="900" spans="1:10" x14ac:dyDescent="0.25">
      <c r="A900" s="14"/>
      <c r="B900" s="14"/>
      <c r="C900" s="14"/>
      <c r="D900" s="14"/>
      <c r="E900" s="15" t="s">
        <v>19</v>
      </c>
      <c r="F900" s="15" t="s">
        <v>20</v>
      </c>
      <c r="G900" s="16">
        <v>2720</v>
      </c>
      <c r="H900" s="16">
        <v>2720</v>
      </c>
      <c r="I900" s="16">
        <f t="shared" si="35"/>
        <v>100</v>
      </c>
      <c r="J900" s="16">
        <f t="shared" si="37"/>
        <v>0</v>
      </c>
    </row>
    <row r="901" spans="1:10" x14ac:dyDescent="0.25">
      <c r="A901" s="14"/>
      <c r="B901" s="14"/>
      <c r="C901" s="14"/>
      <c r="D901" s="14"/>
      <c r="E901" s="15" t="s">
        <v>72</v>
      </c>
      <c r="F901" s="15" t="s">
        <v>73</v>
      </c>
      <c r="G901" s="16">
        <v>294.37</v>
      </c>
      <c r="H901" s="16">
        <v>294.37</v>
      </c>
      <c r="I901" s="16">
        <f t="shared" ref="I901:I964" si="41">IF(G901&lt;&gt;0,H901/G901*100,"-")</f>
        <v>100</v>
      </c>
      <c r="J901" s="16">
        <f t="shared" si="37"/>
        <v>0</v>
      </c>
    </row>
    <row r="902" spans="1:10" x14ac:dyDescent="0.25">
      <c r="A902" s="14"/>
      <c r="B902" s="14"/>
      <c r="C902" s="14"/>
      <c r="D902" s="14"/>
      <c r="E902" s="15" t="s">
        <v>21</v>
      </c>
      <c r="F902" s="15" t="s">
        <v>22</v>
      </c>
      <c r="G902" s="16">
        <v>4213.16</v>
      </c>
      <c r="H902" s="16">
        <v>7213.16</v>
      </c>
      <c r="I902" s="16">
        <f t="shared" si="41"/>
        <v>171.2054609841544</v>
      </c>
      <c r="J902" s="16">
        <f t="shared" ref="J902:J944" si="42">H902-G902</f>
        <v>3000</v>
      </c>
    </row>
    <row r="903" spans="1:10" x14ac:dyDescent="0.25">
      <c r="A903" s="14"/>
      <c r="B903" s="14"/>
      <c r="C903" s="14"/>
      <c r="D903" s="14"/>
      <c r="E903" s="15" t="s">
        <v>25</v>
      </c>
      <c r="F903" s="15" t="s">
        <v>26</v>
      </c>
      <c r="G903" s="16">
        <v>200</v>
      </c>
      <c r="H903" s="16">
        <v>200</v>
      </c>
      <c r="I903" s="16">
        <f t="shared" si="41"/>
        <v>100</v>
      </c>
      <c r="J903" s="16">
        <f t="shared" si="42"/>
        <v>0</v>
      </c>
    </row>
    <row r="904" spans="1:10" x14ac:dyDescent="0.25">
      <c r="A904" s="14"/>
      <c r="B904" s="14"/>
      <c r="C904" s="14"/>
      <c r="D904" s="14"/>
      <c r="E904" s="15" t="s">
        <v>59</v>
      </c>
      <c r="F904" s="15" t="s">
        <v>60</v>
      </c>
      <c r="G904" s="16">
        <v>1295</v>
      </c>
      <c r="H904" s="16">
        <v>1295</v>
      </c>
      <c r="I904" s="16">
        <f t="shared" si="41"/>
        <v>100</v>
      </c>
      <c r="J904" s="16">
        <f t="shared" si="42"/>
        <v>0</v>
      </c>
    </row>
    <row r="905" spans="1:10" x14ac:dyDescent="0.25">
      <c r="A905" s="2" t="s">
        <v>523</v>
      </c>
      <c r="B905" s="3"/>
      <c r="C905" s="3"/>
      <c r="D905" s="3"/>
      <c r="E905" s="3"/>
      <c r="F905" s="2" t="s">
        <v>524</v>
      </c>
      <c r="G905" s="4">
        <f>+G906+G916+G927</f>
        <v>151000</v>
      </c>
      <c r="H905" s="4">
        <f>+H906+H916+H927</f>
        <v>151000</v>
      </c>
      <c r="I905" s="4">
        <f t="shared" si="41"/>
        <v>100</v>
      </c>
      <c r="J905" s="4">
        <f t="shared" si="42"/>
        <v>0</v>
      </c>
    </row>
    <row r="906" spans="1:10" x14ac:dyDescent="0.25">
      <c r="A906" s="5"/>
      <c r="B906" s="6" t="s">
        <v>92</v>
      </c>
      <c r="C906" s="5"/>
      <c r="D906" s="5"/>
      <c r="E906" s="5"/>
      <c r="F906" s="6" t="s">
        <v>93</v>
      </c>
      <c r="G906" s="7">
        <f>+G907</f>
        <v>61000</v>
      </c>
      <c r="H906" s="7">
        <f>+H907</f>
        <v>61000</v>
      </c>
      <c r="I906" s="7">
        <f t="shared" si="41"/>
        <v>100</v>
      </c>
      <c r="J906" s="7">
        <f t="shared" si="42"/>
        <v>0</v>
      </c>
    </row>
    <row r="907" spans="1:10" x14ac:dyDescent="0.25">
      <c r="A907" s="8"/>
      <c r="B907" s="8"/>
      <c r="C907" s="9" t="s">
        <v>525</v>
      </c>
      <c r="D907" s="8"/>
      <c r="E907" s="8"/>
      <c r="F907" s="9" t="s">
        <v>526</v>
      </c>
      <c r="G907" s="10">
        <f>+G908</f>
        <v>61000</v>
      </c>
      <c r="H907" s="10">
        <f>+H908</f>
        <v>61000</v>
      </c>
      <c r="I907" s="10">
        <f t="shared" si="41"/>
        <v>100</v>
      </c>
      <c r="J907" s="10">
        <f t="shared" si="42"/>
        <v>0</v>
      </c>
    </row>
    <row r="908" spans="1:10" x14ac:dyDescent="0.25">
      <c r="A908" s="11"/>
      <c r="B908" s="11"/>
      <c r="C908" s="11"/>
      <c r="D908" s="12" t="s">
        <v>14</v>
      </c>
      <c r="E908" s="11"/>
      <c r="F908" s="12"/>
      <c r="G908" s="13">
        <f>+G909+G910+G911+G912+G913+G914+G915</f>
        <v>61000</v>
      </c>
      <c r="H908" s="13">
        <f>+H909+H910+H911+H912+H913+H914+H915</f>
        <v>61000</v>
      </c>
      <c r="I908" s="13">
        <f t="shared" si="41"/>
        <v>100</v>
      </c>
      <c r="J908" s="13">
        <f t="shared" si="42"/>
        <v>0</v>
      </c>
    </row>
    <row r="909" spans="1:10" x14ac:dyDescent="0.25">
      <c r="A909" s="14"/>
      <c r="B909" s="14"/>
      <c r="C909" s="14"/>
      <c r="D909" s="14"/>
      <c r="E909" s="15" t="s">
        <v>15</v>
      </c>
      <c r="F909" s="15" t="s">
        <v>16</v>
      </c>
      <c r="G909" s="16">
        <v>7000</v>
      </c>
      <c r="H909" s="16">
        <v>7000</v>
      </c>
      <c r="I909" s="16">
        <f t="shared" si="41"/>
        <v>100</v>
      </c>
      <c r="J909" s="16">
        <f t="shared" si="42"/>
        <v>0</v>
      </c>
    </row>
    <row r="910" spans="1:10" x14ac:dyDescent="0.25">
      <c r="A910" s="14"/>
      <c r="B910" s="14"/>
      <c r="C910" s="14"/>
      <c r="D910" s="14"/>
      <c r="E910" s="15" t="s">
        <v>29</v>
      </c>
      <c r="F910" s="15" t="s">
        <v>30</v>
      </c>
      <c r="G910" s="16">
        <v>10000</v>
      </c>
      <c r="H910" s="16">
        <v>10000</v>
      </c>
      <c r="I910" s="16">
        <f t="shared" si="41"/>
        <v>100</v>
      </c>
      <c r="J910" s="16">
        <f t="shared" si="42"/>
        <v>0</v>
      </c>
    </row>
    <row r="911" spans="1:10" x14ac:dyDescent="0.25">
      <c r="A911" s="14"/>
      <c r="B911" s="14"/>
      <c r="C911" s="14"/>
      <c r="D911" s="14"/>
      <c r="E911" s="15" t="s">
        <v>17</v>
      </c>
      <c r="F911" s="15" t="s">
        <v>18</v>
      </c>
      <c r="G911" s="16">
        <v>3500</v>
      </c>
      <c r="H911" s="16">
        <v>3500</v>
      </c>
      <c r="I911" s="16">
        <f t="shared" si="41"/>
        <v>100</v>
      </c>
      <c r="J911" s="16">
        <f t="shared" si="42"/>
        <v>0</v>
      </c>
    </row>
    <row r="912" spans="1:10" x14ac:dyDescent="0.25">
      <c r="A912" s="14"/>
      <c r="B912" s="14"/>
      <c r="C912" s="14"/>
      <c r="D912" s="14"/>
      <c r="E912" s="15" t="s">
        <v>19</v>
      </c>
      <c r="F912" s="15" t="s">
        <v>20</v>
      </c>
      <c r="G912" s="16">
        <v>20000</v>
      </c>
      <c r="H912" s="16">
        <v>20000</v>
      </c>
      <c r="I912" s="16">
        <f t="shared" si="41"/>
        <v>100</v>
      </c>
      <c r="J912" s="16">
        <f t="shared" si="42"/>
        <v>0</v>
      </c>
    </row>
    <row r="913" spans="1:10" x14ac:dyDescent="0.25">
      <c r="A913" s="14"/>
      <c r="B913" s="14"/>
      <c r="C913" s="14"/>
      <c r="D913" s="14"/>
      <c r="E913" s="15" t="s">
        <v>72</v>
      </c>
      <c r="F913" s="15" t="s">
        <v>73</v>
      </c>
      <c r="G913" s="16">
        <v>609.37</v>
      </c>
      <c r="H913" s="16">
        <v>609.37</v>
      </c>
      <c r="I913" s="16">
        <f t="shared" si="41"/>
        <v>100</v>
      </c>
      <c r="J913" s="16">
        <f t="shared" si="42"/>
        <v>0</v>
      </c>
    </row>
    <row r="914" spans="1:10" x14ac:dyDescent="0.25">
      <c r="A914" s="14"/>
      <c r="B914" s="14"/>
      <c r="C914" s="14"/>
      <c r="D914" s="14"/>
      <c r="E914" s="15" t="s">
        <v>21</v>
      </c>
      <c r="F914" s="15" t="s">
        <v>22</v>
      </c>
      <c r="G914" s="16">
        <v>9890.6299999999992</v>
      </c>
      <c r="H914" s="16">
        <v>9890.6299999999992</v>
      </c>
      <c r="I914" s="16">
        <f t="shared" si="41"/>
        <v>100</v>
      </c>
      <c r="J914" s="16">
        <f t="shared" si="42"/>
        <v>0</v>
      </c>
    </row>
    <row r="915" spans="1:10" x14ac:dyDescent="0.25">
      <c r="A915" s="14"/>
      <c r="B915" s="14"/>
      <c r="C915" s="14"/>
      <c r="D915" s="14"/>
      <c r="E915" s="15" t="s">
        <v>25</v>
      </c>
      <c r="F915" s="15" t="s">
        <v>26</v>
      </c>
      <c r="G915" s="16">
        <v>10000</v>
      </c>
      <c r="H915" s="16">
        <v>10000</v>
      </c>
      <c r="I915" s="16">
        <f t="shared" si="41"/>
        <v>100</v>
      </c>
      <c r="J915" s="16">
        <f t="shared" si="42"/>
        <v>0</v>
      </c>
    </row>
    <row r="916" spans="1:10" x14ac:dyDescent="0.25">
      <c r="A916" s="5"/>
      <c r="B916" s="6" t="s">
        <v>180</v>
      </c>
      <c r="C916" s="5"/>
      <c r="D916" s="5"/>
      <c r="E916" s="5"/>
      <c r="F916" s="6" t="s">
        <v>181</v>
      </c>
      <c r="G916" s="7">
        <f>+G917+G920</f>
        <v>80000</v>
      </c>
      <c r="H916" s="7">
        <f>+H917+H920</f>
        <v>80000</v>
      </c>
      <c r="I916" s="7">
        <f t="shared" si="41"/>
        <v>100</v>
      </c>
      <c r="J916" s="7">
        <f t="shared" si="42"/>
        <v>0</v>
      </c>
    </row>
    <row r="917" spans="1:10" x14ac:dyDescent="0.25">
      <c r="A917" s="8"/>
      <c r="B917" s="8"/>
      <c r="C917" s="9" t="s">
        <v>527</v>
      </c>
      <c r="D917" s="8"/>
      <c r="E917" s="8"/>
      <c r="F917" s="9" t="s">
        <v>528</v>
      </c>
      <c r="G917" s="10">
        <f>+G918</f>
        <v>10000</v>
      </c>
      <c r="H917" s="10">
        <f>+H918</f>
        <v>10000</v>
      </c>
      <c r="I917" s="10">
        <f t="shared" si="41"/>
        <v>100</v>
      </c>
      <c r="J917" s="10">
        <f t="shared" si="42"/>
        <v>0</v>
      </c>
    </row>
    <row r="918" spans="1:10" x14ac:dyDescent="0.25">
      <c r="A918" s="11"/>
      <c r="B918" s="11"/>
      <c r="C918" s="11"/>
      <c r="D918" s="12" t="s">
        <v>14</v>
      </c>
      <c r="E918" s="11"/>
      <c r="F918" s="12"/>
      <c r="G918" s="13">
        <f>+G919</f>
        <v>10000</v>
      </c>
      <c r="H918" s="13">
        <f>+H919</f>
        <v>10000</v>
      </c>
      <c r="I918" s="13">
        <f t="shared" si="41"/>
        <v>100</v>
      </c>
      <c r="J918" s="13">
        <f t="shared" si="42"/>
        <v>0</v>
      </c>
    </row>
    <row r="919" spans="1:10" x14ac:dyDescent="0.25">
      <c r="A919" s="14"/>
      <c r="B919" s="14"/>
      <c r="C919" s="14"/>
      <c r="D919" s="14"/>
      <c r="E919" s="15" t="s">
        <v>19</v>
      </c>
      <c r="F919" s="15" t="s">
        <v>20</v>
      </c>
      <c r="G919" s="16">
        <v>10000</v>
      </c>
      <c r="H919" s="16">
        <v>10000</v>
      </c>
      <c r="I919" s="16">
        <f t="shared" si="41"/>
        <v>100</v>
      </c>
      <c r="J919" s="16">
        <f t="shared" si="42"/>
        <v>0</v>
      </c>
    </row>
    <row r="920" spans="1:10" x14ac:dyDescent="0.25">
      <c r="A920" s="8"/>
      <c r="B920" s="8"/>
      <c r="C920" s="9" t="s">
        <v>529</v>
      </c>
      <c r="D920" s="8"/>
      <c r="E920" s="8"/>
      <c r="F920" s="9" t="s">
        <v>530</v>
      </c>
      <c r="G920" s="10">
        <f>+G921+G923+G925</f>
        <v>70000</v>
      </c>
      <c r="H920" s="10">
        <f>+H921+H923+H925</f>
        <v>70000</v>
      </c>
      <c r="I920" s="10">
        <f t="shared" si="41"/>
        <v>100</v>
      </c>
      <c r="J920" s="10">
        <f t="shared" si="42"/>
        <v>0</v>
      </c>
    </row>
    <row r="921" spans="1:10" x14ac:dyDescent="0.25">
      <c r="A921" s="11"/>
      <c r="B921" s="11"/>
      <c r="C921" s="11"/>
      <c r="D921" s="12" t="s">
        <v>14</v>
      </c>
      <c r="E921" s="11"/>
      <c r="F921" s="12"/>
      <c r="G921" s="13">
        <f>+G922</f>
        <v>16750</v>
      </c>
      <c r="H921" s="13">
        <f>+H922</f>
        <v>16750</v>
      </c>
      <c r="I921" s="13">
        <f t="shared" si="41"/>
        <v>100</v>
      </c>
      <c r="J921" s="13">
        <f t="shared" si="42"/>
        <v>0</v>
      </c>
    </row>
    <row r="922" spans="1:10" x14ac:dyDescent="0.25">
      <c r="A922" s="14"/>
      <c r="B922" s="14"/>
      <c r="C922" s="14"/>
      <c r="D922" s="14"/>
      <c r="E922" s="15" t="s">
        <v>190</v>
      </c>
      <c r="F922" s="15" t="s">
        <v>191</v>
      </c>
      <c r="G922" s="16">
        <v>16750</v>
      </c>
      <c r="H922" s="16">
        <v>16750</v>
      </c>
      <c r="I922" s="16">
        <f t="shared" si="41"/>
        <v>100</v>
      </c>
      <c r="J922" s="16">
        <f t="shared" si="42"/>
        <v>0</v>
      </c>
    </row>
    <row r="923" spans="1:10" x14ac:dyDescent="0.25">
      <c r="A923" s="11"/>
      <c r="B923" s="11"/>
      <c r="C923" s="11"/>
      <c r="D923" s="12" t="s">
        <v>201</v>
      </c>
      <c r="E923" s="11"/>
      <c r="F923" s="12" t="s">
        <v>202</v>
      </c>
      <c r="G923" s="13">
        <f>+G924</f>
        <v>20400</v>
      </c>
      <c r="H923" s="13">
        <f>+H924</f>
        <v>20400</v>
      </c>
      <c r="I923" s="13">
        <f t="shared" si="41"/>
        <v>100</v>
      </c>
      <c r="J923" s="13">
        <f t="shared" si="42"/>
        <v>0</v>
      </c>
    </row>
    <row r="924" spans="1:10" x14ac:dyDescent="0.25">
      <c r="A924" s="14"/>
      <c r="B924" s="14"/>
      <c r="C924" s="14"/>
      <c r="D924" s="14"/>
      <c r="E924" s="15" t="s">
        <v>190</v>
      </c>
      <c r="F924" s="15" t="s">
        <v>191</v>
      </c>
      <c r="G924" s="16">
        <v>20400</v>
      </c>
      <c r="H924" s="16">
        <v>20400</v>
      </c>
      <c r="I924" s="16">
        <f t="shared" si="41"/>
        <v>100</v>
      </c>
      <c r="J924" s="16">
        <f t="shared" si="42"/>
        <v>0</v>
      </c>
    </row>
    <row r="925" spans="1:10" x14ac:dyDescent="0.25">
      <c r="A925" s="11"/>
      <c r="B925" s="11"/>
      <c r="C925" s="11"/>
      <c r="D925" s="12" t="s">
        <v>209</v>
      </c>
      <c r="E925" s="11"/>
      <c r="F925" s="12" t="s">
        <v>210</v>
      </c>
      <c r="G925" s="13">
        <f>+G926</f>
        <v>32850</v>
      </c>
      <c r="H925" s="13">
        <f>+H926</f>
        <v>32850</v>
      </c>
      <c r="I925" s="13">
        <f t="shared" si="41"/>
        <v>100</v>
      </c>
      <c r="J925" s="13">
        <f t="shared" si="42"/>
        <v>0</v>
      </c>
    </row>
    <row r="926" spans="1:10" x14ac:dyDescent="0.25">
      <c r="A926" s="14"/>
      <c r="B926" s="14"/>
      <c r="C926" s="14"/>
      <c r="D926" s="14"/>
      <c r="E926" s="15" t="s">
        <v>190</v>
      </c>
      <c r="F926" s="15" t="s">
        <v>191</v>
      </c>
      <c r="G926" s="16">
        <v>32850</v>
      </c>
      <c r="H926" s="16">
        <v>32850</v>
      </c>
      <c r="I926" s="16">
        <f t="shared" si="41"/>
        <v>100</v>
      </c>
      <c r="J926" s="16">
        <f t="shared" si="42"/>
        <v>0</v>
      </c>
    </row>
    <row r="927" spans="1:10" x14ac:dyDescent="0.25">
      <c r="A927" s="5"/>
      <c r="B927" s="6" t="s">
        <v>288</v>
      </c>
      <c r="C927" s="5"/>
      <c r="D927" s="5"/>
      <c r="E927" s="5"/>
      <c r="F927" s="6" t="s">
        <v>289</v>
      </c>
      <c r="G927" s="7">
        <f t="shared" ref="G927:H929" si="43">+G928</f>
        <v>10000</v>
      </c>
      <c r="H927" s="7">
        <f t="shared" si="43"/>
        <v>10000</v>
      </c>
      <c r="I927" s="7">
        <f t="shared" si="41"/>
        <v>100</v>
      </c>
      <c r="J927" s="7">
        <f t="shared" si="42"/>
        <v>0</v>
      </c>
    </row>
    <row r="928" spans="1:10" x14ac:dyDescent="0.25">
      <c r="A928" s="8"/>
      <c r="B928" s="8"/>
      <c r="C928" s="9" t="s">
        <v>531</v>
      </c>
      <c r="D928" s="8"/>
      <c r="E928" s="8"/>
      <c r="F928" s="9" t="s">
        <v>532</v>
      </c>
      <c r="G928" s="10">
        <f t="shared" si="43"/>
        <v>10000</v>
      </c>
      <c r="H928" s="10">
        <f t="shared" si="43"/>
        <v>10000</v>
      </c>
      <c r="I928" s="10">
        <f t="shared" si="41"/>
        <v>100</v>
      </c>
      <c r="J928" s="10">
        <f t="shared" si="42"/>
        <v>0</v>
      </c>
    </row>
    <row r="929" spans="1:10" x14ac:dyDescent="0.25">
      <c r="A929" s="11"/>
      <c r="B929" s="11"/>
      <c r="C929" s="11"/>
      <c r="D929" s="12" t="s">
        <v>14</v>
      </c>
      <c r="E929" s="11"/>
      <c r="F929" s="12"/>
      <c r="G929" s="13">
        <f t="shared" si="43"/>
        <v>10000</v>
      </c>
      <c r="H929" s="13">
        <f t="shared" si="43"/>
        <v>10000</v>
      </c>
      <c r="I929" s="13">
        <f t="shared" si="41"/>
        <v>100</v>
      </c>
      <c r="J929" s="13">
        <f t="shared" si="42"/>
        <v>0</v>
      </c>
    </row>
    <row r="930" spans="1:10" x14ac:dyDescent="0.25">
      <c r="A930" s="14"/>
      <c r="B930" s="14"/>
      <c r="C930" s="14"/>
      <c r="D930" s="14"/>
      <c r="E930" s="15" t="s">
        <v>19</v>
      </c>
      <c r="F930" s="15" t="s">
        <v>20</v>
      </c>
      <c r="G930" s="16">
        <v>10000</v>
      </c>
      <c r="H930" s="16">
        <v>10000</v>
      </c>
      <c r="I930" s="16">
        <f t="shared" si="41"/>
        <v>100</v>
      </c>
      <c r="J930" s="16">
        <f t="shared" si="42"/>
        <v>0</v>
      </c>
    </row>
    <row r="931" spans="1:10" x14ac:dyDescent="0.25">
      <c r="A931" s="2" t="s">
        <v>533</v>
      </c>
      <c r="B931" s="3"/>
      <c r="C931" s="3"/>
      <c r="D931" s="3"/>
      <c r="E931" s="3"/>
      <c r="F931" s="2" t="s">
        <v>534</v>
      </c>
      <c r="G931" s="4">
        <f t="shared" ref="G931:H933" si="44">+G932</f>
        <v>8775.49</v>
      </c>
      <c r="H931" s="4">
        <f t="shared" si="44"/>
        <v>8775.49</v>
      </c>
      <c r="I931" s="4">
        <f t="shared" si="41"/>
        <v>100</v>
      </c>
      <c r="J931" s="4">
        <f t="shared" si="42"/>
        <v>0</v>
      </c>
    </row>
    <row r="932" spans="1:10" x14ac:dyDescent="0.25">
      <c r="A932" s="5"/>
      <c r="B932" s="6" t="s">
        <v>92</v>
      </c>
      <c r="C932" s="5"/>
      <c r="D932" s="5"/>
      <c r="E932" s="5"/>
      <c r="F932" s="6" t="s">
        <v>93</v>
      </c>
      <c r="G932" s="7">
        <f t="shared" si="44"/>
        <v>8775.49</v>
      </c>
      <c r="H932" s="7">
        <f t="shared" si="44"/>
        <v>8775.49</v>
      </c>
      <c r="I932" s="7">
        <f t="shared" si="41"/>
        <v>100</v>
      </c>
      <c r="J932" s="7">
        <f t="shared" si="42"/>
        <v>0</v>
      </c>
    </row>
    <row r="933" spans="1:10" x14ac:dyDescent="0.25">
      <c r="A933" s="8"/>
      <c r="B933" s="8"/>
      <c r="C933" s="9" t="s">
        <v>535</v>
      </c>
      <c r="D933" s="8"/>
      <c r="E933" s="8"/>
      <c r="F933" s="9" t="s">
        <v>536</v>
      </c>
      <c r="G933" s="10">
        <f t="shared" si="44"/>
        <v>8775.49</v>
      </c>
      <c r="H933" s="10">
        <f t="shared" si="44"/>
        <v>8775.49</v>
      </c>
      <c r="I933" s="10">
        <f t="shared" si="41"/>
        <v>100</v>
      </c>
      <c r="J933" s="10">
        <f t="shared" si="42"/>
        <v>0</v>
      </c>
    </row>
    <row r="934" spans="1:10" x14ac:dyDescent="0.25">
      <c r="A934" s="11"/>
      <c r="B934" s="11"/>
      <c r="C934" s="11"/>
      <c r="D934" s="12" t="s">
        <v>14</v>
      </c>
      <c r="E934" s="11"/>
      <c r="F934" s="12"/>
      <c r="G934" s="13">
        <f>+G935+G936+G937+G938+G939+G940+G941+G942+G943</f>
        <v>8775.49</v>
      </c>
      <c r="H934" s="13">
        <f>+H935+H936+H937+H938+H939+H940+H941+H942+H943</f>
        <v>8775.49</v>
      </c>
      <c r="I934" s="13">
        <f t="shared" si="41"/>
        <v>100</v>
      </c>
      <c r="J934" s="13">
        <f t="shared" si="42"/>
        <v>0</v>
      </c>
    </row>
    <row r="935" spans="1:10" x14ac:dyDescent="0.25">
      <c r="A935" s="14"/>
      <c r="B935" s="14"/>
      <c r="C935" s="14"/>
      <c r="D935" s="14"/>
      <c r="E935" s="15" t="s">
        <v>15</v>
      </c>
      <c r="F935" s="15" t="s">
        <v>16</v>
      </c>
      <c r="G935" s="16">
        <v>2369.6</v>
      </c>
      <c r="H935" s="16">
        <v>2369.6</v>
      </c>
      <c r="I935" s="16">
        <f t="shared" si="41"/>
        <v>100</v>
      </c>
      <c r="J935" s="16">
        <f t="shared" si="42"/>
        <v>0</v>
      </c>
    </row>
    <row r="936" spans="1:10" x14ac:dyDescent="0.25">
      <c r="A936" s="14"/>
      <c r="B936" s="14"/>
      <c r="C936" s="14"/>
      <c r="D936" s="14"/>
      <c r="E936" s="15" t="s">
        <v>29</v>
      </c>
      <c r="F936" s="15" t="s">
        <v>30</v>
      </c>
      <c r="G936" s="16">
        <v>611.77</v>
      </c>
      <c r="H936" s="16">
        <v>611.77</v>
      </c>
      <c r="I936" s="16">
        <f t="shared" si="41"/>
        <v>100</v>
      </c>
      <c r="J936" s="16">
        <f t="shared" si="42"/>
        <v>0</v>
      </c>
    </row>
    <row r="937" spans="1:10" x14ac:dyDescent="0.25">
      <c r="A937" s="14"/>
      <c r="B937" s="14"/>
      <c r="C937" s="14"/>
      <c r="D937" s="14"/>
      <c r="E937" s="15" t="s">
        <v>17</v>
      </c>
      <c r="F937" s="15" t="s">
        <v>18</v>
      </c>
      <c r="G937" s="16">
        <v>1480</v>
      </c>
      <c r="H937" s="16">
        <v>1480</v>
      </c>
      <c r="I937" s="16">
        <f t="shared" si="41"/>
        <v>100</v>
      </c>
      <c r="J937" s="16">
        <f t="shared" si="42"/>
        <v>0</v>
      </c>
    </row>
    <row r="938" spans="1:10" x14ac:dyDescent="0.25">
      <c r="A938" s="14"/>
      <c r="B938" s="14"/>
      <c r="C938" s="14"/>
      <c r="D938" s="14"/>
      <c r="E938" s="15" t="s">
        <v>19</v>
      </c>
      <c r="F938" s="15" t="s">
        <v>20</v>
      </c>
      <c r="G938" s="16">
        <v>2000</v>
      </c>
      <c r="H938" s="16">
        <v>2000</v>
      </c>
      <c r="I938" s="16">
        <f t="shared" si="41"/>
        <v>100</v>
      </c>
      <c r="J938" s="16">
        <f t="shared" si="42"/>
        <v>0</v>
      </c>
    </row>
    <row r="939" spans="1:10" x14ac:dyDescent="0.25">
      <c r="A939" s="14"/>
      <c r="B939" s="14"/>
      <c r="C939" s="14"/>
      <c r="D939" s="14"/>
      <c r="E939" s="15" t="s">
        <v>72</v>
      </c>
      <c r="F939" s="15" t="s">
        <v>73</v>
      </c>
      <c r="G939" s="16">
        <v>9.3699999999999992</v>
      </c>
      <c r="H939" s="16">
        <v>9.3699999999999992</v>
      </c>
      <c r="I939" s="16">
        <f t="shared" si="41"/>
        <v>100</v>
      </c>
      <c r="J939" s="16">
        <f t="shared" si="42"/>
        <v>0</v>
      </c>
    </row>
    <row r="940" spans="1:10" x14ac:dyDescent="0.25">
      <c r="A940" s="14"/>
      <c r="B940" s="14"/>
      <c r="C940" s="14"/>
      <c r="D940" s="14"/>
      <c r="E940" s="15" t="s">
        <v>21</v>
      </c>
      <c r="F940" s="15" t="s">
        <v>22</v>
      </c>
      <c r="G940" s="16">
        <v>4.75</v>
      </c>
      <c r="H940" s="16">
        <v>4.75</v>
      </c>
      <c r="I940" s="16">
        <f t="shared" si="41"/>
        <v>100</v>
      </c>
      <c r="J940" s="16">
        <f t="shared" si="42"/>
        <v>0</v>
      </c>
    </row>
    <row r="941" spans="1:10" x14ac:dyDescent="0.25">
      <c r="A941" s="14"/>
      <c r="B941" s="14"/>
      <c r="C941" s="14"/>
      <c r="D941" s="14"/>
      <c r="E941" s="15" t="s">
        <v>25</v>
      </c>
      <c r="F941" s="15" t="s">
        <v>26</v>
      </c>
      <c r="G941" s="16">
        <v>200</v>
      </c>
      <c r="H941" s="16">
        <v>200</v>
      </c>
      <c r="I941" s="16">
        <f t="shared" si="41"/>
        <v>100</v>
      </c>
      <c r="J941" s="16">
        <f t="shared" si="42"/>
        <v>0</v>
      </c>
    </row>
    <row r="942" spans="1:10" x14ac:dyDescent="0.25">
      <c r="A942" s="14"/>
      <c r="B942" s="14"/>
      <c r="C942" s="14"/>
      <c r="D942" s="14"/>
      <c r="E942" s="15" t="s">
        <v>59</v>
      </c>
      <c r="F942" s="15" t="s">
        <v>60</v>
      </c>
      <c r="G942" s="16">
        <v>800</v>
      </c>
      <c r="H942" s="16">
        <v>800</v>
      </c>
      <c r="I942" s="16">
        <f t="shared" si="41"/>
        <v>100</v>
      </c>
      <c r="J942" s="16">
        <f t="shared" si="42"/>
        <v>0</v>
      </c>
    </row>
    <row r="943" spans="1:10" x14ac:dyDescent="0.25">
      <c r="A943" s="14"/>
      <c r="B943" s="14"/>
      <c r="C943" s="14"/>
      <c r="D943" s="14"/>
      <c r="E943" s="15" t="s">
        <v>108</v>
      </c>
      <c r="F943" s="15" t="s">
        <v>109</v>
      </c>
      <c r="G943" s="16">
        <v>1300</v>
      </c>
      <c r="H943" s="16">
        <v>1300</v>
      </c>
      <c r="I943" s="16">
        <f t="shared" si="41"/>
        <v>100</v>
      </c>
      <c r="J943" s="16">
        <f t="shared" si="42"/>
        <v>0</v>
      </c>
    </row>
    <row r="944" spans="1:10" x14ac:dyDescent="0.25">
      <c r="A944" s="17"/>
      <c r="B944" s="17"/>
      <c r="C944" s="17"/>
      <c r="D944" s="17"/>
      <c r="E944" s="17"/>
      <c r="F944" s="17"/>
      <c r="G944" s="18">
        <f>+G5+G20+G25+G41+G733+G750+G770+G788+G803+G822+G838+G848+G867+G879+G892+G905+G931</f>
        <v>15473499.540000001</v>
      </c>
      <c r="H944" s="18">
        <f>+H5+H20+H25+H41+H733+H750+H770+H788+H803+H822+H838+H848+H867+H879+H892+H905+H931</f>
        <v>14633912.310000002</v>
      </c>
      <c r="I944" s="18">
        <f t="shared" si="41"/>
        <v>94.574031376485905</v>
      </c>
      <c r="J944" s="18">
        <f t="shared" si="42"/>
        <v>-839587.22999999858</v>
      </c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Footer>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Maček MARJETA</dc:creator>
  <cp:lastModifiedBy>Maček MARJETA</cp:lastModifiedBy>
  <cp:lastPrinted>2018-06-01T08:14:04Z</cp:lastPrinted>
  <dcterms:created xsi:type="dcterms:W3CDTF">2018-06-01T08:10:51Z</dcterms:created>
  <dcterms:modified xsi:type="dcterms:W3CDTF">2018-06-01T08:24:55Z</dcterms:modified>
</cp:coreProperties>
</file>