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-06" sheetId="1" r:id="rId1"/>
    <sheet name="SISTEMIZACIJA-SEPT.-12,5 ODD." sheetId="2" r:id="rId2"/>
  </sheets>
  <definedNames/>
  <calcPr fullCalcOnLoad="1"/>
</workbook>
</file>

<file path=xl/sharedStrings.xml><?xml version="1.0" encoding="utf-8"?>
<sst xmlns="http://schemas.openxmlformats.org/spreadsheetml/2006/main" count="188" uniqueCount="108">
  <si>
    <t>Delovno mesto</t>
  </si>
  <si>
    <t xml:space="preserve">Št. zaposlenih </t>
  </si>
  <si>
    <t>Izobrazba - naziv</t>
  </si>
  <si>
    <t>Ravnateljica</t>
  </si>
  <si>
    <t>Hišnik</t>
  </si>
  <si>
    <t>Logoped</t>
  </si>
  <si>
    <t>Vzgojiteljice</t>
  </si>
  <si>
    <t>IV. stopnja</t>
  </si>
  <si>
    <t>V. stopnja - svetovalec</t>
  </si>
  <si>
    <t>VII.stopnja - svetovalec</t>
  </si>
  <si>
    <t>VI. stopnja- mentor</t>
  </si>
  <si>
    <t>VI. stopnja</t>
  </si>
  <si>
    <t>V. stopnja - mentor</t>
  </si>
  <si>
    <t xml:space="preserve">V. stopnja </t>
  </si>
  <si>
    <t xml:space="preserve">VII.stopnja </t>
  </si>
  <si>
    <t>V. stopnja</t>
  </si>
  <si>
    <t>NORMATIV</t>
  </si>
  <si>
    <t>VII. stopnja- mentor</t>
  </si>
  <si>
    <t>VI. stopnja - svetovalec</t>
  </si>
  <si>
    <t>Va. stopnja - svetovalec</t>
  </si>
  <si>
    <t>Va. stopnja - mentor</t>
  </si>
  <si>
    <t>II. stopnja</t>
  </si>
  <si>
    <t>po normativu</t>
  </si>
  <si>
    <t>VI. stopnja - mentor</t>
  </si>
  <si>
    <t>SISTEMIZACIJA DELOVNIH MEST V VRTCU PREVALJE</t>
  </si>
  <si>
    <t>ŠOLSKO LETO 2005/06</t>
  </si>
  <si>
    <t>po dejanski zaposlitvi</t>
  </si>
  <si>
    <t>Adm.-  rač. delavci</t>
  </si>
  <si>
    <t>Os. količnik</t>
  </si>
  <si>
    <t>Pom. vzgojiteljic</t>
  </si>
  <si>
    <t xml:space="preserve">Kuharice </t>
  </si>
  <si>
    <t>Adm. rač. delavci</t>
  </si>
  <si>
    <t>Pomočnice kuharic</t>
  </si>
  <si>
    <t>Čistilke</t>
  </si>
  <si>
    <t xml:space="preserve">Perica - čistilka </t>
  </si>
  <si>
    <r>
      <t>Pom.</t>
    </r>
    <r>
      <rPr>
        <i/>
        <sz val="12"/>
        <rFont val="Arial CE"/>
        <family val="2"/>
      </rPr>
      <t xml:space="preserve"> kuharic</t>
    </r>
  </si>
  <si>
    <t>2,2   (1,38)</t>
  </si>
  <si>
    <t>2,2   (1,65)</t>
  </si>
  <si>
    <t xml:space="preserve"> 2,3  (1,38)</t>
  </si>
  <si>
    <t>1,1   (0,75)</t>
  </si>
  <si>
    <t>*opomba 1</t>
  </si>
  <si>
    <t>*opomba 2</t>
  </si>
  <si>
    <t xml:space="preserve">*opomba 1: </t>
  </si>
  <si>
    <t>ampak opravlja dela in naloge ravnateljica.</t>
  </si>
  <si>
    <t>*opomba 2:</t>
  </si>
  <si>
    <t>dela kot sprejemanje vlog in izstavitev odločb o plačilih staršev. ( 0,25)</t>
  </si>
  <si>
    <t>*opomba 3:</t>
  </si>
  <si>
    <t>vzdrževanje okolice in parkirišč.</t>
  </si>
  <si>
    <t>*opomba 3</t>
  </si>
  <si>
    <t>Prevalje; 22.09.2005</t>
  </si>
  <si>
    <t xml:space="preserve"> 5,00 (4,50)</t>
  </si>
  <si>
    <t xml:space="preserve"> 2,30 (0,81)</t>
  </si>
  <si>
    <t xml:space="preserve"> 1,70 (0,85)</t>
  </si>
  <si>
    <t xml:space="preserve"> 2,75 (0,825)</t>
  </si>
  <si>
    <t>2,20  (1,65)</t>
  </si>
  <si>
    <t>2,20  (1,38)</t>
  </si>
  <si>
    <t>1,70  (0,49)</t>
  </si>
  <si>
    <t>1,10  (0,979)</t>
  </si>
  <si>
    <t>1,10  (0,66)</t>
  </si>
  <si>
    <t>1,10  (0,748)</t>
  </si>
  <si>
    <t>Za organizatorja prehrane in higienskega režima ni posebej sistemizirano delovno mesto,</t>
  </si>
  <si>
    <t>ampak opravlja dela in naloge ravnateljica, ker ne dosega polne delovne obveznosti.</t>
  </si>
  <si>
    <t xml:space="preserve">Administrativni računovodski delavci preračunani po normativih na oddelke in ne zajemajo </t>
  </si>
  <si>
    <t>izstavitve odločb o plačilih staršev, katere opravlja vrtec Prevalje.</t>
  </si>
  <si>
    <t>(preračunano še dodatnih 0,25 koeficenta).</t>
  </si>
  <si>
    <t>Administrativni računovodski delavci preračunani po normativih in zajemajo še dodatna</t>
  </si>
  <si>
    <t xml:space="preserve">Hišnik - vzdrževalec opravlja dela tudi za občino Prevalje ( 0,5), vendar v delo ni zajeto </t>
  </si>
  <si>
    <t>Pomočnica ravnatelja</t>
  </si>
  <si>
    <t>Normativ</t>
  </si>
  <si>
    <t>Dejanska zaposlitev</t>
  </si>
  <si>
    <r>
      <t>Pom.</t>
    </r>
    <r>
      <rPr>
        <b/>
        <i/>
        <sz val="12"/>
        <rFont val="Arial CE"/>
        <family val="2"/>
      </rPr>
      <t xml:space="preserve"> kuharic</t>
    </r>
  </si>
  <si>
    <t xml:space="preserve">SKUPNA MESEČNA BREMENITEV OBČINE, KI NI UPOŠTEVANA V CENI: </t>
  </si>
  <si>
    <t>OSNOVNA ŠOLA FRANJA GOLOBA PREVALJE</t>
  </si>
  <si>
    <t>Polje 4, 2391 PREVALJE</t>
  </si>
  <si>
    <t>ENOTA VRTEC</t>
  </si>
  <si>
    <t>izven cene
mesečno</t>
  </si>
  <si>
    <t>Organizator prehrane</t>
  </si>
  <si>
    <t>Mira HANCMAN</t>
  </si>
  <si>
    <t>plačni razred</t>
  </si>
  <si>
    <t>VII.stopnja</t>
  </si>
  <si>
    <t>VII.stopnja - svetnik</t>
  </si>
  <si>
    <t>VII. stopnja</t>
  </si>
  <si>
    <t>Opomba:</t>
  </si>
  <si>
    <t>Svetovalni delavec</t>
  </si>
  <si>
    <t>Računalničar</t>
  </si>
  <si>
    <t>Specialni pedagog</t>
  </si>
  <si>
    <t>Računovodja</t>
  </si>
  <si>
    <t>Knjigovodja</t>
  </si>
  <si>
    <t>Mobilni učitelj DSP</t>
  </si>
  <si>
    <t xml:space="preserve">PO NORMATIVU NA 12,5 ODDELKOV </t>
  </si>
  <si>
    <t>VI. - mentor</t>
  </si>
  <si>
    <t>OZHR</t>
  </si>
  <si>
    <t>VII. stopnja - svetovalka</t>
  </si>
  <si>
    <t>VI.stopnja - mentor</t>
  </si>
  <si>
    <t>1+0,5</t>
  </si>
  <si>
    <t>VII.stopnja - mentor</t>
  </si>
  <si>
    <t>VI. stopnja - svetnik</t>
  </si>
  <si>
    <t>Ravnateljica:</t>
  </si>
  <si>
    <t>0,65 + 0,15</t>
  </si>
  <si>
    <t>0,50+0,15</t>
  </si>
  <si>
    <t>Število delavcev</t>
  </si>
  <si>
    <t>* št. Zaposlenih,ki so razvrščeni v posamezni plačni razred</t>
  </si>
  <si>
    <t>V. stopnja -mentor</t>
  </si>
  <si>
    <t>VI.stopnja</t>
  </si>
  <si>
    <t>šolsko leto 2012-13</t>
  </si>
  <si>
    <r>
      <t xml:space="preserve">ŠOLSKO LETO 2012/13 - </t>
    </r>
    <r>
      <rPr>
        <b/>
        <sz val="10"/>
        <rFont val="Arial CE"/>
        <family val="0"/>
      </rPr>
      <t>OBDOBJE september 2012 -avgust 2013</t>
    </r>
  </si>
  <si>
    <t>Datum, 31.05.2012</t>
  </si>
  <si>
    <t>2+0,50+0,65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</si>
</sst>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#,##0.0"/>
    <numFmt numFmtId="174" formatCode="dd/mm/yyyy"/>
    <numFmt numFmtId="175" formatCode="#,##0.00\ &quot;SIT&quot;"/>
    <numFmt numFmtId="176" formatCode="#,##0.00\ [$€-1]"/>
    <numFmt numFmtId="177" formatCode="_-* #,##0.00\ [$€-1]_-;\-* #,##0.00\ [$€-1]_-;_-* &quot;-&quot;??\ [$€-1]_-;_-@_-"/>
  </numFmts>
  <fonts count="33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6" applyNumberFormat="0" applyFill="0" applyAlignment="0" applyProtection="0"/>
    <xf numFmtId="0" fontId="28" fillId="23" borderId="7" applyNumberFormat="0" applyAlignment="0" applyProtection="0"/>
    <xf numFmtId="0" fontId="29" fillId="16" borderId="8" applyNumberFormat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8" applyNumberFormat="0" applyAlignment="0" applyProtection="0"/>
    <xf numFmtId="0" fontId="32" fillId="0" borderId="9" applyNumberFormat="0" applyFill="0" applyAlignment="0" applyProtection="0"/>
  </cellStyleXfs>
  <cellXfs count="16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6" xfId="0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17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176" fontId="1" fillId="0" borderId="20" xfId="0" applyNumberFormat="1" applyFon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22" xfId="0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77" fontId="1" fillId="0" borderId="24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176" fontId="1" fillId="0" borderId="20" xfId="0" applyNumberFormat="1" applyFont="1" applyBorder="1" applyAlignment="1">
      <alignment horizontal="right"/>
    </xf>
    <xf numFmtId="0" fontId="5" fillId="16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3" fillId="0" borderId="25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16" borderId="25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76" fontId="1" fillId="0" borderId="25" xfId="0" applyNumberFormat="1" applyFont="1" applyBorder="1" applyAlignment="1">
      <alignment horizontal="right"/>
    </xf>
    <xf numFmtId="2" fontId="5" fillId="16" borderId="25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16" borderId="22" xfId="0" applyFill="1" applyBorder="1" applyAlignment="1">
      <alignment/>
    </xf>
    <xf numFmtId="176" fontId="1" fillId="0" borderId="22" xfId="0" applyNumberFormat="1" applyFont="1" applyBorder="1" applyAlignment="1">
      <alignment horizontal="right"/>
    </xf>
    <xf numFmtId="172" fontId="0" fillId="0" borderId="22" xfId="0" applyNumberFormat="1" applyBorder="1" applyAlignment="1">
      <alignment horizontal="right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NumberFormat="1" applyFont="1" applyBorder="1" applyAlignment="1">
      <alignment horizontal="right"/>
    </xf>
    <xf numFmtId="177" fontId="1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177" fontId="1" fillId="0" borderId="22" xfId="0" applyNumberFormat="1" applyFont="1" applyBorder="1" applyAlignment="1">
      <alignment horizontal="right"/>
    </xf>
    <xf numFmtId="2" fontId="5" fillId="16" borderId="19" xfId="0" applyNumberFormat="1" applyFont="1" applyFill="1" applyBorder="1" applyAlignment="1">
      <alignment horizontal="center"/>
    </xf>
    <xf numFmtId="0" fontId="0" fillId="16" borderId="20" xfId="0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9" xfId="0" applyBorder="1" applyAlignment="1">
      <alignment/>
    </xf>
    <xf numFmtId="1" fontId="0" fillId="0" borderId="29" xfId="0" applyNumberFormat="1" applyBorder="1" applyAlignment="1">
      <alignment horizontal="center"/>
    </xf>
    <xf numFmtId="175" fontId="1" fillId="0" borderId="22" xfId="0" applyNumberFormat="1" applyFont="1" applyBorder="1" applyAlignment="1">
      <alignment horizontal="right"/>
    </xf>
    <xf numFmtId="0" fontId="7" fillId="0" borderId="3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0" xfId="0" applyNumberForma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1" fillId="0" borderId="20" xfId="0" applyNumberFormat="1" applyFon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176" fontId="1" fillId="0" borderId="19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4" fontId="5" fillId="16" borderId="22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20" xfId="0" applyFont="1" applyBorder="1" applyAlignment="1">
      <alignment horizontal="right"/>
    </xf>
    <xf numFmtId="0" fontId="8" fillId="16" borderId="20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82">
      <selection activeCell="A1" sqref="A1:IV103"/>
    </sheetView>
  </sheetViews>
  <sheetFormatPr defaultColWidth="9.00390625" defaultRowHeight="12.75"/>
  <cols>
    <col min="1" max="1" width="22.25390625" style="0" bestFit="1" customWidth="1"/>
    <col min="2" max="2" width="13.625" style="0" bestFit="1" customWidth="1"/>
    <col min="3" max="3" width="19.25390625" style="0" bestFit="1" customWidth="1"/>
    <col min="4" max="4" width="12.25390625" style="1" bestFit="1" customWidth="1"/>
    <col min="5" max="5" width="13.625" style="1" bestFit="1" customWidth="1"/>
    <col min="6" max="6" width="23.75390625" style="0" bestFit="1" customWidth="1"/>
    <col min="7" max="7" width="10.625" style="0" bestFit="1" customWidth="1"/>
  </cols>
  <sheetData>
    <row r="1" spans="1:7" ht="18" customHeight="1">
      <c r="A1" s="16" t="s">
        <v>24</v>
      </c>
      <c r="G1" t="s">
        <v>16</v>
      </c>
    </row>
    <row r="2" ht="18" customHeight="1">
      <c r="A2" s="16" t="s">
        <v>25</v>
      </c>
    </row>
    <row r="3" spans="1:4" ht="18" customHeight="1">
      <c r="A3" s="16"/>
      <c r="D3" s="44" t="s">
        <v>49</v>
      </c>
    </row>
    <row r="5" ht="14.25">
      <c r="A5" s="43" t="s">
        <v>26</v>
      </c>
    </row>
    <row r="6" ht="12.75">
      <c r="F6">
        <f>10*54823</f>
        <v>548230</v>
      </c>
    </row>
    <row r="7" ht="12.75">
      <c r="F7">
        <f>3.39*54823</f>
        <v>185849.97</v>
      </c>
    </row>
    <row r="8" spans="1:5" ht="12.75">
      <c r="A8" s="20" t="s">
        <v>0</v>
      </c>
      <c r="B8" s="20" t="s">
        <v>1</v>
      </c>
      <c r="C8" s="20" t="s">
        <v>2</v>
      </c>
      <c r="D8" s="21" t="s">
        <v>28</v>
      </c>
      <c r="E8" s="17"/>
    </row>
    <row r="9" spans="1:5" s="27" customFormat="1" ht="15.75">
      <c r="A9" s="33" t="s">
        <v>3</v>
      </c>
      <c r="B9" s="155"/>
      <c r="C9" s="155"/>
      <c r="D9" s="156"/>
      <c r="E9" s="26"/>
    </row>
    <row r="10" spans="1:7" ht="15.75">
      <c r="A10" s="29">
        <v>1</v>
      </c>
      <c r="B10" s="35">
        <v>1</v>
      </c>
      <c r="C10" s="5" t="s">
        <v>8</v>
      </c>
      <c r="D10" s="15">
        <v>5</v>
      </c>
      <c r="E10" s="7" t="s">
        <v>40</v>
      </c>
      <c r="F10">
        <v>1</v>
      </c>
      <c r="G10">
        <v>0.9</v>
      </c>
    </row>
    <row r="11" spans="1:5" s="27" customFormat="1" ht="15.75">
      <c r="A11" s="33" t="s">
        <v>27</v>
      </c>
      <c r="B11" s="155"/>
      <c r="C11" s="155"/>
      <c r="D11" s="156"/>
      <c r="E11" s="26"/>
    </row>
    <row r="12" spans="1:7" ht="14.25">
      <c r="A12" s="153">
        <v>1.6</v>
      </c>
      <c r="B12" s="36">
        <v>0.6</v>
      </c>
      <c r="C12" s="6" t="s">
        <v>13</v>
      </c>
      <c r="D12" s="12" t="s">
        <v>38</v>
      </c>
      <c r="E12" s="7" t="s">
        <v>41</v>
      </c>
      <c r="F12">
        <v>0.675</v>
      </c>
      <c r="G12">
        <v>0.675</v>
      </c>
    </row>
    <row r="13" spans="1:7" ht="14.25">
      <c r="A13" s="154"/>
      <c r="B13" s="37">
        <v>1</v>
      </c>
      <c r="C13" s="4" t="s">
        <v>13</v>
      </c>
      <c r="D13" s="10">
        <v>2.2</v>
      </c>
      <c r="E13" s="7"/>
      <c r="F13">
        <v>0.675</v>
      </c>
      <c r="G13">
        <v>0.675</v>
      </c>
    </row>
    <row r="14" spans="1:5" s="27" customFormat="1" ht="15.75">
      <c r="A14" s="33" t="s">
        <v>4</v>
      </c>
      <c r="B14" s="155"/>
      <c r="C14" s="155"/>
      <c r="D14" s="156"/>
      <c r="E14" s="26"/>
    </row>
    <row r="15" spans="1:7" ht="15.75">
      <c r="A15" s="29">
        <v>1</v>
      </c>
      <c r="B15" s="35">
        <v>1</v>
      </c>
      <c r="C15" s="5" t="s">
        <v>7</v>
      </c>
      <c r="D15" s="15">
        <v>1.7</v>
      </c>
      <c r="E15" s="7" t="s">
        <v>48</v>
      </c>
      <c r="F15">
        <v>1</v>
      </c>
      <c r="G15">
        <v>0.5</v>
      </c>
    </row>
    <row r="16" spans="1:5" s="27" customFormat="1" ht="15.75">
      <c r="A16" s="33" t="s">
        <v>5</v>
      </c>
      <c r="B16" s="155"/>
      <c r="C16" s="155"/>
      <c r="D16" s="156"/>
      <c r="E16" s="26"/>
    </row>
    <row r="17" spans="1:7" ht="15.75">
      <c r="A17" s="31">
        <v>1</v>
      </c>
      <c r="B17" s="35">
        <v>1</v>
      </c>
      <c r="C17" s="5" t="s">
        <v>23</v>
      </c>
      <c r="D17" s="15">
        <v>2.75</v>
      </c>
      <c r="E17" s="7"/>
      <c r="F17">
        <v>1</v>
      </c>
      <c r="G17">
        <v>0.3</v>
      </c>
    </row>
    <row r="18" spans="1:5" s="27" customFormat="1" ht="15.75">
      <c r="A18" s="33" t="s">
        <v>6</v>
      </c>
      <c r="B18" s="155"/>
      <c r="C18" s="155"/>
      <c r="D18" s="156"/>
      <c r="E18" s="26"/>
    </row>
    <row r="19" spans="1:7" ht="14.25">
      <c r="A19" s="153">
        <v>9</v>
      </c>
      <c r="B19" s="36">
        <v>1</v>
      </c>
      <c r="C19" s="6" t="s">
        <v>9</v>
      </c>
      <c r="D19" s="12">
        <v>3.8</v>
      </c>
      <c r="E19" s="7"/>
      <c r="F19">
        <v>1</v>
      </c>
      <c r="G19">
        <v>1</v>
      </c>
    </row>
    <row r="20" spans="1:7" ht="14.25">
      <c r="A20" s="152"/>
      <c r="B20" s="38">
        <v>1</v>
      </c>
      <c r="C20" s="2" t="s">
        <v>17</v>
      </c>
      <c r="D20" s="3">
        <v>3.6</v>
      </c>
      <c r="E20" s="7"/>
      <c r="F20">
        <v>1</v>
      </c>
      <c r="G20">
        <v>1</v>
      </c>
    </row>
    <row r="21" spans="1:7" ht="14.25">
      <c r="A21" s="152"/>
      <c r="B21" s="38">
        <v>1</v>
      </c>
      <c r="C21" s="2" t="s">
        <v>18</v>
      </c>
      <c r="D21" s="3">
        <v>3.23</v>
      </c>
      <c r="E21" s="7"/>
      <c r="F21">
        <v>1</v>
      </c>
      <c r="G21">
        <v>1</v>
      </c>
    </row>
    <row r="22" spans="1:7" ht="14.25">
      <c r="A22" s="152"/>
      <c r="B22" s="38">
        <v>3</v>
      </c>
      <c r="C22" s="2" t="s">
        <v>10</v>
      </c>
      <c r="D22" s="3">
        <v>3.06</v>
      </c>
      <c r="E22" s="7"/>
      <c r="F22">
        <v>1</v>
      </c>
      <c r="G22">
        <v>1</v>
      </c>
    </row>
    <row r="23" spans="1:7" ht="14.25">
      <c r="A23" s="152"/>
      <c r="B23" s="38">
        <v>1</v>
      </c>
      <c r="C23" s="2" t="s">
        <v>19</v>
      </c>
      <c r="D23" s="3">
        <v>3.12</v>
      </c>
      <c r="E23" s="7"/>
      <c r="F23">
        <v>1</v>
      </c>
      <c r="G23">
        <v>1</v>
      </c>
    </row>
    <row r="24" spans="1:7" ht="14.25">
      <c r="A24" s="152"/>
      <c r="B24" s="38">
        <v>1</v>
      </c>
      <c r="C24" s="2" t="s">
        <v>20</v>
      </c>
      <c r="D24" s="3">
        <v>2.95</v>
      </c>
      <c r="E24" s="7"/>
      <c r="F24">
        <v>1</v>
      </c>
      <c r="G24">
        <v>1</v>
      </c>
    </row>
    <row r="25" spans="1:7" ht="14.25">
      <c r="A25" s="152"/>
      <c r="B25" s="37">
        <v>1</v>
      </c>
      <c r="C25" s="4" t="s">
        <v>12</v>
      </c>
      <c r="D25" s="10">
        <v>2.85</v>
      </c>
      <c r="E25" s="7"/>
      <c r="F25">
        <v>1</v>
      </c>
      <c r="G25">
        <v>1</v>
      </c>
    </row>
    <row r="26" spans="1:5" s="27" customFormat="1" ht="15.75">
      <c r="A26" s="34" t="s">
        <v>29</v>
      </c>
      <c r="B26" s="155"/>
      <c r="C26" s="155"/>
      <c r="D26" s="156"/>
      <c r="E26" s="26"/>
    </row>
    <row r="27" spans="1:7" ht="15.75" customHeight="1">
      <c r="A27" s="153">
        <v>7.38</v>
      </c>
      <c r="B27" s="39">
        <v>0.75</v>
      </c>
      <c r="C27" s="6" t="s">
        <v>14</v>
      </c>
      <c r="D27" s="10" t="s">
        <v>37</v>
      </c>
      <c r="E27" s="7"/>
      <c r="F27">
        <v>1</v>
      </c>
      <c r="G27">
        <v>1</v>
      </c>
    </row>
    <row r="28" spans="1:7" ht="14.25">
      <c r="A28" s="152"/>
      <c r="B28" s="40">
        <v>1</v>
      </c>
      <c r="C28" s="2" t="s">
        <v>11</v>
      </c>
      <c r="D28" s="3">
        <v>2.2</v>
      </c>
      <c r="E28" s="7"/>
      <c r="F28">
        <v>1</v>
      </c>
      <c r="G28">
        <v>1</v>
      </c>
    </row>
    <row r="29" spans="1:7" ht="14.25">
      <c r="A29" s="152"/>
      <c r="B29" s="40">
        <v>5</v>
      </c>
      <c r="C29" s="2" t="s">
        <v>15</v>
      </c>
      <c r="D29" s="3">
        <v>2.2</v>
      </c>
      <c r="E29" s="7"/>
      <c r="F29">
        <v>1</v>
      </c>
      <c r="G29">
        <v>1</v>
      </c>
    </row>
    <row r="30" spans="1:7" ht="14.25">
      <c r="A30" s="154"/>
      <c r="B30" s="41">
        <v>0.625</v>
      </c>
      <c r="C30" s="4" t="s">
        <v>13</v>
      </c>
      <c r="D30" s="10" t="s">
        <v>36</v>
      </c>
      <c r="E30" s="7"/>
      <c r="F30">
        <v>0.625</v>
      </c>
      <c r="G30">
        <v>0.625</v>
      </c>
    </row>
    <row r="31" spans="1:5" ht="15.75" customHeight="1">
      <c r="A31" s="163" t="s">
        <v>30</v>
      </c>
      <c r="B31" s="164"/>
      <c r="C31" s="164"/>
      <c r="D31" s="165"/>
      <c r="E31" s="18"/>
    </row>
    <row r="32" spans="1:7" ht="15.75">
      <c r="A32" s="29">
        <v>2</v>
      </c>
      <c r="B32" s="36">
        <v>2</v>
      </c>
      <c r="C32" s="6" t="s">
        <v>7</v>
      </c>
      <c r="D32" s="12">
        <v>1.7</v>
      </c>
      <c r="E32" s="7"/>
      <c r="F32">
        <v>1</v>
      </c>
      <c r="G32">
        <v>1</v>
      </c>
    </row>
    <row r="33" spans="1:7" ht="15">
      <c r="A33" s="33" t="s">
        <v>32</v>
      </c>
      <c r="B33" s="166"/>
      <c r="C33" s="159"/>
      <c r="D33" s="160"/>
      <c r="E33" s="18"/>
      <c r="F33">
        <v>1</v>
      </c>
      <c r="G33">
        <v>1</v>
      </c>
    </row>
    <row r="34" spans="1:5" ht="15.75">
      <c r="A34" s="32">
        <v>1</v>
      </c>
      <c r="B34" s="35">
        <v>1</v>
      </c>
      <c r="C34" s="5" t="s">
        <v>21</v>
      </c>
      <c r="D34" s="15">
        <v>1.3</v>
      </c>
      <c r="E34" s="7"/>
    </row>
    <row r="35" spans="1:5" ht="15">
      <c r="A35" s="33" t="s">
        <v>33</v>
      </c>
      <c r="B35" s="166"/>
      <c r="C35" s="159"/>
      <c r="D35" s="160"/>
      <c r="E35" s="18"/>
    </row>
    <row r="36" spans="1:7" ht="15.75">
      <c r="A36" s="28">
        <v>2</v>
      </c>
      <c r="B36" s="42">
        <v>2</v>
      </c>
      <c r="C36" s="6" t="s">
        <v>21</v>
      </c>
      <c r="D36" s="12">
        <v>1.1</v>
      </c>
      <c r="E36" s="7"/>
      <c r="F36">
        <v>1</v>
      </c>
      <c r="G36">
        <v>0.89</v>
      </c>
    </row>
    <row r="37" spans="1:7" ht="15">
      <c r="A37" s="33" t="s">
        <v>34</v>
      </c>
      <c r="B37" s="166"/>
      <c r="C37" s="159"/>
      <c r="D37" s="160"/>
      <c r="E37" s="18"/>
      <c r="F37">
        <v>0.63</v>
      </c>
      <c r="G37">
        <v>0.68</v>
      </c>
    </row>
    <row r="38" spans="1:6" ht="15.75">
      <c r="A38" s="32">
        <v>0.68</v>
      </c>
      <c r="B38" s="36">
        <v>0.68</v>
      </c>
      <c r="C38" s="6" t="s">
        <v>21</v>
      </c>
      <c r="D38" s="12" t="s">
        <v>39</v>
      </c>
      <c r="E38" s="7"/>
      <c r="F38">
        <f>1.1*0.68</f>
        <v>0.7480000000000001</v>
      </c>
    </row>
    <row r="39" spans="6:7" ht="12.75">
      <c r="F39">
        <f>SUM(F10:F38)</f>
        <v>19.353</v>
      </c>
      <c r="G39">
        <f>SUM(G10:G38)</f>
        <v>17.245</v>
      </c>
    </row>
    <row r="40" ht="12.75">
      <c r="A40" t="s">
        <v>42</v>
      </c>
    </row>
    <row r="41" ht="12.75">
      <c r="A41" t="s">
        <v>60</v>
      </c>
    </row>
    <row r="42" ht="12.75">
      <c r="A42" t="s">
        <v>43</v>
      </c>
    </row>
    <row r="44" ht="12.75">
      <c r="A44" t="s">
        <v>44</v>
      </c>
    </row>
    <row r="45" ht="12.75">
      <c r="A45" t="s">
        <v>65</v>
      </c>
    </row>
    <row r="46" ht="12.75">
      <c r="A46" t="s">
        <v>45</v>
      </c>
    </row>
    <row r="48" ht="12.75">
      <c r="A48" t="s">
        <v>46</v>
      </c>
    </row>
    <row r="49" ht="12.75">
      <c r="A49" t="s">
        <v>66</v>
      </c>
    </row>
    <row r="50" ht="12.75">
      <c r="A50" t="s">
        <v>47</v>
      </c>
    </row>
    <row r="54" ht="18">
      <c r="A54" s="16" t="s">
        <v>24</v>
      </c>
    </row>
    <row r="55" ht="18">
      <c r="A55" s="16" t="s">
        <v>25</v>
      </c>
    </row>
    <row r="56" ht="12.75">
      <c r="D56" s="44" t="s">
        <v>49</v>
      </c>
    </row>
    <row r="57" ht="12.75">
      <c r="D57" s="44"/>
    </row>
    <row r="58" ht="14.25">
      <c r="A58" s="43" t="s">
        <v>22</v>
      </c>
    </row>
    <row r="61" spans="1:4" ht="12.75">
      <c r="A61" s="20" t="s">
        <v>0</v>
      </c>
      <c r="B61" s="20" t="s">
        <v>1</v>
      </c>
      <c r="C61" s="20" t="s">
        <v>2</v>
      </c>
      <c r="D61" s="21" t="s">
        <v>28</v>
      </c>
    </row>
    <row r="62" spans="1:4" ht="15">
      <c r="A62" s="33" t="s">
        <v>3</v>
      </c>
      <c r="B62" s="159"/>
      <c r="C62" s="159"/>
      <c r="D62" s="160"/>
    </row>
    <row r="63" spans="1:7" ht="15.75">
      <c r="A63" s="29">
        <v>0.9</v>
      </c>
      <c r="B63" s="22">
        <v>0.9</v>
      </c>
      <c r="C63" s="5" t="s">
        <v>8</v>
      </c>
      <c r="D63" s="15" t="s">
        <v>50</v>
      </c>
      <c r="E63" s="7" t="s">
        <v>40</v>
      </c>
      <c r="F63">
        <v>1</v>
      </c>
      <c r="G63">
        <v>0.9</v>
      </c>
    </row>
    <row r="64" spans="1:7" ht="15">
      <c r="A64" s="33" t="s">
        <v>31</v>
      </c>
      <c r="B64" s="159"/>
      <c r="C64" s="159"/>
      <c r="D64" s="160"/>
      <c r="E64" s="7"/>
      <c r="F64">
        <v>0.8</v>
      </c>
      <c r="G64">
        <v>0.675</v>
      </c>
    </row>
    <row r="65" spans="1:7" ht="12.75">
      <c r="A65" s="153">
        <v>1.35</v>
      </c>
      <c r="B65" s="23">
        <v>0.35</v>
      </c>
      <c r="C65" s="6" t="s">
        <v>13</v>
      </c>
      <c r="D65" s="12" t="s">
        <v>51</v>
      </c>
      <c r="E65" s="7" t="s">
        <v>41</v>
      </c>
      <c r="F65">
        <v>0.8</v>
      </c>
      <c r="G65">
        <v>0.675</v>
      </c>
    </row>
    <row r="66" spans="1:7" ht="12.75">
      <c r="A66" s="154"/>
      <c r="B66" s="24">
        <v>1</v>
      </c>
      <c r="C66" s="4" t="s">
        <v>13</v>
      </c>
      <c r="D66" s="10">
        <v>2.2</v>
      </c>
      <c r="E66" s="7"/>
      <c r="F66">
        <v>0.8</v>
      </c>
      <c r="G66">
        <v>0.675</v>
      </c>
    </row>
    <row r="67" spans="1:5" ht="15">
      <c r="A67" s="33" t="s">
        <v>4</v>
      </c>
      <c r="B67" s="159"/>
      <c r="C67" s="159"/>
      <c r="D67" s="160"/>
      <c r="E67" s="7"/>
    </row>
    <row r="68" spans="1:7" ht="15.75">
      <c r="A68" s="29">
        <v>0.5</v>
      </c>
      <c r="B68" s="22">
        <v>0.5</v>
      </c>
      <c r="C68" s="14" t="s">
        <v>7</v>
      </c>
      <c r="D68" s="12" t="s">
        <v>52</v>
      </c>
      <c r="E68" s="19"/>
      <c r="F68">
        <f>1.7*0.5</f>
        <v>0.85</v>
      </c>
      <c r="G68">
        <v>0.5</v>
      </c>
    </row>
    <row r="69" spans="1:5" ht="15">
      <c r="A69" s="33" t="s">
        <v>5</v>
      </c>
      <c r="B69" s="161"/>
      <c r="C69" s="161"/>
      <c r="D69" s="162"/>
      <c r="E69" s="19"/>
    </row>
    <row r="70" spans="1:7" ht="15.75">
      <c r="A70" s="29">
        <v>0.3</v>
      </c>
      <c r="B70" s="22">
        <v>0.3</v>
      </c>
      <c r="C70" s="5" t="s">
        <v>23</v>
      </c>
      <c r="D70" s="12" t="s">
        <v>53</v>
      </c>
      <c r="E70" s="7"/>
      <c r="F70">
        <f>2.75*0.3</f>
        <v>0.825</v>
      </c>
      <c r="G70">
        <v>0.3</v>
      </c>
    </row>
    <row r="71" spans="1:5" s="27" customFormat="1" ht="15.75">
      <c r="A71" s="33" t="s">
        <v>6</v>
      </c>
      <c r="B71" s="155"/>
      <c r="C71" s="155"/>
      <c r="D71" s="156"/>
      <c r="E71" s="26"/>
    </row>
    <row r="72" spans="1:7" ht="12.75">
      <c r="A72" s="153">
        <v>9</v>
      </c>
      <c r="B72" s="6">
        <v>1</v>
      </c>
      <c r="C72" s="6" t="s">
        <v>9</v>
      </c>
      <c r="D72" s="12">
        <v>3.8</v>
      </c>
      <c r="E72" s="7"/>
      <c r="F72">
        <v>1</v>
      </c>
      <c r="G72">
        <v>1</v>
      </c>
    </row>
    <row r="73" spans="1:7" ht="12.75">
      <c r="A73" s="152"/>
      <c r="B73" s="2">
        <v>1</v>
      </c>
      <c r="C73" s="2" t="s">
        <v>17</v>
      </c>
      <c r="D73" s="3">
        <v>3.6</v>
      </c>
      <c r="E73" s="7"/>
      <c r="F73">
        <v>1</v>
      </c>
      <c r="G73">
        <v>1</v>
      </c>
    </row>
    <row r="74" spans="1:7" ht="12.75">
      <c r="A74" s="152"/>
      <c r="B74" s="2">
        <v>1</v>
      </c>
      <c r="C74" s="2" t="s">
        <v>18</v>
      </c>
      <c r="D74" s="3">
        <v>3.23</v>
      </c>
      <c r="E74" s="7"/>
      <c r="F74">
        <v>1</v>
      </c>
      <c r="G74">
        <v>1</v>
      </c>
    </row>
    <row r="75" spans="1:7" ht="12.75">
      <c r="A75" s="152"/>
      <c r="B75" s="2">
        <v>3</v>
      </c>
      <c r="C75" s="2" t="s">
        <v>10</v>
      </c>
      <c r="D75" s="3">
        <v>3.06</v>
      </c>
      <c r="E75" s="7"/>
      <c r="F75">
        <v>1</v>
      </c>
      <c r="G75">
        <v>1</v>
      </c>
    </row>
    <row r="76" spans="1:7" ht="12.75">
      <c r="A76" s="152"/>
      <c r="B76" s="2">
        <v>1</v>
      </c>
      <c r="C76" s="2" t="s">
        <v>19</v>
      </c>
      <c r="D76" s="3">
        <v>3.12</v>
      </c>
      <c r="E76" s="7"/>
      <c r="F76">
        <v>1</v>
      </c>
      <c r="G76">
        <v>1</v>
      </c>
    </row>
    <row r="77" spans="1:7" ht="12.75">
      <c r="A77" s="152"/>
      <c r="B77" s="2">
        <v>1</v>
      </c>
      <c r="C77" s="2" t="s">
        <v>20</v>
      </c>
      <c r="D77" s="3">
        <v>2.95</v>
      </c>
      <c r="E77" s="7"/>
      <c r="F77">
        <v>1</v>
      </c>
      <c r="G77">
        <v>1</v>
      </c>
    </row>
    <row r="78" spans="1:7" ht="12.75">
      <c r="A78" s="152"/>
      <c r="B78" s="4">
        <v>1</v>
      </c>
      <c r="C78" s="4" t="s">
        <v>12</v>
      </c>
      <c r="D78" s="10">
        <v>2.85</v>
      </c>
      <c r="E78" s="7"/>
      <c r="F78">
        <v>1</v>
      </c>
      <c r="G78">
        <v>1</v>
      </c>
    </row>
    <row r="79" spans="1:5" s="27" customFormat="1" ht="15.75">
      <c r="A79" s="34" t="s">
        <v>29</v>
      </c>
      <c r="B79" s="155"/>
      <c r="C79" s="155"/>
      <c r="D79" s="156"/>
      <c r="E79" s="26"/>
    </row>
    <row r="80" spans="1:7" ht="15.75" customHeight="1">
      <c r="A80" s="153">
        <v>7.38</v>
      </c>
      <c r="B80" s="13">
        <v>0.75</v>
      </c>
      <c r="C80" s="6" t="s">
        <v>14</v>
      </c>
      <c r="D80" s="10" t="s">
        <v>54</v>
      </c>
      <c r="E80" s="7"/>
      <c r="F80">
        <v>1</v>
      </c>
      <c r="G80">
        <v>1</v>
      </c>
    </row>
    <row r="81" spans="1:7" ht="12.75">
      <c r="A81" s="152"/>
      <c r="B81" s="9">
        <v>1</v>
      </c>
      <c r="C81" s="2" t="s">
        <v>11</v>
      </c>
      <c r="D81" s="3">
        <v>2.2</v>
      </c>
      <c r="E81" s="7"/>
      <c r="F81">
        <v>1</v>
      </c>
      <c r="G81">
        <v>1</v>
      </c>
    </row>
    <row r="82" spans="1:7" ht="12.75">
      <c r="A82" s="152"/>
      <c r="B82" s="9">
        <v>5</v>
      </c>
      <c r="C82" s="2" t="s">
        <v>15</v>
      </c>
      <c r="D82" s="3">
        <v>2.2</v>
      </c>
      <c r="E82" s="7"/>
      <c r="F82">
        <v>1</v>
      </c>
      <c r="G82">
        <v>1</v>
      </c>
    </row>
    <row r="83" spans="1:7" ht="12.75">
      <c r="A83" s="152"/>
      <c r="B83" s="11">
        <v>0.625</v>
      </c>
      <c r="C83" s="4" t="s">
        <v>13</v>
      </c>
      <c r="D83" s="10" t="s">
        <v>55</v>
      </c>
      <c r="E83" s="7"/>
      <c r="F83">
        <v>0.625</v>
      </c>
      <c r="G83">
        <v>0.625</v>
      </c>
    </row>
    <row r="84" spans="1:5" ht="15">
      <c r="A84" s="33" t="s">
        <v>30</v>
      </c>
      <c r="B84" s="157"/>
      <c r="C84" s="157"/>
      <c r="D84" s="158"/>
      <c r="E84" s="7"/>
    </row>
    <row r="85" spans="1:7" ht="12.75">
      <c r="A85" s="152">
        <v>2.29</v>
      </c>
      <c r="B85" s="23">
        <v>2</v>
      </c>
      <c r="C85" s="6" t="s">
        <v>7</v>
      </c>
      <c r="D85" s="12">
        <v>1.7</v>
      </c>
      <c r="E85" s="7"/>
      <c r="F85">
        <v>1</v>
      </c>
      <c r="G85">
        <v>1</v>
      </c>
    </row>
    <row r="86" spans="1:7" ht="12.75">
      <c r="A86" s="152"/>
      <c r="B86" s="24">
        <v>0.29</v>
      </c>
      <c r="C86" s="4" t="s">
        <v>7</v>
      </c>
      <c r="D86" s="10" t="s">
        <v>56</v>
      </c>
      <c r="E86" s="7"/>
      <c r="F86">
        <f>1.7*0.29</f>
        <v>0.49299999999999994</v>
      </c>
      <c r="G86">
        <v>1</v>
      </c>
    </row>
    <row r="87" spans="1:5" ht="15">
      <c r="A87" s="8" t="s">
        <v>35</v>
      </c>
      <c r="B87" s="159"/>
      <c r="C87" s="159"/>
      <c r="D87" s="160"/>
      <c r="E87" s="7"/>
    </row>
    <row r="88" spans="1:7" ht="15.75">
      <c r="A88" s="29">
        <v>1</v>
      </c>
      <c r="B88" s="22">
        <v>1</v>
      </c>
      <c r="C88" s="5" t="s">
        <v>21</v>
      </c>
      <c r="D88" s="15">
        <v>1.3</v>
      </c>
      <c r="E88" s="7"/>
      <c r="F88">
        <v>1</v>
      </c>
      <c r="G88">
        <v>1</v>
      </c>
    </row>
    <row r="89" spans="1:5" ht="15">
      <c r="A89" s="33" t="s">
        <v>33</v>
      </c>
      <c r="B89" s="159"/>
      <c r="C89" s="159"/>
      <c r="D89" s="160"/>
      <c r="E89" s="7"/>
    </row>
    <row r="90" spans="1:7" ht="12.75">
      <c r="A90" s="153">
        <v>1.49</v>
      </c>
      <c r="B90" s="25">
        <v>0.89</v>
      </c>
      <c r="C90" s="6" t="s">
        <v>21</v>
      </c>
      <c r="D90" s="10" t="s">
        <v>57</v>
      </c>
      <c r="E90" s="7"/>
      <c r="F90">
        <f>1.1*0.89</f>
        <v>0.9790000000000001</v>
      </c>
      <c r="G90">
        <v>0.89</v>
      </c>
    </row>
    <row r="91" spans="1:7" ht="12.75">
      <c r="A91" s="152"/>
      <c r="B91" s="24">
        <v>0.6</v>
      </c>
      <c r="C91" s="4" t="s">
        <v>21</v>
      </c>
      <c r="D91" s="10" t="s">
        <v>58</v>
      </c>
      <c r="E91" s="7"/>
      <c r="F91">
        <f>1.1*0.6</f>
        <v>0.66</v>
      </c>
      <c r="G91">
        <v>0.6</v>
      </c>
    </row>
    <row r="92" spans="1:5" ht="12.75">
      <c r="A92" s="8" t="s">
        <v>34</v>
      </c>
      <c r="B92" s="159">
        <v>0.68</v>
      </c>
      <c r="C92" s="159"/>
      <c r="D92" s="160"/>
      <c r="E92" s="7"/>
    </row>
    <row r="93" spans="1:7" ht="15.75">
      <c r="A93" s="30">
        <v>0.68</v>
      </c>
      <c r="B93" s="25">
        <v>0.68</v>
      </c>
      <c r="C93" s="6" t="s">
        <v>21</v>
      </c>
      <c r="D93" s="3" t="s">
        <v>59</v>
      </c>
      <c r="E93" s="7"/>
      <c r="F93">
        <f>1.1*0.68</f>
        <v>0.7480000000000001</v>
      </c>
      <c r="G93">
        <v>0.68</v>
      </c>
    </row>
    <row r="95" spans="1:7" ht="12.75">
      <c r="A95" t="s">
        <v>42</v>
      </c>
      <c r="F95">
        <f>SUM(F63:F94)</f>
        <v>20.58</v>
      </c>
      <c r="G95">
        <f>SUM(G63:G94)</f>
        <v>19.520000000000003</v>
      </c>
    </row>
    <row r="96" ht="12.75">
      <c r="A96" t="s">
        <v>60</v>
      </c>
    </row>
    <row r="97" ht="12.75">
      <c r="A97" t="s">
        <v>61</v>
      </c>
    </row>
    <row r="99" ht="12.75">
      <c r="A99" t="s">
        <v>44</v>
      </c>
    </row>
    <row r="100" ht="12.75">
      <c r="A100" t="s">
        <v>62</v>
      </c>
    </row>
    <row r="101" ht="12.75">
      <c r="A101" t="s">
        <v>63</v>
      </c>
    </row>
    <row r="102" ht="12.75">
      <c r="A102" t="s">
        <v>64</v>
      </c>
    </row>
  </sheetData>
  <sheetProtection/>
  <mergeCells count="28">
    <mergeCell ref="B67:D67"/>
    <mergeCell ref="B71:D71"/>
    <mergeCell ref="B33:D33"/>
    <mergeCell ref="B9:D9"/>
    <mergeCell ref="B11:D11"/>
    <mergeCell ref="B14:D14"/>
    <mergeCell ref="B16:D16"/>
    <mergeCell ref="B35:D35"/>
    <mergeCell ref="B26:D26"/>
    <mergeCell ref="B69:D69"/>
    <mergeCell ref="B92:D92"/>
    <mergeCell ref="A12:A13"/>
    <mergeCell ref="A19:A25"/>
    <mergeCell ref="A27:A30"/>
    <mergeCell ref="A31:D31"/>
    <mergeCell ref="B18:D18"/>
    <mergeCell ref="B37:D37"/>
    <mergeCell ref="B62:D62"/>
    <mergeCell ref="B64:D64"/>
    <mergeCell ref="B79:D79"/>
    <mergeCell ref="B84:D84"/>
    <mergeCell ref="B87:D87"/>
    <mergeCell ref="B89:D89"/>
    <mergeCell ref="A85:A86"/>
    <mergeCell ref="A90:A91"/>
    <mergeCell ref="A65:A66"/>
    <mergeCell ref="A72:A78"/>
    <mergeCell ref="A80:A83"/>
  </mergeCells>
  <printOptions/>
  <pageMargins left="0.984251968503937" right="0.75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91"/>
  <sheetViews>
    <sheetView tabSelected="1" zoomScalePageLayoutView="0" workbookViewId="0" topLeftCell="A52">
      <selection activeCell="L14" sqref="L14"/>
    </sheetView>
  </sheetViews>
  <sheetFormatPr defaultColWidth="9.00390625" defaultRowHeight="12.75"/>
  <cols>
    <col min="1" max="2" width="24.875" style="0" customWidth="1"/>
    <col min="3" max="3" width="19.75390625" style="0" customWidth="1"/>
    <col min="4" max="4" width="24.00390625" style="0" customWidth="1"/>
    <col min="5" max="5" width="14.25390625" style="0" customWidth="1"/>
    <col min="6" max="6" width="16.375" style="0" customWidth="1"/>
    <col min="7" max="7" width="19.625" style="0" customWidth="1"/>
    <col min="8" max="8" width="17.125" style="0" customWidth="1"/>
  </cols>
  <sheetData>
    <row r="7" ht="12.75">
      <c r="A7" t="s">
        <v>104</v>
      </c>
    </row>
    <row r="11" spans="1:7" ht="12.75">
      <c r="A11" s="70" t="s">
        <v>72</v>
      </c>
      <c r="B11" s="47"/>
      <c r="C11" s="47"/>
      <c r="D11" s="47"/>
      <c r="E11" s="47"/>
      <c r="F11" s="47"/>
      <c r="G11" s="47"/>
    </row>
    <row r="12" spans="1:7" ht="12.75">
      <c r="A12" s="70" t="s">
        <v>73</v>
      </c>
      <c r="B12" s="47"/>
      <c r="C12" s="47"/>
      <c r="D12" s="47"/>
      <c r="E12" s="47"/>
      <c r="F12" s="47"/>
      <c r="G12" s="47"/>
    </row>
    <row r="13" spans="1:7" ht="12.75">
      <c r="A13" s="70" t="s">
        <v>74</v>
      </c>
      <c r="B13" s="47"/>
      <c r="C13" s="47"/>
      <c r="D13" s="47"/>
      <c r="E13" s="47"/>
      <c r="F13" s="47"/>
      <c r="G13" s="47" t="s">
        <v>106</v>
      </c>
    </row>
    <row r="14" ht="15">
      <c r="A14" s="45"/>
    </row>
    <row r="15" spans="1:6" ht="15.75">
      <c r="A15" s="68" t="s">
        <v>24</v>
      </c>
      <c r="B15" s="68"/>
      <c r="C15" s="68"/>
      <c r="D15" s="69"/>
      <c r="E15" s="1"/>
      <c r="F15" s="1"/>
    </row>
    <row r="16" spans="1:6" ht="15.75">
      <c r="A16" s="68" t="s">
        <v>105</v>
      </c>
      <c r="B16" s="68"/>
      <c r="C16" s="68"/>
      <c r="D16" s="69"/>
      <c r="E16" s="1"/>
      <c r="F16" s="1"/>
    </row>
    <row r="17" spans="1:6" ht="18" customHeight="1" thickBot="1">
      <c r="A17" s="48" t="s">
        <v>89</v>
      </c>
      <c r="B17" s="47"/>
      <c r="D17" s="44"/>
      <c r="E17" s="1"/>
      <c r="F17" s="1"/>
    </row>
    <row r="18" spans="1:8" ht="26.25" thickBot="1">
      <c r="A18" s="102" t="s">
        <v>0</v>
      </c>
      <c r="B18" s="103" t="s">
        <v>68</v>
      </c>
      <c r="C18" s="102" t="s">
        <v>69</v>
      </c>
      <c r="D18" s="102" t="s">
        <v>2</v>
      </c>
      <c r="E18" s="94" t="s">
        <v>78</v>
      </c>
      <c r="F18" s="94" t="s">
        <v>100</v>
      </c>
      <c r="G18" s="102">
        <v>1</v>
      </c>
      <c r="H18" s="95" t="s">
        <v>75</v>
      </c>
    </row>
    <row r="19" spans="1:9" ht="15.75">
      <c r="A19" s="101" t="s">
        <v>67</v>
      </c>
      <c r="B19" s="92">
        <v>1</v>
      </c>
      <c r="C19" s="73">
        <v>1</v>
      </c>
      <c r="D19" s="83" t="s">
        <v>92</v>
      </c>
      <c r="E19" s="84">
        <v>41</v>
      </c>
      <c r="F19" s="84">
        <v>1</v>
      </c>
      <c r="G19" s="85">
        <v>1</v>
      </c>
      <c r="H19" s="65"/>
      <c r="I19" s="71"/>
    </row>
    <row r="20" spans="1:8" ht="15" thickBot="1">
      <c r="A20" s="144" t="s">
        <v>91</v>
      </c>
      <c r="B20" s="145">
        <v>0.22</v>
      </c>
      <c r="C20" s="73"/>
      <c r="D20" s="83"/>
      <c r="E20" s="84"/>
      <c r="F20" s="84"/>
      <c r="G20" s="85"/>
      <c r="H20" s="91"/>
    </row>
    <row r="21" spans="1:13" ht="16.5" thickBot="1">
      <c r="A21" s="97" t="s">
        <v>76</v>
      </c>
      <c r="B21" s="98">
        <v>0.22</v>
      </c>
      <c r="C21" s="99">
        <v>0.22</v>
      </c>
      <c r="D21" s="100" t="s">
        <v>93</v>
      </c>
      <c r="E21" s="104">
        <v>37</v>
      </c>
      <c r="F21" s="104">
        <v>1</v>
      </c>
      <c r="G21" s="105">
        <v>0.22</v>
      </c>
      <c r="H21" s="106"/>
      <c r="K21" s="46"/>
      <c r="L21" s="46"/>
      <c r="M21" s="46"/>
    </row>
    <row r="22" spans="1:13" ht="16.5" thickBot="1">
      <c r="A22" s="97" t="s">
        <v>83</v>
      </c>
      <c r="B22" s="107">
        <v>0.375</v>
      </c>
      <c r="C22" s="99">
        <v>0.375</v>
      </c>
      <c r="D22" s="100" t="s">
        <v>79</v>
      </c>
      <c r="E22" s="104">
        <v>30</v>
      </c>
      <c r="F22" s="104">
        <v>1</v>
      </c>
      <c r="G22" s="136">
        <v>0.38</v>
      </c>
      <c r="H22" s="106"/>
      <c r="K22" s="46"/>
      <c r="L22" s="46"/>
      <c r="M22" s="46"/>
    </row>
    <row r="23" spans="1:13" ht="16.5" thickBot="1">
      <c r="A23" s="49" t="s">
        <v>86</v>
      </c>
      <c r="B23" s="90">
        <v>1</v>
      </c>
      <c r="C23" s="53">
        <v>1</v>
      </c>
      <c r="D23" s="67" t="s">
        <v>103</v>
      </c>
      <c r="E23" s="76">
        <v>27</v>
      </c>
      <c r="F23" s="76">
        <v>1</v>
      </c>
      <c r="G23" s="60">
        <v>1</v>
      </c>
      <c r="H23" s="59"/>
      <c r="I23" s="71"/>
      <c r="K23" s="46"/>
      <c r="L23" s="46"/>
      <c r="M23" s="46"/>
    </row>
    <row r="24" spans="1:13" ht="15.75">
      <c r="A24" s="147" t="s">
        <v>87</v>
      </c>
      <c r="B24" s="90"/>
      <c r="C24" s="53"/>
      <c r="D24" s="148"/>
      <c r="E24" s="76"/>
      <c r="F24" s="76"/>
      <c r="G24" s="149"/>
      <c r="H24" s="59"/>
      <c r="I24" s="71"/>
      <c r="K24" s="46"/>
      <c r="L24" s="46"/>
      <c r="M24" s="46"/>
    </row>
    <row r="25" spans="1:13" ht="16.5" thickBot="1">
      <c r="A25" s="150"/>
      <c r="B25" s="89">
        <v>0.75</v>
      </c>
      <c r="C25" s="55">
        <v>0.75</v>
      </c>
      <c r="D25" s="52" t="s">
        <v>13</v>
      </c>
      <c r="E25" s="146">
        <v>22</v>
      </c>
      <c r="F25" s="146">
        <v>1</v>
      </c>
      <c r="G25" s="151">
        <v>0.75</v>
      </c>
      <c r="H25" s="111"/>
      <c r="K25" s="46"/>
      <c r="L25" s="46"/>
      <c r="M25" s="46"/>
    </row>
    <row r="26" spans="1:13" ht="16.5" customHeight="1">
      <c r="A26" s="86" t="s">
        <v>4</v>
      </c>
      <c r="B26" s="90">
        <v>0.81</v>
      </c>
      <c r="C26" s="96">
        <v>0.81</v>
      </c>
      <c r="D26" s="108" t="s">
        <v>7</v>
      </c>
      <c r="E26" s="76">
        <v>18</v>
      </c>
      <c r="F26" s="76">
        <v>1</v>
      </c>
      <c r="G26" s="109">
        <v>0.81</v>
      </c>
      <c r="H26" s="59">
        <v>0.19</v>
      </c>
      <c r="I26" s="71"/>
      <c r="K26" s="46"/>
      <c r="L26" s="46"/>
      <c r="M26" s="46"/>
    </row>
    <row r="27" spans="1:13" ht="16.5" customHeight="1" thickBot="1">
      <c r="A27" s="63"/>
      <c r="B27" s="110"/>
      <c r="C27" s="57"/>
      <c r="D27" s="63"/>
      <c r="E27" s="77"/>
      <c r="F27" s="77"/>
      <c r="G27" s="61"/>
      <c r="H27" s="111">
        <v>226.83</v>
      </c>
      <c r="K27" s="46"/>
      <c r="L27" s="46"/>
      <c r="M27" s="46"/>
    </row>
    <row r="28" spans="1:13" ht="15.75">
      <c r="A28" s="86" t="s">
        <v>88</v>
      </c>
      <c r="B28" s="125">
        <v>0.3</v>
      </c>
      <c r="C28" s="53">
        <v>1</v>
      </c>
      <c r="D28" s="67" t="s">
        <v>23</v>
      </c>
      <c r="E28" s="76">
        <v>38</v>
      </c>
      <c r="F28" s="76">
        <v>1</v>
      </c>
      <c r="G28" s="60">
        <v>0</v>
      </c>
      <c r="H28" s="59">
        <v>0.3</v>
      </c>
      <c r="K28" s="46"/>
      <c r="L28" s="46"/>
      <c r="M28" s="46"/>
    </row>
    <row r="29" spans="1:13" ht="13.5" thickBot="1">
      <c r="A29" s="83"/>
      <c r="B29" s="126"/>
      <c r="C29" s="58"/>
      <c r="D29" s="83"/>
      <c r="E29" s="84"/>
      <c r="F29" s="84"/>
      <c r="G29" s="85"/>
      <c r="H29" s="91">
        <v>786.29</v>
      </c>
      <c r="I29" s="46"/>
      <c r="J29" s="46"/>
      <c r="K29" s="46"/>
      <c r="L29" s="46"/>
      <c r="M29" s="46"/>
    </row>
    <row r="30" spans="1:8" s="46" customFormat="1" ht="15.75">
      <c r="A30" s="49" t="s">
        <v>6</v>
      </c>
      <c r="B30" s="90"/>
      <c r="C30" s="53"/>
      <c r="D30" s="113" t="s">
        <v>80</v>
      </c>
      <c r="E30" s="114">
        <v>41</v>
      </c>
      <c r="F30" s="76">
        <v>1</v>
      </c>
      <c r="G30" s="60"/>
      <c r="H30" s="59"/>
    </row>
    <row r="31" spans="1:8" s="46" customFormat="1" ht="15.75">
      <c r="A31" s="50"/>
      <c r="B31" s="92"/>
      <c r="C31" s="54"/>
      <c r="D31" s="115" t="s">
        <v>9</v>
      </c>
      <c r="E31" s="116">
        <v>38</v>
      </c>
      <c r="F31" s="84">
        <v>1</v>
      </c>
      <c r="G31" s="85"/>
      <c r="H31" s="65"/>
    </row>
    <row r="32" spans="1:8" s="46" customFormat="1" ht="15.75">
      <c r="A32" s="50"/>
      <c r="B32" s="92"/>
      <c r="C32" s="54"/>
      <c r="D32" s="115" t="s">
        <v>17</v>
      </c>
      <c r="E32" s="116">
        <v>32</v>
      </c>
      <c r="F32" s="84">
        <v>1</v>
      </c>
      <c r="G32" s="85"/>
      <c r="H32" s="65"/>
    </row>
    <row r="33" spans="1:8" s="46" customFormat="1" ht="15.75">
      <c r="A33" s="50"/>
      <c r="B33" s="92"/>
      <c r="C33" s="54"/>
      <c r="D33" s="115" t="s">
        <v>81</v>
      </c>
      <c r="E33" s="116">
        <v>30</v>
      </c>
      <c r="F33" s="84">
        <v>1</v>
      </c>
      <c r="G33" s="85"/>
      <c r="H33" s="65"/>
    </row>
    <row r="34" spans="1:8" s="46" customFormat="1" ht="15.75">
      <c r="A34" s="50"/>
      <c r="B34" s="92">
        <v>13</v>
      </c>
      <c r="C34" s="54">
        <v>13</v>
      </c>
      <c r="D34" s="115" t="s">
        <v>18</v>
      </c>
      <c r="E34" s="116">
        <v>38</v>
      </c>
      <c r="F34" s="84">
        <v>4</v>
      </c>
      <c r="G34" s="85">
        <v>13</v>
      </c>
      <c r="H34" s="65"/>
    </row>
    <row r="35" spans="1:8" s="46" customFormat="1" ht="15.75">
      <c r="A35" s="50"/>
      <c r="B35" s="92"/>
      <c r="C35" s="54"/>
      <c r="D35" s="115" t="s">
        <v>18</v>
      </c>
      <c r="E35" s="117">
        <v>37</v>
      </c>
      <c r="F35" s="84">
        <v>1</v>
      </c>
      <c r="G35" s="85"/>
      <c r="H35" s="65"/>
    </row>
    <row r="36" spans="1:8" s="46" customFormat="1" ht="15.75">
      <c r="A36" s="50"/>
      <c r="B36" s="92"/>
      <c r="C36" s="54"/>
      <c r="D36" s="118" t="s">
        <v>90</v>
      </c>
      <c r="E36" s="117">
        <v>30</v>
      </c>
      <c r="F36" s="84">
        <v>1</v>
      </c>
      <c r="G36" s="85"/>
      <c r="H36" s="65"/>
    </row>
    <row r="37" spans="1:8" s="46" customFormat="1" ht="15.75">
      <c r="A37" s="50"/>
      <c r="B37" s="92"/>
      <c r="C37" s="54"/>
      <c r="D37" s="115" t="s">
        <v>20</v>
      </c>
      <c r="E37" s="117">
        <v>36</v>
      </c>
      <c r="F37" s="84">
        <v>1</v>
      </c>
      <c r="G37" s="85"/>
      <c r="H37" s="65"/>
    </row>
    <row r="38" spans="1:8" s="46" customFormat="1" ht="15.75">
      <c r="A38" s="50"/>
      <c r="B38" s="92"/>
      <c r="C38" s="54"/>
      <c r="D38" s="115" t="s">
        <v>12</v>
      </c>
      <c r="E38" s="116">
        <v>31</v>
      </c>
      <c r="F38" s="84">
        <v>1</v>
      </c>
      <c r="G38" s="85"/>
      <c r="H38" s="65"/>
    </row>
    <row r="39" spans="1:8" s="46" customFormat="1" ht="16.5" thickBot="1">
      <c r="A39" s="127"/>
      <c r="B39" s="89"/>
      <c r="C39" s="55"/>
      <c r="D39" s="128" t="s">
        <v>102</v>
      </c>
      <c r="E39" s="129">
        <v>30</v>
      </c>
      <c r="F39" s="77">
        <v>1</v>
      </c>
      <c r="G39" s="61"/>
      <c r="H39" s="130"/>
    </row>
    <row r="40" spans="1:13" ht="15.75" customHeight="1">
      <c r="A40" s="49" t="s">
        <v>29</v>
      </c>
      <c r="B40" s="90"/>
      <c r="C40" s="53"/>
      <c r="D40" s="115" t="s">
        <v>13</v>
      </c>
      <c r="E40" s="114">
        <v>25</v>
      </c>
      <c r="F40" s="76">
        <v>1</v>
      </c>
      <c r="G40" s="60"/>
      <c r="H40" s="59"/>
      <c r="K40" s="46"/>
      <c r="L40" s="93"/>
      <c r="M40" s="46"/>
    </row>
    <row r="41" spans="1:13" ht="15.75" customHeight="1">
      <c r="A41" s="50"/>
      <c r="B41" s="92"/>
      <c r="C41" s="54"/>
      <c r="D41" s="115" t="s">
        <v>13</v>
      </c>
      <c r="E41" s="116">
        <v>24</v>
      </c>
      <c r="F41" s="84">
        <v>1</v>
      </c>
      <c r="G41" s="85"/>
      <c r="H41" s="65"/>
      <c r="K41" s="46"/>
      <c r="L41" s="46"/>
      <c r="M41" s="46"/>
    </row>
    <row r="42" spans="1:8" ht="15.75">
      <c r="A42" s="50"/>
      <c r="B42" s="92">
        <v>14</v>
      </c>
      <c r="C42" s="56">
        <v>14</v>
      </c>
      <c r="D42" s="115" t="s">
        <v>13</v>
      </c>
      <c r="E42" s="116">
        <v>22</v>
      </c>
      <c r="F42" s="84">
        <v>2</v>
      </c>
      <c r="G42" s="85">
        <v>14</v>
      </c>
      <c r="H42" s="65"/>
    </row>
    <row r="43" spans="1:8" ht="15.75">
      <c r="A43" s="50"/>
      <c r="B43" s="92"/>
      <c r="C43" s="56"/>
      <c r="D43" s="115" t="s">
        <v>13</v>
      </c>
      <c r="E43" s="116">
        <v>20</v>
      </c>
      <c r="F43" s="84">
        <v>1</v>
      </c>
      <c r="G43" s="85"/>
      <c r="H43" s="65"/>
    </row>
    <row r="44" spans="1:8" ht="16.5" thickBot="1">
      <c r="A44" s="50"/>
      <c r="B44" s="92"/>
      <c r="C44" s="56"/>
      <c r="D44" s="115" t="s">
        <v>13</v>
      </c>
      <c r="E44" s="117">
        <v>19</v>
      </c>
      <c r="F44" s="84">
        <v>9</v>
      </c>
      <c r="G44" s="85"/>
      <c r="H44" s="65"/>
    </row>
    <row r="45" spans="1:8" ht="15.75">
      <c r="A45" s="49"/>
      <c r="B45" s="90"/>
      <c r="C45" s="66"/>
      <c r="D45" s="67" t="s">
        <v>7</v>
      </c>
      <c r="E45" s="76">
        <v>21</v>
      </c>
      <c r="F45" s="76">
        <v>2</v>
      </c>
      <c r="G45" s="60"/>
      <c r="H45" s="59"/>
    </row>
    <row r="46" spans="1:9" ht="19.5" customHeight="1" thickBot="1">
      <c r="A46" s="87" t="s">
        <v>30</v>
      </c>
      <c r="B46" s="89" t="s">
        <v>107</v>
      </c>
      <c r="C46" s="72" t="s">
        <v>107</v>
      </c>
      <c r="D46" s="63" t="s">
        <v>7</v>
      </c>
      <c r="E46" s="77">
        <v>18</v>
      </c>
      <c r="F46" s="77">
        <v>1</v>
      </c>
      <c r="G46" s="61">
        <f>2.5+0.65</f>
        <v>3.15</v>
      </c>
      <c r="H46" s="112"/>
      <c r="I46" s="71"/>
    </row>
    <row r="47" spans="1:9" ht="15.75">
      <c r="A47" s="88"/>
      <c r="B47" s="92"/>
      <c r="C47" s="54"/>
      <c r="D47" s="119" t="s">
        <v>21</v>
      </c>
      <c r="E47" s="78">
        <v>8</v>
      </c>
      <c r="F47" s="78">
        <v>1</v>
      </c>
      <c r="G47" s="74"/>
      <c r="H47" s="65"/>
      <c r="I47" s="71"/>
    </row>
    <row r="48" spans="1:8" ht="16.5" thickBot="1">
      <c r="A48" s="88" t="s">
        <v>70</v>
      </c>
      <c r="B48" s="92" t="s">
        <v>94</v>
      </c>
      <c r="C48" s="54" t="s">
        <v>94</v>
      </c>
      <c r="D48" s="120" t="s">
        <v>21</v>
      </c>
      <c r="E48" s="78">
        <v>10</v>
      </c>
      <c r="F48" s="78">
        <v>1</v>
      </c>
      <c r="G48" s="75">
        <v>1.5</v>
      </c>
      <c r="H48" s="64"/>
    </row>
    <row r="49" spans="1:8" ht="15.75">
      <c r="A49" s="86"/>
      <c r="B49" s="90"/>
      <c r="C49" s="53"/>
      <c r="D49" s="62" t="s">
        <v>21</v>
      </c>
      <c r="E49" s="79">
        <v>13</v>
      </c>
      <c r="F49" s="79">
        <v>1</v>
      </c>
      <c r="G49" s="60"/>
      <c r="H49" s="59">
        <v>0.2</v>
      </c>
    </row>
    <row r="50" spans="1:8" ht="16.5" thickBot="1">
      <c r="A50" s="87" t="s">
        <v>33</v>
      </c>
      <c r="B50" s="92">
        <v>1.65</v>
      </c>
      <c r="C50" s="54">
        <v>2</v>
      </c>
      <c r="D50" s="83" t="s">
        <v>21</v>
      </c>
      <c r="E50" s="84">
        <v>7</v>
      </c>
      <c r="F50" s="84">
        <v>1</v>
      </c>
      <c r="G50" s="134">
        <v>1.8</v>
      </c>
      <c r="H50" s="64">
        <v>231.32</v>
      </c>
    </row>
    <row r="51" spans="1:8" ht="15.75">
      <c r="A51" s="88"/>
      <c r="B51" s="90"/>
      <c r="C51" s="53"/>
      <c r="D51" s="67" t="s">
        <v>21</v>
      </c>
      <c r="E51" s="76">
        <v>12</v>
      </c>
      <c r="F51" s="76">
        <v>1</v>
      </c>
      <c r="G51" s="138"/>
      <c r="H51" s="139"/>
    </row>
    <row r="52" spans="1:9" ht="16.5" thickBot="1">
      <c r="A52" s="88" t="s">
        <v>34</v>
      </c>
      <c r="B52" s="141" t="s">
        <v>98</v>
      </c>
      <c r="C52" s="140" t="s">
        <v>99</v>
      </c>
      <c r="D52" s="63" t="s">
        <v>21</v>
      </c>
      <c r="E52" s="77">
        <v>14</v>
      </c>
      <c r="F52" s="77">
        <v>1</v>
      </c>
      <c r="G52" s="75">
        <v>0.5</v>
      </c>
      <c r="H52" s="124"/>
      <c r="I52" s="71"/>
    </row>
    <row r="53" spans="1:9" ht="15.75">
      <c r="A53" s="86"/>
      <c r="B53" s="92"/>
      <c r="C53" s="54"/>
      <c r="D53" s="83"/>
      <c r="E53" s="84"/>
      <c r="F53" s="84"/>
      <c r="G53" s="85"/>
      <c r="H53" s="137">
        <v>0.1</v>
      </c>
      <c r="I53" s="71"/>
    </row>
    <row r="54" spans="1:9" ht="16.5" thickBot="1">
      <c r="A54" s="88" t="s">
        <v>84</v>
      </c>
      <c r="B54" s="89">
        <v>0.1</v>
      </c>
      <c r="C54" s="73">
        <v>0.1</v>
      </c>
      <c r="D54" s="63" t="s">
        <v>96</v>
      </c>
      <c r="E54" s="77">
        <v>42</v>
      </c>
      <c r="F54" s="84">
        <v>1</v>
      </c>
      <c r="G54" s="85"/>
      <c r="H54" s="122">
        <v>287.6</v>
      </c>
      <c r="I54" s="71"/>
    </row>
    <row r="55" spans="1:9" ht="15.75">
      <c r="A55" s="86"/>
      <c r="B55" s="92"/>
      <c r="C55" s="53"/>
      <c r="D55" s="67"/>
      <c r="E55" s="76"/>
      <c r="F55" s="76"/>
      <c r="G55" s="60"/>
      <c r="H55" s="121">
        <v>0.14</v>
      </c>
      <c r="I55" s="71"/>
    </row>
    <row r="56" spans="1:9" ht="16.5" thickBot="1">
      <c r="A56" s="87" t="s">
        <v>85</v>
      </c>
      <c r="B56" s="89">
        <v>0.14</v>
      </c>
      <c r="C56" s="55">
        <v>0.14</v>
      </c>
      <c r="D56" s="123" t="s">
        <v>95</v>
      </c>
      <c r="E56" s="77">
        <v>30</v>
      </c>
      <c r="F56" s="77">
        <v>1</v>
      </c>
      <c r="G56" s="61">
        <v>0</v>
      </c>
      <c r="H56" s="124">
        <v>330.44</v>
      </c>
      <c r="I56" s="71"/>
    </row>
    <row r="57" spans="1:8" ht="15.75" thickBot="1">
      <c r="A57" s="80" t="s">
        <v>71</v>
      </c>
      <c r="B57" s="81"/>
      <c r="C57" s="52"/>
      <c r="D57" s="131"/>
      <c r="E57" s="132"/>
      <c r="F57" s="132"/>
      <c r="G57" s="133"/>
      <c r="H57" s="82">
        <v>1862.48</v>
      </c>
    </row>
    <row r="58" spans="1:8" ht="15">
      <c r="A58" s="135"/>
      <c r="H58" s="51"/>
    </row>
    <row r="59" spans="7:8" ht="12.75">
      <c r="G59" t="s">
        <v>97</v>
      </c>
      <c r="H59" s="51"/>
    </row>
    <row r="60" spans="1:7" ht="12.75">
      <c r="A60" s="143" t="s">
        <v>82</v>
      </c>
      <c r="B60" s="143"/>
      <c r="G60" t="s">
        <v>77</v>
      </c>
    </row>
    <row r="61" spans="1:2" ht="12.75">
      <c r="A61" s="143" t="s">
        <v>101</v>
      </c>
      <c r="B61" s="143"/>
    </row>
    <row r="73" ht="12.75">
      <c r="B73" s="142"/>
    </row>
    <row r="83" spans="2:9" ht="12.75">
      <c r="B83">
        <v>1</v>
      </c>
      <c r="C83">
        <v>17</v>
      </c>
      <c r="D83">
        <v>13.5</v>
      </c>
      <c r="I83">
        <v>0.375</v>
      </c>
    </row>
    <row r="84" spans="3:9" ht="12.75">
      <c r="C84">
        <v>2</v>
      </c>
      <c r="D84">
        <v>21.5</v>
      </c>
      <c r="I84">
        <f>SUM(I81:I83)</f>
        <v>0.375</v>
      </c>
    </row>
    <row r="85" spans="3:4" ht="12.75">
      <c r="C85">
        <v>4</v>
      </c>
      <c r="D85">
        <v>20</v>
      </c>
    </row>
    <row r="86" spans="3:4" ht="12.75">
      <c r="C86">
        <v>6</v>
      </c>
      <c r="D86">
        <v>18.5</v>
      </c>
    </row>
    <row r="87" spans="3:4" ht="12.75">
      <c r="C87">
        <v>8</v>
      </c>
      <c r="D87">
        <v>17</v>
      </c>
    </row>
    <row r="88" spans="3:9" ht="12.75">
      <c r="C88">
        <v>10</v>
      </c>
      <c r="D88">
        <v>15.5</v>
      </c>
      <c r="I88">
        <v>0.25</v>
      </c>
    </row>
    <row r="89" spans="3:9" ht="12.75">
      <c r="C89">
        <v>12</v>
      </c>
      <c r="D89">
        <v>14</v>
      </c>
      <c r="E89">
        <f>14/5</f>
        <v>2.8</v>
      </c>
      <c r="I89">
        <v>0.25</v>
      </c>
    </row>
    <row r="90" spans="5:9" ht="12.75">
      <c r="E90">
        <f>0.8*60</f>
        <v>48</v>
      </c>
      <c r="I90">
        <v>0.375</v>
      </c>
    </row>
    <row r="91" spans="7:9" ht="12.75">
      <c r="G91">
        <f>14/40</f>
        <v>0.35</v>
      </c>
      <c r="I91">
        <f>SUM(I88:I90)</f>
        <v>0.875</v>
      </c>
    </row>
  </sheetData>
  <sheetProtection/>
  <printOptions/>
  <pageMargins left="0.984251968503937" right="0.75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Mojca Orešnik</cp:lastModifiedBy>
  <cp:lastPrinted>2012-06-08T07:00:26Z</cp:lastPrinted>
  <dcterms:created xsi:type="dcterms:W3CDTF">2005-10-26T10:59:52Z</dcterms:created>
  <dcterms:modified xsi:type="dcterms:W3CDTF">2012-06-11T09:53:02Z</dcterms:modified>
  <cp:category/>
  <cp:version/>
  <cp:contentType/>
  <cp:contentStatus/>
</cp:coreProperties>
</file>