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1995" windowWidth="17400" windowHeight="12525" activeTab="3"/>
  </bookViews>
  <sheets>
    <sheet name="NRP" sheetId="6" r:id="rId1"/>
    <sheet name="RAVNE" sheetId="8" r:id="rId2"/>
    <sheet name="PREVALJE" sheetId="9" r:id="rId3"/>
    <sheet name="MEŽICA" sheetId="10" r:id="rId4"/>
  </sheets>
  <definedNames>
    <definedName name="_xlnm.Print_Area" localSheetId="3">MEŽICA!$A$1:$M$47</definedName>
    <definedName name="_xlnm.Print_Area" localSheetId="0">NRP!$A$1:$M$47</definedName>
    <definedName name="_xlnm.Print_Area" localSheetId="2">PREVALJE!$A$1:$M$47</definedName>
    <definedName name="_xlnm.Print_Area" localSheetId="1">RAVNE!$A$1:$M$47</definedName>
  </definedNames>
  <calcPr calcId="145621"/>
</workbook>
</file>

<file path=xl/calcChain.xml><?xml version="1.0" encoding="utf-8"?>
<calcChain xmlns="http://schemas.openxmlformats.org/spreadsheetml/2006/main">
  <c r="G49" i="6" l="1"/>
  <c r="K52" i="6"/>
  <c r="K54" i="6"/>
  <c r="L40" i="6"/>
  <c r="L35" i="6"/>
  <c r="K35" i="6"/>
  <c r="L28" i="6"/>
  <c r="K28" i="6"/>
  <c r="J56" i="9" l="1"/>
  <c r="M54" i="9"/>
  <c r="L54" i="9"/>
  <c r="K53" i="9"/>
  <c r="M53" i="9"/>
  <c r="M49" i="9"/>
  <c r="L50" i="9"/>
  <c r="L51" i="9" s="1"/>
  <c r="K50" i="9"/>
  <c r="K51" i="9" s="1"/>
  <c r="L53" i="9" l="1"/>
  <c r="N53" i="9" s="1"/>
  <c r="N49" i="9"/>
  <c r="M50" i="9"/>
  <c r="M51" i="9" s="1"/>
  <c r="F39" i="10" l="1"/>
  <c r="M38" i="10"/>
  <c r="L38" i="10"/>
  <c r="K38" i="10"/>
  <c r="J38" i="10"/>
  <c r="I38" i="10"/>
  <c r="H38" i="10"/>
  <c r="G38" i="10"/>
  <c r="F38" i="10"/>
  <c r="F37" i="10"/>
  <c r="F36" i="10"/>
  <c r="F35" i="10"/>
  <c r="M34" i="10"/>
  <c r="L34" i="10"/>
  <c r="K34" i="10"/>
  <c r="J34" i="10"/>
  <c r="I34" i="10"/>
  <c r="H34" i="10"/>
  <c r="G34" i="10"/>
  <c r="M33" i="10"/>
  <c r="K33" i="10"/>
  <c r="I33" i="10"/>
  <c r="G33" i="10"/>
  <c r="F32" i="10"/>
  <c r="F31" i="10"/>
  <c r="F30" i="10"/>
  <c r="F29" i="10"/>
  <c r="F28" i="10"/>
  <c r="M27" i="10"/>
  <c r="L27" i="10"/>
  <c r="K27" i="10"/>
  <c r="J27" i="10"/>
  <c r="I27" i="10"/>
  <c r="H27" i="10"/>
  <c r="G27" i="10"/>
  <c r="F39" i="9"/>
  <c r="M38" i="9"/>
  <c r="L38" i="9"/>
  <c r="K38" i="9"/>
  <c r="J38" i="9"/>
  <c r="I38" i="9"/>
  <c r="H38" i="9"/>
  <c r="G38" i="9"/>
  <c r="F38" i="9"/>
  <c r="F37" i="9"/>
  <c r="F36" i="9"/>
  <c r="F35" i="9"/>
  <c r="M34" i="9"/>
  <c r="L34" i="9"/>
  <c r="K34" i="9"/>
  <c r="J34" i="9"/>
  <c r="I34" i="9"/>
  <c r="H34" i="9"/>
  <c r="G34" i="9"/>
  <c r="M33" i="9"/>
  <c r="K33" i="9"/>
  <c r="I33" i="9"/>
  <c r="H33" i="9"/>
  <c r="G33" i="9"/>
  <c r="F32" i="9"/>
  <c r="F31" i="9"/>
  <c r="F30" i="9"/>
  <c r="F29" i="9"/>
  <c r="F28" i="9"/>
  <c r="M27" i="9"/>
  <c r="L27" i="9"/>
  <c r="K27" i="9"/>
  <c r="J27" i="9"/>
  <c r="I27" i="9"/>
  <c r="H27" i="9"/>
  <c r="G27" i="9"/>
  <c r="G42" i="9" l="1"/>
  <c r="H42" i="9"/>
  <c r="I42" i="9"/>
  <c r="M42" i="9"/>
  <c r="J33" i="9"/>
  <c r="G42" i="10"/>
  <c r="I42" i="10"/>
  <c r="M42" i="10"/>
  <c r="H33" i="10"/>
  <c r="J33" i="10"/>
  <c r="L33" i="10"/>
  <c r="F27" i="10"/>
  <c r="K42" i="10"/>
  <c r="H42" i="10"/>
  <c r="J42" i="10"/>
  <c r="L42" i="10"/>
  <c r="F34" i="10"/>
  <c r="L33" i="9"/>
  <c r="L42" i="9"/>
  <c r="F27" i="9"/>
  <c r="K42" i="9"/>
  <c r="J42" i="9"/>
  <c r="F34" i="9"/>
  <c r="F33" i="10" l="1"/>
  <c r="F42" i="10"/>
  <c r="F42" i="9"/>
  <c r="F33" i="9"/>
  <c r="F39" i="8" l="1"/>
  <c r="M38" i="8"/>
  <c r="L38" i="8"/>
  <c r="K38" i="8"/>
  <c r="J38" i="8"/>
  <c r="I38" i="8"/>
  <c r="H38" i="8"/>
  <c r="G38" i="8"/>
  <c r="F37" i="8"/>
  <c r="F36" i="8"/>
  <c r="F35" i="8"/>
  <c r="M34" i="8"/>
  <c r="L34" i="8"/>
  <c r="K34" i="8"/>
  <c r="J34" i="8"/>
  <c r="I34" i="8"/>
  <c r="H34" i="8"/>
  <c r="G34" i="8"/>
  <c r="M33" i="8"/>
  <c r="I33" i="8"/>
  <c r="H33" i="8"/>
  <c r="G33" i="8"/>
  <c r="F32" i="8"/>
  <c r="F31" i="8"/>
  <c r="F30" i="8"/>
  <c r="F29" i="8"/>
  <c r="F28" i="8"/>
  <c r="M27" i="8"/>
  <c r="L27" i="8"/>
  <c r="K27" i="8"/>
  <c r="J27" i="8"/>
  <c r="I27" i="8"/>
  <c r="H27" i="8"/>
  <c r="G27" i="8"/>
  <c r="G42" i="8" l="1"/>
  <c r="H42" i="8"/>
  <c r="I42" i="8"/>
  <c r="M42" i="8"/>
  <c r="J33" i="8"/>
  <c r="F38" i="8"/>
  <c r="K33" i="8"/>
  <c r="L42" i="8"/>
  <c r="F27" i="8"/>
  <c r="K42" i="8"/>
  <c r="J42" i="8"/>
  <c r="L33" i="8"/>
  <c r="F34" i="8"/>
  <c r="F41" i="6"/>
  <c r="F40" i="6"/>
  <c r="F39" i="6"/>
  <c r="M38" i="6"/>
  <c r="L38" i="6"/>
  <c r="K38" i="6"/>
  <c r="J38" i="6"/>
  <c r="J33" i="6" s="1"/>
  <c r="I38" i="6"/>
  <c r="H38" i="6"/>
  <c r="G38" i="6"/>
  <c r="F37" i="6"/>
  <c r="F36" i="6"/>
  <c r="F35" i="6"/>
  <c r="M34" i="6"/>
  <c r="L34" i="6"/>
  <c r="K34" i="6"/>
  <c r="J34" i="6"/>
  <c r="I34" i="6"/>
  <c r="H34" i="6"/>
  <c r="G34" i="6"/>
  <c r="M33" i="6"/>
  <c r="I33" i="6"/>
  <c r="H33" i="6"/>
  <c r="G33" i="6"/>
  <c r="F32" i="6"/>
  <c r="F31" i="6"/>
  <c r="F30" i="6"/>
  <c r="F29" i="6"/>
  <c r="F28" i="6"/>
  <c r="M27" i="6"/>
  <c r="L27" i="6"/>
  <c r="K27" i="6"/>
  <c r="J27" i="6"/>
  <c r="I27" i="6"/>
  <c r="H27" i="6"/>
  <c r="G27" i="6"/>
  <c r="G42" i="6" l="1"/>
  <c r="H42" i="6"/>
  <c r="I42" i="6"/>
  <c r="F34" i="6"/>
  <c r="M42" i="6"/>
  <c r="F42" i="8"/>
  <c r="F33" i="8"/>
  <c r="L33" i="6"/>
  <c r="K33" i="6"/>
  <c r="L42" i="6"/>
  <c r="F27" i="6"/>
  <c r="F38" i="6"/>
  <c r="F33" i="6" s="1"/>
  <c r="K42" i="6"/>
  <c r="J42" i="6"/>
  <c r="F42" i="6" l="1"/>
</calcChain>
</file>

<file path=xl/comments1.xml><?xml version="1.0" encoding="utf-8"?>
<comments xmlns="http://schemas.openxmlformats.org/spreadsheetml/2006/main">
  <authors>
    <author>IT</author>
  </authors>
  <commentList>
    <comment ref="C24" authorId="0">
      <text>
        <r>
          <rPr>
            <b/>
            <u/>
            <sz val="8"/>
            <color indexed="81"/>
            <rFont val="Tahoma"/>
            <family val="2"/>
            <charset val="238"/>
          </rPr>
          <t>Izhodiščna vrednost</t>
        </r>
        <r>
          <rPr>
            <sz val="8"/>
            <color indexed="81"/>
            <rFont val="Tahoma"/>
            <family val="2"/>
            <charset val="238"/>
          </rPr>
          <t xml:space="preserve"> projekta je tista, ki jo v fazi priprave projekta določimo na podlagi strokovnih izhodišč in ocen ter jo pri načrtovanju proračuna povzamemo iz dokumentacije o projektu (DIP oz. PIZ ali IP ter pri znatnih spremembah tudi novelacija IP.</t>
        </r>
      </text>
    </comment>
    <comment ref="D24" authorId="0">
      <text>
        <r>
          <rPr>
            <b/>
            <u/>
            <sz val="8"/>
            <color indexed="81"/>
            <rFont val="Tahoma"/>
            <family val="2"/>
            <charset val="238"/>
          </rPr>
          <t>Sprejeta vrednost projekta</t>
        </r>
        <r>
          <rPr>
            <sz val="8"/>
            <color indexed="81"/>
            <rFont val="Tahoma"/>
            <family val="2"/>
            <charset val="238"/>
          </rPr>
          <t xml:space="preserve"> je tista vrednost projekta, ki jo je proračunski uporabnik načrtoval ob zadnji pripravi proračuna in je bila sprejeta ter potrjena v okviru letnega proračuna v Državnem zboru ali na občinskem svetu.
</t>
        </r>
      </text>
    </comment>
    <comment ref="E24" authorId="0">
      <text>
        <r>
          <rPr>
            <b/>
            <u/>
            <sz val="8"/>
            <color indexed="81"/>
            <rFont val="Tahoma"/>
            <family val="2"/>
            <charset val="238"/>
          </rPr>
          <t>Veljavna vrednost projekta</t>
        </r>
        <r>
          <rPr>
            <sz val="8"/>
            <color indexed="81"/>
            <rFont val="Tahoma"/>
            <family val="2"/>
            <charset val="238"/>
          </rPr>
          <t xml:space="preserve"> je ocena vrednosti projekta, ki je na začetku enaka izhodiščni vrednosti, v času izvajanja pa se prilagaja dejansko nastalim izdatkom (veljavna vrednost = že realizirani + še predvideni izdatki do zaključka projekta); osnova za oceno veljavne vrednosti so računovodske evidence o realiziranih plačilih ter poročila vodij projektov, ki spremljajo izvedbo oziroma poročila o izvajanju
investicije ter zadnje razpoložljive strokovne ocene za preostale do zaključka projekta. </t>
        </r>
      </text>
    </comment>
  </commentList>
</comments>
</file>

<file path=xl/comments2.xml><?xml version="1.0" encoding="utf-8"?>
<comments xmlns="http://schemas.openxmlformats.org/spreadsheetml/2006/main">
  <authors>
    <author>IT</author>
  </authors>
  <commentList>
    <comment ref="C24" authorId="0">
      <text>
        <r>
          <rPr>
            <b/>
            <u/>
            <sz val="8"/>
            <color indexed="81"/>
            <rFont val="Tahoma"/>
            <family val="2"/>
            <charset val="238"/>
          </rPr>
          <t>Izhodiščna vrednost</t>
        </r>
        <r>
          <rPr>
            <sz val="8"/>
            <color indexed="81"/>
            <rFont val="Tahoma"/>
            <family val="2"/>
            <charset val="238"/>
          </rPr>
          <t xml:space="preserve"> projekta je tista, ki jo v fazi priprave projekta določimo na podlagi strokovnih izhodišč in ocen ter jo pri načrtovanju proračuna povzamemo iz dokumentacije o projektu (DIP oz. PIZ ali IP ter pri znatnih spremembah tudi novelacija IP.</t>
        </r>
      </text>
    </comment>
    <comment ref="D24" authorId="0">
      <text>
        <r>
          <rPr>
            <b/>
            <u/>
            <sz val="8"/>
            <color indexed="81"/>
            <rFont val="Tahoma"/>
            <family val="2"/>
            <charset val="238"/>
          </rPr>
          <t>Sprejeta vrednost projekta</t>
        </r>
        <r>
          <rPr>
            <sz val="8"/>
            <color indexed="81"/>
            <rFont val="Tahoma"/>
            <family val="2"/>
            <charset val="238"/>
          </rPr>
          <t xml:space="preserve"> je tista vrednost projekta, ki jo je proračunski uporabnik načrtoval ob zadnji pripravi proračuna in je bila sprejeta ter potrjena v okviru letnega proračuna v Državnem zboru ali na občinskem svetu.
</t>
        </r>
      </text>
    </comment>
    <comment ref="E24" authorId="0">
      <text>
        <r>
          <rPr>
            <b/>
            <u/>
            <sz val="8"/>
            <color indexed="81"/>
            <rFont val="Tahoma"/>
            <family val="2"/>
            <charset val="238"/>
          </rPr>
          <t>Veljavna vrednost projekta</t>
        </r>
        <r>
          <rPr>
            <sz val="8"/>
            <color indexed="81"/>
            <rFont val="Tahoma"/>
            <family val="2"/>
            <charset val="238"/>
          </rPr>
          <t xml:space="preserve"> je ocena vrednosti projekta, ki je na začetku enaka izhodiščni vrednosti, v času izvajanja pa se prilagaja dejansko nastalim izdatkom (veljavna vrednost = že realizirani + še predvideni izdatki do zaključka projekta); osnova za oceno veljavne vrednosti so računovodske evidence o realiziranih plačilih ter poročila vodij projektov, ki spremljajo izvedbo oziroma poročila o izvajanju
investicije ter zadnje razpoložljive strokovne ocene za preostale do zaključka projekta. </t>
        </r>
      </text>
    </comment>
  </commentList>
</comments>
</file>

<file path=xl/comments3.xml><?xml version="1.0" encoding="utf-8"?>
<comments xmlns="http://schemas.openxmlformats.org/spreadsheetml/2006/main">
  <authors>
    <author>IT</author>
  </authors>
  <commentList>
    <comment ref="C24" authorId="0">
      <text>
        <r>
          <rPr>
            <b/>
            <u/>
            <sz val="8"/>
            <color indexed="81"/>
            <rFont val="Tahoma"/>
            <family val="2"/>
            <charset val="238"/>
          </rPr>
          <t>Izhodiščna vrednost</t>
        </r>
        <r>
          <rPr>
            <sz val="8"/>
            <color indexed="81"/>
            <rFont val="Tahoma"/>
            <family val="2"/>
            <charset val="238"/>
          </rPr>
          <t xml:space="preserve"> projekta je tista, ki jo v fazi priprave projekta določimo na podlagi strokovnih izhodišč in ocen ter jo pri načrtovanju proračuna povzamemo iz dokumentacije o projektu (DIP oz. PIZ ali IP ter pri znatnih spremembah tudi novelacija IP.</t>
        </r>
      </text>
    </comment>
    <comment ref="D24" authorId="0">
      <text>
        <r>
          <rPr>
            <b/>
            <u/>
            <sz val="8"/>
            <color indexed="81"/>
            <rFont val="Tahoma"/>
            <family val="2"/>
            <charset val="238"/>
          </rPr>
          <t>Sprejeta vrednost projekta</t>
        </r>
        <r>
          <rPr>
            <sz val="8"/>
            <color indexed="81"/>
            <rFont val="Tahoma"/>
            <family val="2"/>
            <charset val="238"/>
          </rPr>
          <t xml:space="preserve"> je tista vrednost projekta, ki jo je proračunski uporabnik načrtoval ob zadnji pripravi proračuna in je bila sprejeta ter potrjena v okviru letnega proračuna v Državnem zboru ali na občinskem svetu.
</t>
        </r>
      </text>
    </comment>
    <comment ref="E24" authorId="0">
      <text>
        <r>
          <rPr>
            <b/>
            <u/>
            <sz val="8"/>
            <color indexed="81"/>
            <rFont val="Tahoma"/>
            <family val="2"/>
            <charset val="238"/>
          </rPr>
          <t>Veljavna vrednost projekta</t>
        </r>
        <r>
          <rPr>
            <sz val="8"/>
            <color indexed="81"/>
            <rFont val="Tahoma"/>
            <family val="2"/>
            <charset val="238"/>
          </rPr>
          <t xml:space="preserve"> je ocena vrednosti projekta, ki je na začetku enaka izhodiščni vrednosti, v času izvajanja pa se prilagaja dejansko nastalim izdatkom (veljavna vrednost = že realizirani + še predvideni izdatki do zaključka projekta); osnova za oceno veljavne vrednosti so računovodske evidence o realiziranih plačilih ter poročila vodij projektov, ki spremljajo izvedbo oziroma poročila o izvajanju
investicije ter zadnje razpoložljive strokovne ocene za preostale do zaključka projekta. </t>
        </r>
      </text>
    </comment>
  </commentList>
</comments>
</file>

<file path=xl/comments4.xml><?xml version="1.0" encoding="utf-8"?>
<comments xmlns="http://schemas.openxmlformats.org/spreadsheetml/2006/main">
  <authors>
    <author>IT</author>
  </authors>
  <commentList>
    <comment ref="C24" authorId="0">
      <text>
        <r>
          <rPr>
            <b/>
            <u/>
            <sz val="8"/>
            <color indexed="81"/>
            <rFont val="Tahoma"/>
            <family val="2"/>
            <charset val="238"/>
          </rPr>
          <t>Izhodiščna vrednost</t>
        </r>
        <r>
          <rPr>
            <sz val="8"/>
            <color indexed="81"/>
            <rFont val="Tahoma"/>
            <family val="2"/>
            <charset val="238"/>
          </rPr>
          <t xml:space="preserve"> projekta je tista, ki jo v fazi priprave projekta določimo na podlagi strokovnih izhodišč in ocen ter jo pri načrtovanju proračuna povzamemo iz dokumentacije o projektu (DIP oz. PIZ ali IP ter pri znatnih spremembah tudi novelacija IP.</t>
        </r>
      </text>
    </comment>
    <comment ref="D24" authorId="0">
      <text>
        <r>
          <rPr>
            <b/>
            <u/>
            <sz val="8"/>
            <color indexed="81"/>
            <rFont val="Tahoma"/>
            <family val="2"/>
            <charset val="238"/>
          </rPr>
          <t>Sprejeta vrednost projekta</t>
        </r>
        <r>
          <rPr>
            <sz val="8"/>
            <color indexed="81"/>
            <rFont val="Tahoma"/>
            <family val="2"/>
            <charset val="238"/>
          </rPr>
          <t xml:space="preserve"> je tista vrednost projekta, ki jo je proračunski uporabnik načrtoval ob zadnji pripravi proračuna in je bila sprejeta ter potrjena v okviru letnega proračuna v Državnem zboru ali na občinskem svetu.
</t>
        </r>
      </text>
    </comment>
    <comment ref="E24" authorId="0">
      <text>
        <r>
          <rPr>
            <b/>
            <u/>
            <sz val="8"/>
            <color indexed="81"/>
            <rFont val="Tahoma"/>
            <family val="2"/>
            <charset val="238"/>
          </rPr>
          <t>Veljavna vrednost projekta</t>
        </r>
        <r>
          <rPr>
            <sz val="8"/>
            <color indexed="81"/>
            <rFont val="Tahoma"/>
            <family val="2"/>
            <charset val="238"/>
          </rPr>
          <t xml:space="preserve"> je ocena vrednosti projekta, ki je na začetku enaka izhodiščni vrednosti, v času izvajanja pa se prilagaja dejansko nastalim izdatkom (veljavna vrednost = že realizirani + še predvideni izdatki do zaključka projekta); osnova za oceno veljavne vrednosti so računovodske evidence o realiziranih plačilih ter poročila vodij projektov, ki spremljajo izvedbo oziroma poročila o izvajanju
investicije ter zadnje razpoložljive strokovne ocene za preostale do zaključka projekta. </t>
        </r>
      </text>
    </comment>
  </commentList>
</comments>
</file>

<file path=xl/sharedStrings.xml><?xml version="1.0" encoding="utf-8"?>
<sst xmlns="http://schemas.openxmlformats.org/spreadsheetml/2006/main" count="335" uniqueCount="90">
  <si>
    <t>Podatki o projektu oz.programu</t>
  </si>
  <si>
    <t>naziv</t>
  </si>
  <si>
    <t>Stanje projekta:</t>
  </si>
  <si>
    <t>Skrbnik:</t>
  </si>
  <si>
    <t>Nosilec/investitor:</t>
  </si>
  <si>
    <t>Nosilni podprogram:</t>
  </si>
  <si>
    <t>Uvrstitev</t>
  </si>
  <si>
    <t>Dogodek</t>
  </si>
  <si>
    <t>Datum</t>
  </si>
  <si>
    <t>Uporabno dovoljenje:</t>
  </si>
  <si>
    <t>Predaja v uporabo:</t>
  </si>
  <si>
    <t>Lokacijska informacija:</t>
  </si>
  <si>
    <t>Priglasitev DP:</t>
  </si>
  <si>
    <t>Mnenje komisije:</t>
  </si>
  <si>
    <t>Gradbeno dovoljenje:</t>
  </si>
  <si>
    <t>Zaključek programa:</t>
  </si>
  <si>
    <t>Začetek del:</t>
  </si>
  <si>
    <t>Končni obračun:</t>
  </si>
  <si>
    <t>Konec financiranja:</t>
  </si>
  <si>
    <t>Teritorialne enote:</t>
  </si>
  <si>
    <t>Novelacija IP:</t>
  </si>
  <si>
    <t>Prenos med osn.sr.:</t>
  </si>
  <si>
    <t>Opis stanja:</t>
  </si>
  <si>
    <t>Skupaj</t>
  </si>
  <si>
    <t>IZDATKI SKUPAJ</t>
  </si>
  <si>
    <t>VIRI SKUPAJ</t>
  </si>
  <si>
    <t>RAZLIKA VIRI - IZDATKI (presežek / primankljaj)</t>
  </si>
  <si>
    <t>Naziv občine</t>
  </si>
  <si>
    <t>Delež v %</t>
  </si>
  <si>
    <t>OSTALI VIRI</t>
  </si>
  <si>
    <t>Ostali viri skupaj</t>
  </si>
  <si>
    <t>Proračunski viri skupaj</t>
  </si>
  <si>
    <t xml:space="preserve">šifra </t>
  </si>
  <si>
    <t>Projekt/program:</t>
  </si>
  <si>
    <t>Program:</t>
  </si>
  <si>
    <t>Vrsta:</t>
  </si>
  <si>
    <t>Tip</t>
  </si>
  <si>
    <t>Oznaka sklepa o potrditvi ID</t>
  </si>
  <si>
    <t>Potrditev DIP:</t>
  </si>
  <si>
    <t>Potrditev PIZ:</t>
  </si>
  <si>
    <t>Potrditev IP:</t>
  </si>
  <si>
    <t>Poročilo o izvajanju:</t>
  </si>
  <si>
    <t>EUR-tekoče cene</t>
  </si>
  <si>
    <t xml:space="preserve">Izhodiščna </t>
  </si>
  <si>
    <t xml:space="preserve">Sprejeta </t>
  </si>
  <si>
    <t xml:space="preserve">Veljavna </t>
  </si>
  <si>
    <t>Realizacija</t>
  </si>
  <si>
    <t>Plan</t>
  </si>
  <si>
    <r>
      <t>PRORAČUNSKI</t>
    </r>
    <r>
      <rPr>
        <i/>
        <sz val="8"/>
        <rFont val="Times New Roman"/>
        <family val="1"/>
      </rPr>
      <t xml:space="preserve"> VIRI</t>
    </r>
  </si>
  <si>
    <t>IZDATKI/ 
VREDNOST</t>
  </si>
  <si>
    <t xml:space="preserve">2 do 8 </t>
  </si>
  <si>
    <t>Konto:</t>
  </si>
  <si>
    <t>Občina Ravne na Koroškem</t>
  </si>
  <si>
    <t>nadzor</t>
  </si>
  <si>
    <t>dokumentacija</t>
  </si>
  <si>
    <t>Kontaktna oseba:  Darko ŠULER</t>
  </si>
  <si>
    <t>telefon: 02/82-16-018</t>
  </si>
  <si>
    <t>e-pošta: darko.suler@ravne.si</t>
  </si>
  <si>
    <t>Služba vlade za lokalno samoupravo in regionalno politiko SVRL</t>
  </si>
  <si>
    <t xml:space="preserve">Namen in cilj: </t>
  </si>
  <si>
    <t>obveščanje javnosti</t>
  </si>
  <si>
    <t>da</t>
  </si>
  <si>
    <t>Vodja projekta:  Darko Šuler</t>
  </si>
  <si>
    <t>gradnja in oprema</t>
  </si>
  <si>
    <t>Obrazec 3: Načrt razvojnih programov  2011-2014</t>
  </si>
  <si>
    <t>pred 2009</t>
  </si>
  <si>
    <t>ocena 2010</t>
  </si>
  <si>
    <t>Po 2013</t>
  </si>
  <si>
    <t>Občinski proračun Občine Ravne</t>
  </si>
  <si>
    <t xml:space="preserve">                  - Občina Mežica</t>
  </si>
  <si>
    <t>Občina Prevalje</t>
  </si>
  <si>
    <t>Občina Mežica</t>
  </si>
  <si>
    <t>Državni proračun: SVLR</t>
  </si>
  <si>
    <t>Drugi viri:   - Občina Prevaje</t>
  </si>
  <si>
    <t>Uravnoteženje vodovodnega sistema v Mežiški dolini</t>
  </si>
  <si>
    <t>nakup zemljišč</t>
  </si>
  <si>
    <t>Občine Ravne na Koroškem, Prevalje in Mežica ter uporabniki po občinah v zadnjih letih planirajo nove dodatne porabe pitne vode. Pri tem gre za posamezne novogradnje, priključitev obstoječih naselij in poslovno industrijskih objektov na obstoječi  javni dolinski vodovod. Iz podatkov gre za 10% povečanje porabe. Takšen porast porabe pitne vode pa bi brez takojšnih ukrepov na javnem vodovodu pomenilo primankovanje vode skozi celo leto na območjih višje ležečih uporabnikov javnega vodovoda.</t>
  </si>
  <si>
    <t>Občinski proračun Občine Prevalje</t>
  </si>
  <si>
    <t>Občinski proračun Občine Mežica</t>
  </si>
  <si>
    <t xml:space="preserve">Izvesti je potrebno ukrepe, ki bodo zagotavljali uravnoteženje količin vode glede na izdatnost vodnih virov na eni strani in glede na povprečni ter končni konzum pri uporabnikih na drugi. Vsled tega je potrebno vgraditi elemente, ki akumulirajo sicer izgubljene količine vode, ki se pretakajo preko prilivov posameznih vodnih zajetij. Izvedeta se dva vodohrana na območju Raven, Dobja vas 500m3 in Kotelje 150 m3. S tem bomo sušna obdobja s pomankanjem vode lažje premostili. V Prevaljah se izvede vodovod Črnec z črpališčem in vodohrnom. V Mežici uravnoteženje sistema z  vodohranom 100 m3 in prevezavami obstoječega vodovoda. </t>
  </si>
  <si>
    <t>Opomba:  Investitor ima pravico v skladu z  7. odstavkom 65.člena Zakona o DDV do povračila DDV v višini 71.353,44 €</t>
  </si>
  <si>
    <t>Opomba:  Investitor ima pravico v skladu z  7. odstavkom 65.člena Zakona o DDV do povračila DDV v višini 31.361,79 €</t>
  </si>
  <si>
    <t>Opomba:  Investitor ima pravico v skladu z  7. odstavkom 65.člena Zakona o DDV do povračila DDV v višini 120.978,95 €</t>
  </si>
  <si>
    <t>Opomba:  Investitor ima pravico v skladu z  7. odstavkom 65.člena Zakona o DDV do povračila DDV v višini 224.478,25 €</t>
  </si>
  <si>
    <t>IZVEDBA</t>
  </si>
  <si>
    <t>DDV</t>
  </si>
  <si>
    <t>SKUPAJ</t>
  </si>
  <si>
    <t>ESRR</t>
  </si>
  <si>
    <t>OBČINA</t>
  </si>
  <si>
    <t>Datum izpolnitve obrazca: 24. 04.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</si>
</sst>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0.0000"/>
    <numFmt numFmtId="166" formatCode="0.0000%"/>
    <numFmt numFmtId="167" formatCode="#,##0.000000"/>
  </numFmts>
  <fonts count="43" x14ac:knownFonts="1">
    <font>
      <sz val="11"/>
      <name val="Arial"/>
      <charset val="238"/>
    </font>
    <font>
      <sz val="11"/>
      <name val="Arial"/>
      <family val="2"/>
      <charset val="238"/>
    </font>
    <font>
      <sz val="10"/>
      <name val="Arial"/>
      <family val="2"/>
      <charset val="238"/>
    </font>
    <font>
      <sz val="8"/>
      <name val="Arial"/>
      <family val="2"/>
      <charset val="238"/>
    </font>
    <font>
      <b/>
      <sz val="18"/>
      <name val="Arial"/>
      <family val="2"/>
      <charset val="238"/>
    </font>
    <font>
      <b/>
      <sz val="11"/>
      <name val="Arial"/>
      <family val="2"/>
      <charset val="238"/>
    </font>
    <font>
      <b/>
      <i/>
      <sz val="11"/>
      <name val="Arial"/>
      <family val="2"/>
      <charset val="238"/>
    </font>
    <font>
      <i/>
      <sz val="11"/>
      <name val="Arial"/>
      <family val="2"/>
      <charset val="238"/>
    </font>
    <font>
      <i/>
      <sz val="10"/>
      <name val="Arial"/>
      <family val="2"/>
      <charset val="238"/>
    </font>
    <font>
      <b/>
      <i/>
      <sz val="10"/>
      <name val="Times New Roman"/>
      <family val="1"/>
    </font>
    <font>
      <b/>
      <sz val="11"/>
      <name val="Times New Roman"/>
      <family val="1"/>
    </font>
    <font>
      <b/>
      <i/>
      <sz val="11"/>
      <name val="Times New Roman"/>
      <family val="1"/>
    </font>
    <font>
      <b/>
      <i/>
      <sz val="8"/>
      <name val="Times New Roman"/>
      <family val="1"/>
    </font>
    <font>
      <sz val="9"/>
      <name val="Times New Roman"/>
      <family val="1"/>
      <charset val="238"/>
    </font>
    <font>
      <b/>
      <u/>
      <sz val="11"/>
      <name val="Arial"/>
      <family val="2"/>
      <charset val="238"/>
    </font>
    <font>
      <sz val="11"/>
      <name val="Arial"/>
      <family val="2"/>
      <charset val="238"/>
    </font>
    <font>
      <sz val="9"/>
      <name val="Arial"/>
      <family val="2"/>
      <charset val="238"/>
    </font>
    <font>
      <i/>
      <sz val="10"/>
      <name val="Times New Roman"/>
      <family val="1"/>
    </font>
    <font>
      <i/>
      <sz val="9"/>
      <name val="Arial"/>
      <family val="2"/>
      <charset val="238"/>
    </font>
    <font>
      <b/>
      <sz val="9"/>
      <name val="Times New Roman"/>
      <family val="1"/>
      <charset val="238"/>
    </font>
    <font>
      <b/>
      <u/>
      <sz val="8"/>
      <color indexed="81"/>
      <name val="Tahoma"/>
      <family val="2"/>
      <charset val="238"/>
    </font>
    <font>
      <i/>
      <sz val="8"/>
      <name val="Times New Roman"/>
      <family val="1"/>
    </font>
    <font>
      <i/>
      <sz val="7"/>
      <name val="Times New Roman"/>
      <family val="1"/>
      <charset val="238"/>
    </font>
    <font>
      <i/>
      <sz val="8"/>
      <name val="Times New Roman"/>
      <family val="1"/>
      <charset val="238"/>
    </font>
    <font>
      <b/>
      <i/>
      <sz val="11"/>
      <name val="Times New Roman"/>
      <family val="1"/>
      <charset val="238"/>
    </font>
    <font>
      <sz val="11"/>
      <name val="Arial"/>
      <family val="2"/>
    </font>
    <font>
      <sz val="10"/>
      <name val="Arial"/>
      <family val="2"/>
    </font>
    <font>
      <sz val="8"/>
      <color indexed="81"/>
      <name val="Tahoma"/>
      <family val="2"/>
      <charset val="238"/>
    </font>
    <font>
      <b/>
      <sz val="10"/>
      <name val="Arial"/>
      <family val="2"/>
      <charset val="238"/>
    </font>
    <font>
      <sz val="12"/>
      <name val="Arial"/>
      <family val="2"/>
      <charset val="238"/>
    </font>
    <font>
      <i/>
      <sz val="12"/>
      <name val="Arial"/>
      <family val="2"/>
      <charset val="238"/>
    </font>
    <font>
      <b/>
      <i/>
      <sz val="12"/>
      <name val="Times New Roman"/>
      <family val="1"/>
    </font>
    <font>
      <sz val="11"/>
      <name val="Calibri"/>
      <family val="2"/>
      <charset val="238"/>
      <scheme val="minor"/>
    </font>
    <font>
      <b/>
      <sz val="11"/>
      <name val="Calibri"/>
      <family val="2"/>
      <charset val="238"/>
      <scheme val="minor"/>
    </font>
    <font>
      <sz val="12"/>
      <name val="Calibri"/>
      <family val="2"/>
      <charset val="238"/>
      <scheme val="minor"/>
    </font>
    <font>
      <sz val="10"/>
      <name val="Calibri"/>
      <family val="2"/>
      <charset val="238"/>
      <scheme val="minor"/>
    </font>
    <font>
      <b/>
      <sz val="10"/>
      <name val="Calibri"/>
      <family val="2"/>
      <charset val="238"/>
      <scheme val="minor"/>
    </font>
    <font>
      <b/>
      <sz val="9"/>
      <name val="Arial"/>
      <family val="2"/>
      <charset val="238"/>
    </font>
    <font>
      <sz val="8"/>
      <color rgb="FF000000"/>
      <name val="Tahoma"/>
      <family val="2"/>
      <charset val="238"/>
    </font>
    <font>
      <sz val="9"/>
      <name val="Calibri"/>
      <family val="2"/>
      <charset val="238"/>
      <scheme val="minor"/>
    </font>
    <font>
      <sz val="8"/>
      <name val="Calibri"/>
      <family val="2"/>
      <charset val="238"/>
      <scheme val="minor"/>
    </font>
    <font>
      <sz val="11"/>
      <color rgb="FF000000"/>
      <name val="Calibri"/>
      <family val="2"/>
      <charset val="238"/>
    </font>
    <font>
      <sz val="10"/>
      <color rgb="FF000000"/>
      <name val="Arial"/>
      <family val="2"/>
      <charset val="238"/>
    </font>
  </fonts>
  <fills count="7">
    <fill>
      <patternFill patternType="none"/>
    </fill>
    <fill>
      <patternFill patternType="gray125"/>
    </fill>
    <fill>
      <patternFill patternType="solid">
        <fgColor indexed="22"/>
        <bgColor indexed="64"/>
      </patternFill>
    </fill>
    <fill>
      <patternFill patternType="gray125">
        <fgColor indexed="23"/>
        <bgColor indexed="41"/>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s>
  <borders count="7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55"/>
      </left>
      <right style="thin">
        <color indexed="55"/>
      </right>
      <top/>
      <bottom/>
      <diagonal/>
    </border>
    <border>
      <left/>
      <right style="thin">
        <color indexed="64"/>
      </right>
      <top/>
      <bottom style="hair">
        <color indexed="55"/>
      </bottom>
      <diagonal/>
    </border>
    <border>
      <left/>
      <right style="thin">
        <color indexed="64"/>
      </right>
      <top style="hair">
        <color indexed="55"/>
      </top>
      <bottom style="hair">
        <color indexed="55"/>
      </bottom>
      <diagonal/>
    </border>
    <border>
      <left style="medium">
        <color indexed="64"/>
      </left>
      <right style="thin">
        <color indexed="55"/>
      </right>
      <top/>
      <bottom/>
      <diagonal/>
    </border>
    <border>
      <left style="thin">
        <color indexed="55"/>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hair">
        <color indexed="55"/>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55"/>
      </left>
      <right style="medium">
        <color indexed="64"/>
      </right>
      <top style="thin">
        <color indexed="55"/>
      </top>
      <bottom/>
      <diagonal/>
    </border>
    <border>
      <left style="medium">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64"/>
      </left>
      <right style="thin">
        <color indexed="64"/>
      </right>
      <top style="thin">
        <color indexed="64"/>
      </top>
      <bottom/>
      <diagonal/>
    </border>
    <border>
      <left/>
      <right/>
      <top style="hair">
        <color indexed="55"/>
      </top>
      <bottom style="hair">
        <color indexed="55"/>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double">
        <color indexed="64"/>
      </right>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medium">
        <color indexed="64"/>
      </top>
      <bottom style="thin">
        <color indexed="64"/>
      </bottom>
      <diagonal/>
    </border>
    <border>
      <left/>
      <right style="thin">
        <color indexed="55"/>
      </right>
      <top style="medium">
        <color indexed="64"/>
      </top>
      <bottom/>
      <diagonal/>
    </border>
    <border>
      <left/>
      <right style="thin">
        <color indexed="55"/>
      </right>
      <top/>
      <bottom/>
      <diagonal/>
    </border>
    <border>
      <left style="thin">
        <color indexed="64"/>
      </left>
      <right style="thin">
        <color indexed="55"/>
      </right>
      <top style="medium">
        <color indexed="64"/>
      </top>
      <bottom/>
      <diagonal/>
    </border>
    <border>
      <left style="thin">
        <color indexed="64"/>
      </left>
      <right style="thin">
        <color indexed="55"/>
      </right>
      <top/>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55"/>
      </right>
      <top style="thin">
        <color indexed="55"/>
      </top>
      <bottom/>
      <diagonal/>
    </border>
    <border>
      <left/>
      <right style="medium">
        <color indexed="64"/>
      </right>
      <top/>
      <bottom/>
      <diagonal/>
    </border>
    <border>
      <left style="double">
        <color indexed="64"/>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1" fillId="0" borderId="0"/>
  </cellStyleXfs>
  <cellXfs count="244">
    <xf numFmtId="0" fontId="0" fillId="0" borderId="0" xfId="0"/>
    <xf numFmtId="0" fontId="0" fillId="0" borderId="1" xfId="0" applyFill="1" applyBorder="1"/>
    <xf numFmtId="0" fontId="0" fillId="0" borderId="0" xfId="0" applyFill="1" applyBorder="1"/>
    <xf numFmtId="0" fontId="0" fillId="0" borderId="2" xfId="0" applyFill="1" applyBorder="1"/>
    <xf numFmtId="0" fontId="3" fillId="0" borderId="0" xfId="0" applyFont="1" applyFill="1" applyBorder="1" applyAlignment="1">
      <alignment horizontal="center"/>
    </xf>
    <xf numFmtId="0" fontId="5" fillId="0" borderId="3" xfId="0" applyFont="1" applyBorder="1"/>
    <xf numFmtId="0" fontId="0" fillId="0" borderId="3" xfId="0" applyBorder="1" applyAlignment="1"/>
    <xf numFmtId="0" fontId="0" fillId="0" borderId="0" xfId="0" applyBorder="1" applyAlignment="1"/>
    <xf numFmtId="0" fontId="0" fillId="0" borderId="4" xfId="0" applyBorder="1"/>
    <xf numFmtId="0" fontId="0" fillId="0" borderId="0" xfId="0" applyBorder="1"/>
    <xf numFmtId="0" fontId="0" fillId="0" borderId="2" xfId="0" applyBorder="1"/>
    <xf numFmtId="0" fontId="0" fillId="0" borderId="5" xfId="0" applyBorder="1" applyAlignment="1"/>
    <xf numFmtId="0" fontId="6" fillId="0" borderId="6" xfId="0" applyFont="1" applyBorder="1"/>
    <xf numFmtId="0" fontId="0" fillId="0" borderId="7" xfId="0" applyBorder="1"/>
    <xf numFmtId="0" fontId="0" fillId="0" borderId="1" xfId="0" applyBorder="1"/>
    <xf numFmtId="0" fontId="11" fillId="0" borderId="1" xfId="2" applyFont="1" applyFill="1" applyBorder="1" applyAlignment="1" applyProtection="1">
      <alignment horizontal="left" vertical="center"/>
    </xf>
    <xf numFmtId="0" fontId="0" fillId="0" borderId="8" xfId="0" applyBorder="1" applyAlignment="1"/>
    <xf numFmtId="0" fontId="0" fillId="0" borderId="9" xfId="0" applyBorder="1"/>
    <xf numFmtId="0" fontId="7" fillId="2" borderId="10" xfId="0" applyFont="1" applyFill="1" applyBorder="1"/>
    <xf numFmtId="0" fontId="8" fillId="2" borderId="4" xfId="0" applyFont="1" applyFill="1" applyBorder="1"/>
    <xf numFmtId="0" fontId="8" fillId="2" borderId="11" xfId="0" applyFont="1" applyFill="1" applyBorder="1"/>
    <xf numFmtId="0" fontId="0" fillId="0" borderId="12" xfId="0" applyBorder="1"/>
    <xf numFmtId="0" fontId="9" fillId="3" borderId="14" xfId="2" applyFont="1" applyFill="1" applyBorder="1" applyAlignment="1" applyProtection="1">
      <alignment horizontal="left" vertical="center"/>
    </xf>
    <xf numFmtId="0" fontId="9" fillId="3" borderId="15" xfId="2" applyFont="1" applyFill="1" applyBorder="1" applyAlignment="1" applyProtection="1">
      <alignment horizontal="center" vertical="center"/>
    </xf>
    <xf numFmtId="0" fontId="17" fillId="0" borderId="16" xfId="1" applyFont="1" applyBorder="1"/>
    <xf numFmtId="0" fontId="2" fillId="0" borderId="17" xfId="1" applyBorder="1"/>
    <xf numFmtId="0" fontId="9" fillId="3" borderId="18" xfId="2" applyFont="1" applyFill="1" applyBorder="1" applyAlignment="1" applyProtection="1">
      <alignment horizontal="center" vertical="center"/>
    </xf>
    <xf numFmtId="0" fontId="9" fillId="3" borderId="19" xfId="2" applyFont="1" applyFill="1" applyBorder="1" applyAlignment="1" applyProtection="1">
      <alignment horizontal="center" vertical="center"/>
    </xf>
    <xf numFmtId="0" fontId="9" fillId="3" borderId="20" xfId="2" applyFont="1" applyFill="1" applyBorder="1" applyAlignment="1" applyProtection="1">
      <alignment horizontal="left" vertical="center"/>
    </xf>
    <xf numFmtId="0" fontId="9" fillId="3" borderId="21" xfId="2" applyFont="1" applyFill="1" applyBorder="1" applyAlignment="1" applyProtection="1">
      <alignment horizontal="center" vertical="center"/>
    </xf>
    <xf numFmtId="0" fontId="9" fillId="3" borderId="22" xfId="2" applyFont="1" applyFill="1" applyBorder="1" applyAlignment="1" applyProtection="1">
      <alignment horizontal="center" vertical="center"/>
    </xf>
    <xf numFmtId="0" fontId="8" fillId="2" borderId="4" xfId="0" applyFont="1" applyFill="1" applyBorder="1" applyAlignment="1"/>
    <xf numFmtId="0" fontId="0" fillId="0" borderId="24" xfId="0" applyBorder="1" applyAlignment="1">
      <alignment horizontal="left"/>
    </xf>
    <xf numFmtId="0" fontId="8" fillId="2" borderId="25" xfId="0" applyFont="1" applyFill="1" applyBorder="1" applyAlignment="1"/>
    <xf numFmtId="0" fontId="8" fillId="2" borderId="26" xfId="0" applyFont="1" applyFill="1" applyBorder="1" applyAlignment="1">
      <alignment wrapText="1"/>
    </xf>
    <xf numFmtId="0" fontId="5" fillId="0" borderId="27" xfId="0" applyFont="1" applyBorder="1" applyAlignment="1"/>
    <xf numFmtId="0" fontId="5" fillId="0" borderId="28" xfId="0" applyFont="1" applyFill="1" applyBorder="1"/>
    <xf numFmtId="0" fontId="17" fillId="0" borderId="29" xfId="1" applyFont="1" applyBorder="1"/>
    <xf numFmtId="0" fontId="7" fillId="2" borderId="4" xfId="0" applyFont="1" applyFill="1" applyBorder="1"/>
    <xf numFmtId="0" fontId="11" fillId="0" borderId="0" xfId="2" applyFont="1" applyFill="1" applyBorder="1" applyAlignment="1" applyProtection="1">
      <alignment horizontal="left" vertical="center"/>
    </xf>
    <xf numFmtId="0" fontId="9" fillId="3" borderId="30" xfId="2" applyFont="1" applyFill="1" applyBorder="1" applyAlignment="1" applyProtection="1">
      <alignment horizontal="left" vertical="center"/>
    </xf>
    <xf numFmtId="0" fontId="18" fillId="0" borderId="28" xfId="0" applyFont="1" applyBorder="1" applyAlignment="1"/>
    <xf numFmtId="0" fontId="0" fillId="0" borderId="31" xfId="0" applyBorder="1"/>
    <xf numFmtId="0" fontId="5" fillId="0" borderId="1" xfId="0" applyFont="1" applyFill="1" applyBorder="1"/>
    <xf numFmtId="0" fontId="3" fillId="0" borderId="0" xfId="0" applyFont="1" applyBorder="1" applyAlignment="1">
      <alignment horizontal="center" wrapText="1"/>
    </xf>
    <xf numFmtId="0" fontId="19" fillId="0" borderId="0" xfId="2" applyFont="1" applyFill="1" applyBorder="1" applyAlignment="1" applyProtection="1">
      <alignment horizontal="right" vertical="center"/>
      <protection locked="0"/>
    </xf>
    <xf numFmtId="0" fontId="19" fillId="0" borderId="0" xfId="0" applyFont="1" applyBorder="1" applyAlignment="1">
      <alignment horizontal="right"/>
    </xf>
    <xf numFmtId="0" fontId="12" fillId="3" borderId="22" xfId="2" applyFont="1" applyFill="1" applyBorder="1" applyAlignment="1" applyProtection="1">
      <alignment horizontal="center" vertical="center"/>
    </xf>
    <xf numFmtId="0" fontId="12" fillId="3" borderId="32" xfId="2" applyFont="1" applyFill="1" applyBorder="1" applyAlignment="1" applyProtection="1">
      <alignment horizontal="center" vertical="center"/>
    </xf>
    <xf numFmtId="0" fontId="12" fillId="3" borderId="33" xfId="2" applyFont="1" applyFill="1" applyBorder="1" applyAlignment="1" applyProtection="1">
      <alignment horizontal="center" vertical="center"/>
    </xf>
    <xf numFmtId="0" fontId="12" fillId="3" borderId="34" xfId="2" applyFont="1" applyFill="1" applyBorder="1" applyAlignment="1" applyProtection="1">
      <alignment horizontal="center" vertical="center"/>
    </xf>
    <xf numFmtId="0" fontId="19" fillId="0" borderId="11" xfId="0" applyFont="1" applyBorder="1" applyAlignment="1">
      <alignment horizontal="right"/>
    </xf>
    <xf numFmtId="0" fontId="19" fillId="0" borderId="35" xfId="0" applyFont="1" applyBorder="1" applyAlignment="1">
      <alignment horizontal="right"/>
    </xf>
    <xf numFmtId="0" fontId="25" fillId="0" borderId="4" xfId="0" applyFont="1" applyBorder="1" applyAlignment="1"/>
    <xf numFmtId="0" fontId="26" fillId="0" borderId="36" xfId="1" applyFont="1" applyBorder="1"/>
    <xf numFmtId="4" fontId="5" fillId="0" borderId="3" xfId="0" applyNumberFormat="1" applyFont="1" applyBorder="1" applyAlignment="1"/>
    <xf numFmtId="4" fontId="28" fillId="4" borderId="23" xfId="2" applyNumberFormat="1" applyFont="1" applyFill="1" applyBorder="1" applyProtection="1"/>
    <xf numFmtId="4" fontId="2" fillId="0" borderId="23" xfId="2" applyNumberFormat="1" applyFont="1" applyFill="1" applyBorder="1" applyProtection="1">
      <protection locked="0"/>
    </xf>
    <xf numFmtId="4" fontId="2" fillId="0" borderId="23" xfId="2" applyNumberFormat="1" applyFont="1" applyFill="1" applyBorder="1" applyAlignment="1" applyProtection="1">
      <alignment vertical="center"/>
      <protection locked="0"/>
    </xf>
    <xf numFmtId="4" fontId="2" fillId="0" borderId="23" xfId="2" applyNumberFormat="1" applyFont="1" applyBorder="1" applyProtection="1">
      <protection locked="0"/>
    </xf>
    <xf numFmtId="4" fontId="2" fillId="0" borderId="23" xfId="0" applyNumberFormat="1" applyFont="1" applyBorder="1" applyProtection="1">
      <protection locked="0"/>
    </xf>
    <xf numFmtId="4" fontId="28" fillId="4" borderId="37" xfId="2" applyNumberFormat="1" applyFont="1" applyFill="1" applyBorder="1" applyProtection="1"/>
    <xf numFmtId="4" fontId="2" fillId="0" borderId="37" xfId="2" applyNumberFormat="1" applyFont="1" applyFill="1" applyBorder="1" applyProtection="1">
      <protection locked="0"/>
    </xf>
    <xf numFmtId="4" fontId="2" fillId="0" borderId="37" xfId="2" applyNumberFormat="1" applyFont="1" applyFill="1" applyBorder="1" applyAlignment="1" applyProtection="1">
      <alignment vertical="center"/>
      <protection locked="0"/>
    </xf>
    <xf numFmtId="4" fontId="2" fillId="0" borderId="37" xfId="2" applyNumberFormat="1" applyFont="1" applyBorder="1" applyProtection="1">
      <protection locked="0"/>
    </xf>
    <xf numFmtId="4" fontId="28" fillId="4" borderId="2" xfId="2" applyNumberFormat="1" applyFont="1" applyFill="1" applyBorder="1" applyProtection="1"/>
    <xf numFmtId="4" fontId="28" fillId="4" borderId="38" xfId="0" applyNumberFormat="1" applyFont="1" applyFill="1" applyBorder="1"/>
    <xf numFmtId="4" fontId="28" fillId="4" borderId="39" xfId="2" applyNumberFormat="1" applyFont="1" applyFill="1" applyBorder="1" applyProtection="1"/>
    <xf numFmtId="4" fontId="28" fillId="4" borderId="8" xfId="0" applyNumberFormat="1" applyFont="1" applyFill="1" applyBorder="1"/>
    <xf numFmtId="4" fontId="2" fillId="0" borderId="26" xfId="0" applyNumberFormat="1" applyFont="1" applyBorder="1" applyProtection="1">
      <protection locked="0"/>
    </xf>
    <xf numFmtId="4" fontId="28" fillId="4" borderId="40" xfId="0" applyNumberFormat="1" applyFont="1" applyFill="1" applyBorder="1"/>
    <xf numFmtId="4" fontId="2" fillId="0" borderId="11" xfId="0" applyNumberFormat="1" applyFont="1" applyBorder="1" applyProtection="1">
      <protection locked="0"/>
    </xf>
    <xf numFmtId="0" fontId="32" fillId="5" borderId="10" xfId="0" applyFont="1" applyFill="1" applyBorder="1" applyAlignment="1"/>
    <xf numFmtId="164" fontId="32" fillId="5" borderId="43" xfId="0" applyNumberFormat="1" applyFont="1" applyFill="1" applyBorder="1"/>
    <xf numFmtId="0" fontId="32" fillId="0" borderId="44" xfId="0" applyFont="1" applyBorder="1"/>
    <xf numFmtId="0" fontId="32" fillId="0" borderId="23" xfId="0" applyFont="1" applyBorder="1"/>
    <xf numFmtId="164" fontId="32" fillId="0" borderId="23" xfId="0" applyNumberFormat="1" applyFont="1" applyBorder="1"/>
    <xf numFmtId="0" fontId="32" fillId="0" borderId="10" xfId="0" applyFont="1" applyBorder="1" applyAlignment="1"/>
    <xf numFmtId="164" fontId="32" fillId="0" borderId="1" xfId="0" applyNumberFormat="1" applyFont="1" applyBorder="1" applyAlignment="1">
      <alignment horizontal="center"/>
    </xf>
    <xf numFmtId="0" fontId="32" fillId="0" borderId="45" xfId="0" applyFont="1" applyBorder="1"/>
    <xf numFmtId="0" fontId="32" fillId="0" borderId="2" xfId="0" applyFont="1" applyBorder="1"/>
    <xf numFmtId="164" fontId="32" fillId="0" borderId="11" xfId="0" applyNumberFormat="1" applyFont="1" applyBorder="1" applyAlignment="1">
      <alignment horizontal="center"/>
    </xf>
    <xf numFmtId="0" fontId="32" fillId="0" borderId="25" xfId="0" applyFont="1" applyBorder="1"/>
    <xf numFmtId="0" fontId="32" fillId="0" borderId="46" xfId="0" applyFont="1" applyBorder="1"/>
    <xf numFmtId="164" fontId="32" fillId="0" borderId="35" xfId="0" applyNumberFormat="1" applyFont="1" applyBorder="1"/>
    <xf numFmtId="0" fontId="32" fillId="0" borderId="0" xfId="0" applyFont="1" applyBorder="1"/>
    <xf numFmtId="164" fontId="32" fillId="5" borderId="27" xfId="0" applyNumberFormat="1" applyFont="1" applyFill="1" applyBorder="1"/>
    <xf numFmtId="0" fontId="32" fillId="0" borderId="47" xfId="0" applyFont="1" applyFill="1" applyBorder="1" applyAlignment="1"/>
    <xf numFmtId="164" fontId="32" fillId="0" borderId="26" xfId="0" applyNumberFormat="1" applyFont="1" applyBorder="1"/>
    <xf numFmtId="164" fontId="32" fillId="0" borderId="45" xfId="0" applyNumberFormat="1" applyFont="1" applyBorder="1"/>
    <xf numFmtId="164" fontId="32" fillId="0" borderId="8" xfId="0" applyNumberFormat="1" applyFont="1" applyBorder="1"/>
    <xf numFmtId="0" fontId="32" fillId="0" borderId="35" xfId="0" applyFont="1" applyBorder="1"/>
    <xf numFmtId="0" fontId="33" fillId="0" borderId="12" xfId="0" applyFont="1" applyFill="1" applyBorder="1" applyAlignment="1"/>
    <xf numFmtId="0" fontId="32" fillId="0" borderId="7" xfId="0" applyFont="1" applyBorder="1"/>
    <xf numFmtId="0" fontId="32" fillId="0" borderId="13" xfId="0" applyFont="1" applyBorder="1"/>
    <xf numFmtId="0" fontId="33" fillId="0" borderId="7" xfId="0" applyFont="1" applyBorder="1"/>
    <xf numFmtId="0" fontId="32" fillId="0" borderId="48" xfId="0" applyFont="1" applyBorder="1"/>
    <xf numFmtId="164" fontId="32" fillId="0" borderId="35" xfId="0" applyNumberFormat="1" applyFont="1" applyBorder="1" applyAlignment="1">
      <alignment horizontal="center" vertical="center"/>
    </xf>
    <xf numFmtId="4" fontId="0" fillId="0" borderId="3" xfId="0" applyNumberFormat="1" applyBorder="1" applyAlignment="1"/>
    <xf numFmtId="4" fontId="2" fillId="0" borderId="0" xfId="0" applyNumberFormat="1" applyFont="1" applyBorder="1" applyAlignment="1"/>
    <xf numFmtId="0" fontId="5" fillId="0" borderId="3" xfId="0" applyFont="1" applyBorder="1" applyAlignment="1"/>
    <xf numFmtId="0" fontId="29" fillId="0" borderId="0" xfId="0" applyFont="1" applyFill="1" applyBorder="1"/>
    <xf numFmtId="0" fontId="29" fillId="0" borderId="0" xfId="0" applyFont="1" applyFill="1" applyBorder="1" applyAlignment="1">
      <alignment horizontal="center"/>
    </xf>
    <xf numFmtId="0" fontId="29" fillId="0" borderId="3" xfId="0" applyFont="1" applyBorder="1" applyAlignment="1"/>
    <xf numFmtId="0" fontId="29" fillId="0" borderId="4" xfId="0" applyFont="1" applyBorder="1" applyAlignment="1"/>
    <xf numFmtId="0" fontId="29" fillId="0" borderId="0" xfId="0" applyFont="1" applyBorder="1" applyAlignment="1"/>
    <xf numFmtId="0" fontId="30" fillId="2" borderId="46" xfId="0" applyFont="1" applyFill="1" applyBorder="1" applyAlignment="1"/>
    <xf numFmtId="0" fontId="34" fillId="5" borderId="4" xfId="0" applyFont="1" applyFill="1" applyBorder="1" applyAlignment="1"/>
    <xf numFmtId="0" fontId="34" fillId="0" borderId="44" xfId="0" applyFont="1" applyBorder="1" applyAlignment="1"/>
    <xf numFmtId="0" fontId="34" fillId="0" borderId="69" xfId="0" applyFont="1" applyBorder="1" applyAlignment="1"/>
    <xf numFmtId="0" fontId="34" fillId="0" borderId="7" xfId="0" applyFont="1" applyBorder="1"/>
    <xf numFmtId="0" fontId="31" fillId="3" borderId="64" xfId="2" applyFont="1" applyFill="1" applyBorder="1" applyAlignment="1" applyProtection="1">
      <alignment horizontal="center" vertical="center"/>
    </xf>
    <xf numFmtId="0" fontId="31" fillId="3" borderId="70" xfId="2" applyFont="1" applyFill="1" applyBorder="1" applyAlignment="1" applyProtection="1">
      <alignment horizontal="center" vertical="center"/>
    </xf>
    <xf numFmtId="0" fontId="29" fillId="0" borderId="0" xfId="0" applyFont="1"/>
    <xf numFmtId="0" fontId="29" fillId="0" borderId="0" xfId="0" applyFont="1" applyBorder="1"/>
    <xf numFmtId="4" fontId="16" fillId="0" borderId="0" xfId="0" applyNumberFormat="1" applyFont="1" applyBorder="1" applyAlignment="1"/>
    <xf numFmtId="4" fontId="37" fillId="0" borderId="0" xfId="0" applyNumberFormat="1" applyFont="1" applyBorder="1" applyAlignment="1"/>
    <xf numFmtId="0" fontId="37" fillId="0" borderId="0" xfId="0" applyFont="1" applyBorder="1" applyAlignment="1"/>
    <xf numFmtId="0" fontId="0" fillId="0" borderId="0" xfId="0" applyFill="1" applyBorder="1" applyAlignment="1"/>
    <xf numFmtId="0" fontId="0" fillId="0" borderId="7" xfId="0" applyBorder="1" applyAlignment="1"/>
    <xf numFmtId="0" fontId="0" fillId="0" borderId="13" xfId="0" applyBorder="1" applyAlignment="1"/>
    <xf numFmtId="0" fontId="0" fillId="0" borderId="4" xfId="0" applyBorder="1" applyAlignment="1"/>
    <xf numFmtId="0" fontId="19" fillId="0" borderId="23" xfId="0" applyFont="1" applyBorder="1" applyAlignment="1">
      <alignment horizontal="right"/>
    </xf>
    <xf numFmtId="4" fontId="28" fillId="0" borderId="0" xfId="0" applyNumberFormat="1" applyFont="1" applyBorder="1" applyAlignment="1"/>
    <xf numFmtId="4" fontId="2" fillId="0" borderId="3" xfId="0" applyNumberFormat="1" applyFont="1" applyBorder="1" applyAlignment="1"/>
    <xf numFmtId="4" fontId="0" fillId="0" borderId="0" xfId="0" applyNumberFormat="1"/>
    <xf numFmtId="10" fontId="2" fillId="0" borderId="0" xfId="0" applyNumberFormat="1" applyFont="1" applyBorder="1" applyAlignment="1"/>
    <xf numFmtId="166" fontId="28" fillId="0" borderId="0" xfId="0" applyNumberFormat="1" applyFont="1" applyBorder="1" applyAlignment="1"/>
    <xf numFmtId="0" fontId="2" fillId="0" borderId="2" xfId="0" applyFont="1" applyBorder="1" applyAlignment="1"/>
    <xf numFmtId="4" fontId="29" fillId="0" borderId="0" xfId="0" applyNumberFormat="1" applyFont="1"/>
    <xf numFmtId="4" fontId="35" fillId="0" borderId="0" xfId="0" applyNumberFormat="1" applyFont="1" applyFill="1" applyBorder="1" applyAlignment="1"/>
    <xf numFmtId="4" fontId="36" fillId="0" borderId="0" xfId="0" applyNumberFormat="1" applyFont="1" applyFill="1" applyBorder="1" applyAlignment="1"/>
    <xf numFmtId="165" fontId="36" fillId="0" borderId="0" xfId="2" applyNumberFormat="1" applyFont="1" applyFill="1" applyBorder="1" applyProtection="1"/>
    <xf numFmtId="4" fontId="28" fillId="4" borderId="72" xfId="0" applyNumberFormat="1" applyFont="1" applyFill="1" applyBorder="1"/>
    <xf numFmtId="4" fontId="2" fillId="0" borderId="26" xfId="0" applyNumberFormat="1" applyFont="1" applyFill="1" applyBorder="1" applyProtection="1">
      <protection locked="0"/>
    </xf>
    <xf numFmtId="4" fontId="2" fillId="0" borderId="35" xfId="0" applyNumberFormat="1" applyFont="1" applyBorder="1" applyProtection="1">
      <protection locked="0"/>
    </xf>
    <xf numFmtId="2" fontId="2" fillId="0" borderId="41" xfId="0" applyNumberFormat="1" applyFont="1" applyBorder="1" applyAlignment="1"/>
    <xf numFmtId="2" fontId="2" fillId="0" borderId="31" xfId="0" applyNumberFormat="1" applyFont="1" applyBorder="1" applyAlignment="1"/>
    <xf numFmtId="2" fontId="2" fillId="0" borderId="42" xfId="0" applyNumberFormat="1" applyFont="1" applyBorder="1" applyAlignment="1"/>
    <xf numFmtId="4" fontId="3" fillId="0" borderId="0" xfId="0" applyNumberFormat="1" applyFont="1" applyBorder="1" applyAlignment="1"/>
    <xf numFmtId="0" fontId="1" fillId="0" borderId="0" xfId="0" applyFont="1" applyBorder="1" applyAlignment="1"/>
    <xf numFmtId="0" fontId="0" fillId="0" borderId="0" xfId="0" applyFill="1" applyBorder="1" applyAlignment="1"/>
    <xf numFmtId="0" fontId="0" fillId="0" borderId="7" xfId="0" applyBorder="1" applyAlignment="1"/>
    <xf numFmtId="0" fontId="0" fillId="0" borderId="13" xfId="0" applyBorder="1" applyAlignment="1"/>
    <xf numFmtId="0" fontId="0" fillId="0" borderId="4" xfId="0" applyBorder="1" applyAlignment="1"/>
    <xf numFmtId="0" fontId="19" fillId="0" borderId="23" xfId="0" applyFont="1" applyBorder="1" applyAlignment="1">
      <alignment horizontal="right"/>
    </xf>
    <xf numFmtId="4" fontId="3" fillId="0" borderId="24" xfId="0" applyNumberFormat="1" applyFont="1" applyBorder="1" applyAlignment="1"/>
    <xf numFmtId="4" fontId="1" fillId="0" borderId="0" xfId="0" applyNumberFormat="1" applyFont="1"/>
    <xf numFmtId="4" fontId="28" fillId="4" borderId="74" xfId="0" applyNumberFormat="1" applyFont="1" applyFill="1" applyBorder="1"/>
    <xf numFmtId="4" fontId="28" fillId="4" borderId="73" xfId="0" applyNumberFormat="1" applyFont="1" applyFill="1" applyBorder="1"/>
    <xf numFmtId="4" fontId="41" fillId="0" borderId="30" xfId="0" applyNumberFormat="1" applyFont="1" applyBorder="1" applyAlignment="1">
      <alignment horizontal="right" vertical="center"/>
    </xf>
    <xf numFmtId="4" fontId="42" fillId="0" borderId="30" xfId="0" applyNumberFormat="1" applyFont="1" applyBorder="1" applyAlignment="1">
      <alignment horizontal="right" vertical="center"/>
    </xf>
    <xf numFmtId="4" fontId="2" fillId="0" borderId="44" xfId="2" applyNumberFormat="1" applyFont="1" applyBorder="1" applyProtection="1">
      <protection locked="0"/>
    </xf>
    <xf numFmtId="4" fontId="2" fillId="0" borderId="11" xfId="2" applyNumberFormat="1" applyFont="1" applyFill="1" applyBorder="1" applyProtection="1">
      <protection locked="0"/>
    </xf>
    <xf numFmtId="4" fontId="42" fillId="0" borderId="23" xfId="0" applyNumberFormat="1" applyFont="1" applyFill="1" applyBorder="1" applyAlignment="1">
      <alignment horizontal="right" vertical="center"/>
    </xf>
    <xf numFmtId="4" fontId="2" fillId="0" borderId="0" xfId="0" applyNumberFormat="1" applyFont="1" applyBorder="1"/>
    <xf numFmtId="4" fontId="0" fillId="0" borderId="0" xfId="0" applyNumberFormat="1" applyBorder="1"/>
    <xf numFmtId="0" fontId="1" fillId="0" borderId="0" xfId="0" applyFont="1"/>
    <xf numFmtId="167" fontId="0" fillId="0" borderId="0" xfId="0" applyNumberFormat="1"/>
    <xf numFmtId="4" fontId="0" fillId="6" borderId="75" xfId="0" applyNumberFormat="1" applyFill="1" applyBorder="1"/>
    <xf numFmtId="4" fontId="29" fillId="0" borderId="0" xfId="0" applyNumberFormat="1" applyFont="1" applyBorder="1"/>
    <xf numFmtId="0" fontId="0" fillId="0" borderId="1" xfId="0" applyFill="1" applyBorder="1" applyAlignment="1"/>
    <xf numFmtId="0" fontId="0" fillId="0" borderId="0" xfId="0" applyFill="1" applyBorder="1" applyAlignment="1"/>
    <xf numFmtId="0" fontId="4" fillId="0" borderId="54" xfId="0" applyFont="1" applyFill="1" applyBorder="1" applyAlignment="1">
      <alignment horizontal="center"/>
    </xf>
    <xf numFmtId="0" fontId="4" fillId="0" borderId="24" xfId="0" applyFont="1" applyFill="1" applyBorder="1" applyAlignment="1">
      <alignment horizontal="center"/>
    </xf>
    <xf numFmtId="0" fontId="0" fillId="0" borderId="24" xfId="0" applyBorder="1" applyAlignment="1"/>
    <xf numFmtId="0" fontId="0" fillId="0" borderId="50" xfId="0" applyBorder="1" applyAlignment="1"/>
    <xf numFmtId="0" fontId="0" fillId="0" borderId="0" xfId="0" applyFill="1" applyBorder="1" applyAlignment="1">
      <alignment wrapText="1"/>
    </xf>
    <xf numFmtId="0" fontId="0" fillId="0" borderId="2" xfId="0" applyFill="1" applyBorder="1" applyAlignment="1"/>
    <xf numFmtId="164" fontId="32" fillId="5" borderId="45" xfId="0" applyNumberFormat="1" applyFont="1" applyFill="1" applyBorder="1" applyAlignment="1"/>
    <xf numFmtId="164" fontId="32" fillId="5" borderId="28" xfId="0" applyNumberFormat="1" applyFont="1" applyFill="1" applyBorder="1" applyAlignment="1"/>
    <xf numFmtId="0" fontId="18" fillId="2" borderId="45" xfId="0" applyFont="1" applyFill="1" applyBorder="1" applyAlignment="1">
      <alignment horizontal="left"/>
    </xf>
    <xf numFmtId="0" fontId="0" fillId="0" borderId="38" xfId="0" applyBorder="1"/>
    <xf numFmtId="0" fontId="8" fillId="2" borderId="60" xfId="0" applyFont="1" applyFill="1" applyBorder="1" applyAlignment="1"/>
    <xf numFmtId="0" fontId="8" fillId="2" borderId="61" xfId="0" applyFont="1" applyFill="1" applyBorder="1" applyAlignment="1"/>
    <xf numFmtId="164" fontId="32" fillId="5" borderId="45" xfId="0" applyNumberFormat="1" applyFont="1" applyFill="1" applyBorder="1" applyAlignment="1">
      <alignment horizontal="center"/>
    </xf>
    <xf numFmtId="164" fontId="32" fillId="5" borderId="28" xfId="0" applyNumberFormat="1" applyFont="1" applyFill="1" applyBorder="1" applyAlignment="1">
      <alignment horizontal="center"/>
    </xf>
    <xf numFmtId="0" fontId="18" fillId="0" borderId="12" xfId="0" applyFont="1" applyBorder="1" applyAlignment="1"/>
    <xf numFmtId="0" fontId="0" fillId="0" borderId="7" xfId="0" applyBorder="1" applyAlignment="1"/>
    <xf numFmtId="0" fontId="0" fillId="0" borderId="13" xfId="0" applyBorder="1" applyAlignment="1"/>
    <xf numFmtId="0" fontId="40" fillId="0" borderId="9" xfId="0" applyFont="1" applyBorder="1" applyAlignment="1">
      <alignment horizontal="justify" vertical="top" wrapText="1"/>
    </xf>
    <xf numFmtId="0" fontId="40" fillId="0" borderId="0" xfId="0" applyFont="1" applyAlignment="1">
      <alignment horizontal="justify" vertical="top" wrapText="1"/>
    </xf>
    <xf numFmtId="0" fontId="40" fillId="0" borderId="71" xfId="0" applyFont="1" applyBorder="1" applyAlignment="1">
      <alignment horizontal="justify" vertical="top" wrapText="1"/>
    </xf>
    <xf numFmtId="0" fontId="40" fillId="0" borderId="20" xfId="0" applyFont="1" applyBorder="1" applyAlignment="1">
      <alignment horizontal="justify" vertical="top" wrapText="1"/>
    </xf>
    <xf numFmtId="0" fontId="40" fillId="0" borderId="5" xfId="0" applyFont="1" applyBorder="1" applyAlignment="1">
      <alignment horizontal="justify" vertical="top" wrapText="1"/>
    </xf>
    <xf numFmtId="0" fontId="40" fillId="0" borderId="30" xfId="0" applyFont="1" applyBorder="1" applyAlignment="1">
      <alignment horizontal="justify" vertical="top" wrapText="1"/>
    </xf>
    <xf numFmtId="0" fontId="39" fillId="0" borderId="9" xfId="0" applyFont="1" applyBorder="1" applyAlignment="1">
      <alignment horizontal="justify" vertical="top" wrapText="1"/>
    </xf>
    <xf numFmtId="0" fontId="39" fillId="0" borderId="0" xfId="0" applyFont="1" applyAlignment="1">
      <alignment horizontal="justify" vertical="top" wrapText="1"/>
    </xf>
    <xf numFmtId="0" fontId="39" fillId="0" borderId="2" xfId="0" applyFont="1" applyBorder="1" applyAlignment="1">
      <alignment horizontal="justify" vertical="top" wrapText="1"/>
    </xf>
    <xf numFmtId="0" fontId="39" fillId="0" borderId="20" xfId="0" applyFont="1" applyBorder="1" applyAlignment="1">
      <alignment horizontal="justify" vertical="top" wrapText="1"/>
    </xf>
    <xf numFmtId="0" fontId="39" fillId="0" borderId="5" xfId="0" applyFont="1" applyBorder="1" applyAlignment="1">
      <alignment horizontal="justify" vertical="top" wrapText="1"/>
    </xf>
    <xf numFmtId="0" fontId="39" fillId="0" borderId="6" xfId="0" applyFont="1" applyBorder="1" applyAlignment="1">
      <alignment horizontal="justify" vertical="top" wrapText="1"/>
    </xf>
    <xf numFmtId="0" fontId="25" fillId="0" borderId="10" xfId="0" applyFont="1" applyFill="1" applyBorder="1" applyAlignment="1"/>
    <xf numFmtId="0" fontId="0" fillId="0" borderId="4" xfId="0" applyBorder="1" applyAlignment="1"/>
    <xf numFmtId="0" fontId="0" fillId="0" borderId="44" xfId="0" applyBorder="1" applyAlignment="1"/>
    <xf numFmtId="0" fontId="9" fillId="3" borderId="67" xfId="2" applyFont="1" applyFill="1" applyBorder="1" applyAlignment="1" applyProtection="1">
      <alignment horizontal="right" vertical="center"/>
    </xf>
    <xf numFmtId="0" fontId="0" fillId="0" borderId="5" xfId="0" applyBorder="1" applyAlignment="1">
      <alignment horizontal="right" vertical="center"/>
    </xf>
    <xf numFmtId="0" fontId="0" fillId="0" borderId="68" xfId="0" applyBorder="1" applyAlignment="1">
      <alignment horizontal="right" vertical="center"/>
    </xf>
    <xf numFmtId="0" fontId="0" fillId="0" borderId="28" xfId="0" applyBorder="1" applyAlignment="1">
      <alignment horizontal="right" vertical="center"/>
    </xf>
    <xf numFmtId="0" fontId="23" fillId="0" borderId="54" xfId="2" applyFont="1" applyFill="1" applyBorder="1" applyAlignment="1" applyProtection="1">
      <alignment horizontal="center" vertical="center" textRotation="90" wrapText="1"/>
    </xf>
    <xf numFmtId="0" fontId="3" fillId="0" borderId="50"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56" xfId="0" applyFont="1" applyBorder="1" applyAlignment="1">
      <alignment horizontal="center" wrapText="1"/>
    </xf>
    <xf numFmtId="0" fontId="3" fillId="0" borderId="8" xfId="0" applyFont="1" applyBorder="1" applyAlignment="1">
      <alignment horizontal="center" wrapText="1"/>
    </xf>
    <xf numFmtId="0" fontId="9" fillId="3" borderId="52" xfId="2" applyFont="1" applyFill="1" applyBorder="1" applyAlignment="1" applyProtection="1">
      <alignment horizontal="center" vertical="center"/>
    </xf>
    <xf numFmtId="0" fontId="0" fillId="4" borderId="53" xfId="0" applyFill="1" applyBorder="1" applyAlignment="1">
      <alignment horizontal="center" vertical="center"/>
    </xf>
    <xf numFmtId="0" fontId="9" fillId="3" borderId="62" xfId="2" applyFont="1" applyFill="1" applyBorder="1" applyAlignment="1" applyProtection="1">
      <alignment horizontal="center" vertical="center"/>
    </xf>
    <xf numFmtId="0" fontId="9" fillId="3" borderId="53" xfId="2" applyFont="1" applyFill="1" applyBorder="1" applyAlignment="1" applyProtection="1">
      <alignment horizontal="center" vertical="center"/>
    </xf>
    <xf numFmtId="4" fontId="10" fillId="4" borderId="63" xfId="2" applyNumberFormat="1" applyFont="1" applyFill="1" applyBorder="1" applyAlignment="1" applyProtection="1">
      <alignment vertical="center"/>
      <protection locked="0"/>
    </xf>
    <xf numFmtId="0" fontId="0" fillId="0" borderId="64" xfId="0" applyBorder="1" applyAlignment="1">
      <alignment vertical="center"/>
    </xf>
    <xf numFmtId="4" fontId="10" fillId="4" borderId="65" xfId="2" applyNumberFormat="1" applyFont="1" applyFill="1" applyBorder="1" applyAlignment="1" applyProtection="1">
      <alignment vertical="center"/>
      <protection locked="0"/>
    </xf>
    <xf numFmtId="0" fontId="0" fillId="0" borderId="66" xfId="0" applyBorder="1" applyAlignment="1">
      <alignment vertical="center"/>
    </xf>
    <xf numFmtId="0" fontId="19" fillId="0" borderId="23" xfId="2" applyFont="1" applyFill="1" applyBorder="1" applyAlignment="1" applyProtection="1">
      <alignment horizontal="right" vertical="center"/>
      <protection locked="0"/>
    </xf>
    <xf numFmtId="0" fontId="19" fillId="0" borderId="23" xfId="0" applyFont="1" applyBorder="1" applyAlignment="1">
      <alignment horizontal="right"/>
    </xf>
    <xf numFmtId="0" fontId="13" fillId="0" borderId="23" xfId="2" applyFont="1" applyFill="1" applyBorder="1" applyAlignment="1" applyProtection="1">
      <alignment horizontal="right" vertical="center"/>
      <protection locked="0"/>
    </xf>
    <xf numFmtId="0" fontId="13" fillId="0" borderId="23" xfId="0" applyFont="1" applyBorder="1" applyAlignment="1">
      <alignment horizontal="right"/>
    </xf>
    <xf numFmtId="0" fontId="22" fillId="0" borderId="54" xfId="2" applyFont="1" applyFill="1" applyBorder="1" applyAlignment="1" applyProtection="1">
      <alignment horizontal="center" vertical="center" textRotation="90" wrapText="1"/>
    </xf>
    <xf numFmtId="0" fontId="14" fillId="4" borderId="6" xfId="0" applyFont="1" applyFill="1" applyBorder="1" applyAlignment="1"/>
    <xf numFmtId="0" fontId="0" fillId="4" borderId="58" xfId="0" applyFill="1" applyBorder="1" applyAlignment="1"/>
    <xf numFmtId="0" fontId="0" fillId="4" borderId="59" xfId="0" applyFill="1" applyBorder="1" applyAlignment="1"/>
    <xf numFmtId="0" fontId="5" fillId="0" borderId="8" xfId="0" applyFont="1" applyBorder="1" applyAlignment="1"/>
    <xf numFmtId="0" fontId="15" fillId="0" borderId="11" xfId="0" applyFont="1" applyBorder="1" applyAlignment="1"/>
    <xf numFmtId="0" fontId="15" fillId="0" borderId="55" xfId="0" applyFont="1" applyBorder="1" applyAlignment="1"/>
    <xf numFmtId="0" fontId="16" fillId="0" borderId="8" xfId="0" applyFont="1" applyBorder="1" applyAlignment="1"/>
    <xf numFmtId="0" fontId="16" fillId="0" borderId="11" xfId="0" applyFont="1" applyBorder="1" applyAlignment="1"/>
    <xf numFmtId="0" fontId="16" fillId="0" borderId="55" xfId="0" applyFont="1" applyBorder="1" applyAlignment="1"/>
    <xf numFmtId="0" fontId="16" fillId="0" borderId="50" xfId="0" applyFont="1" applyBorder="1" applyAlignment="1"/>
    <xf numFmtId="0" fontId="16" fillId="0" borderId="35" xfId="0" applyFont="1" applyBorder="1" applyAlignment="1"/>
    <xf numFmtId="0" fontId="16" fillId="0" borderId="51" xfId="0" applyFont="1" applyBorder="1" applyAlignment="1"/>
    <xf numFmtId="0" fontId="24" fillId="0" borderId="56" xfId="1" applyFont="1" applyBorder="1" applyAlignment="1"/>
    <xf numFmtId="0" fontId="24" fillId="0" borderId="3" xfId="1" applyFont="1" applyBorder="1" applyAlignment="1"/>
    <xf numFmtId="0" fontId="24" fillId="0" borderId="8" xfId="1" applyFont="1" applyBorder="1" applyAlignment="1"/>
    <xf numFmtId="0" fontId="21" fillId="0" borderId="54" xfId="2" applyFont="1" applyFill="1" applyBorder="1" applyAlignment="1" applyProtection="1">
      <alignment horizontal="center" vertical="center" textRotation="90" wrapText="1"/>
    </xf>
    <xf numFmtId="0" fontId="3" fillId="0" borderId="50" xfId="0" applyFont="1" applyBorder="1" applyAlignment="1">
      <alignment wrapText="1"/>
    </xf>
    <xf numFmtId="0" fontId="3" fillId="0" borderId="1" xfId="0" applyFont="1" applyBorder="1" applyAlignment="1">
      <alignment wrapText="1"/>
    </xf>
    <xf numFmtId="0" fontId="3" fillId="0" borderId="2" xfId="0" applyFont="1" applyBorder="1" applyAlignment="1">
      <alignment wrapText="1"/>
    </xf>
    <xf numFmtId="0" fontId="14" fillId="4" borderId="38" xfId="0" applyFont="1" applyFill="1" applyBorder="1" applyAlignment="1"/>
    <xf numFmtId="0" fontId="0" fillId="4" borderId="39" xfId="0" applyFill="1" applyBorder="1" applyAlignment="1"/>
    <xf numFmtId="0" fontId="2" fillId="0" borderId="3" xfId="0" applyFont="1" applyBorder="1" applyAlignment="1"/>
    <xf numFmtId="0" fontId="2" fillId="0" borderId="49" xfId="0" applyFont="1" applyBorder="1" applyAlignment="1"/>
    <xf numFmtId="0" fontId="2" fillId="0" borderId="4" xfId="0" applyFont="1" applyBorder="1" applyAlignment="1"/>
    <xf numFmtId="0" fontId="2" fillId="0" borderId="57" xfId="0" applyFont="1" applyBorder="1" applyAlignment="1"/>
    <xf numFmtId="0" fontId="14" fillId="4" borderId="43" xfId="0" applyFont="1" applyFill="1" applyBorder="1" applyAlignment="1"/>
  </cellXfs>
  <cellStyles count="3">
    <cellStyle name="Navadno" xfId="0" builtinId="0"/>
    <cellStyle name="Normal_30919 obrazec 3" xfId="1"/>
    <cellStyle name="Normal_xxxinvest"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9</xdr:row>
          <xdr:rowOff>9525</xdr:rowOff>
        </xdr:from>
        <xdr:to>
          <xdr:col>3</xdr:col>
          <xdr:colOff>866775</xdr:colOff>
          <xdr:row>10</xdr:row>
          <xdr:rowOff>9525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EU 04-06</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9525</xdr:rowOff>
        </xdr:from>
        <xdr:to>
          <xdr:col>3</xdr:col>
          <xdr:colOff>866775</xdr:colOff>
          <xdr:row>11</xdr:row>
          <xdr:rowOff>9525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EU 07-13</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9525</xdr:rowOff>
        </xdr:from>
        <xdr:to>
          <xdr:col>3</xdr:col>
          <xdr:colOff>866775</xdr:colOff>
          <xdr:row>12</xdr:row>
          <xdr:rowOff>9525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Donacije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9525</xdr:rowOff>
        </xdr:from>
        <xdr:to>
          <xdr:col>4</xdr:col>
          <xdr:colOff>304800</xdr:colOff>
          <xdr:row>13</xdr:row>
          <xdr:rowOff>19050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Predpristopna pomoč</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9525</xdr:rowOff>
        </xdr:from>
        <xdr:to>
          <xdr:col>3</xdr:col>
          <xdr:colOff>866775</xdr:colOff>
          <xdr:row>14</xdr:row>
          <xdr:rowOff>19050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Prehodni vir</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9525</xdr:rowOff>
        </xdr:from>
        <xdr:to>
          <xdr:col>4</xdr:col>
          <xdr:colOff>504825</xdr:colOff>
          <xdr:row>15</xdr:row>
          <xdr:rowOff>19050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Norveški in EEA mehanizem</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9525</xdr:rowOff>
        </xdr:from>
        <xdr:to>
          <xdr:col>3</xdr:col>
          <xdr:colOff>866775</xdr:colOff>
          <xdr:row>16</xdr:row>
          <xdr:rowOff>9525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Prehodni vir</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9525</xdr:rowOff>
        </xdr:from>
        <xdr:to>
          <xdr:col>3</xdr:col>
          <xdr:colOff>866775</xdr:colOff>
          <xdr:row>17</xdr:row>
          <xdr:rowOff>9525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Ostalo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9525</xdr:rowOff>
        </xdr:from>
        <xdr:to>
          <xdr:col>2</xdr:col>
          <xdr:colOff>1200150</xdr:colOff>
          <xdr:row>11</xdr:row>
          <xdr:rowOff>19050</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investicija z gradnjo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9525</xdr:rowOff>
        </xdr:from>
        <xdr:to>
          <xdr:col>2</xdr:col>
          <xdr:colOff>1200150</xdr:colOff>
          <xdr:row>12</xdr:row>
          <xdr:rowOff>19050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inv.vzdrževanje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9525</xdr:rowOff>
        </xdr:from>
        <xdr:to>
          <xdr:col>2</xdr:col>
          <xdr:colOff>1200150</xdr:colOff>
          <xdr:row>13</xdr:row>
          <xdr:rowOff>19050</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inv.vzdrž. z gradnjo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9525</xdr:rowOff>
        </xdr:from>
        <xdr:to>
          <xdr:col>2</xdr:col>
          <xdr:colOff>1200150</xdr:colOff>
          <xdr:row>14</xdr:row>
          <xdr:rowOff>38100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druge investicije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9525</xdr:rowOff>
        </xdr:from>
        <xdr:to>
          <xdr:col>2</xdr:col>
          <xdr:colOff>1200150</xdr:colOff>
          <xdr:row>15</xdr:row>
          <xdr:rowOff>19050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ni investicija</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9525</xdr:rowOff>
        </xdr:from>
        <xdr:to>
          <xdr:col>2</xdr:col>
          <xdr:colOff>1200150</xdr:colOff>
          <xdr:row>16</xdr:row>
          <xdr:rowOff>19050</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evidenčni projekt</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xdr:row>
          <xdr:rowOff>9525</xdr:rowOff>
        </xdr:from>
        <xdr:to>
          <xdr:col>12</xdr:col>
          <xdr:colOff>38100</xdr:colOff>
          <xdr:row>3</xdr:row>
          <xdr:rowOff>19050</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v pripravi</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xdr:row>
          <xdr:rowOff>9525</xdr:rowOff>
        </xdr:from>
        <xdr:to>
          <xdr:col>12</xdr:col>
          <xdr:colOff>38100</xdr:colOff>
          <xdr:row>4</xdr:row>
          <xdr:rowOff>38100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v izvajanju</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xdr:row>
          <xdr:rowOff>9525</xdr:rowOff>
        </xdr:from>
        <xdr:to>
          <xdr:col>12</xdr:col>
          <xdr:colOff>38100</xdr:colOff>
          <xdr:row>5</xdr:row>
          <xdr:rowOff>19050</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ukinjen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xdr:row>
          <xdr:rowOff>0</xdr:rowOff>
        </xdr:from>
        <xdr:to>
          <xdr:col>12</xdr:col>
          <xdr:colOff>342900</xdr:colOff>
          <xdr:row>6</xdr:row>
          <xdr:rowOff>38100</xdr:rowOff>
        </xdr:to>
        <xdr:sp macro="" textlink="">
          <xdr:nvSpPr>
            <xdr:cNvPr id="6162" name="Check Box 18" hidden="1">
              <a:extLst>
                <a:ext uri="{63B3BB69-23CF-44E3-9099-C40C66FF867C}">
                  <a14:compatExt spid="_x0000_s6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začasno prekinjen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9525</xdr:rowOff>
        </xdr:from>
        <xdr:to>
          <xdr:col>12</xdr:col>
          <xdr:colOff>38100</xdr:colOff>
          <xdr:row>7</xdr:row>
          <xdr:rowOff>38100</xdr:rowOff>
        </xdr:to>
        <xdr:sp macro="" textlink="">
          <xdr:nvSpPr>
            <xdr:cNvPr id="6163" name="Check Box 19" hidden="1">
              <a:extLst>
                <a:ext uri="{63B3BB69-23CF-44E3-9099-C40C66FF867C}">
                  <a14:compatExt spid="_x0000_s6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zaključen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xdr:row>
          <xdr:rowOff>9525</xdr:rowOff>
        </xdr:from>
        <xdr:to>
          <xdr:col>12</xdr:col>
          <xdr:colOff>38100</xdr:colOff>
          <xdr:row>2</xdr:row>
          <xdr:rowOff>9525</xdr:rowOff>
        </xdr:to>
        <xdr:sp macro="" textlink="">
          <xdr:nvSpPr>
            <xdr:cNvPr id="6164" name="Check Box 20" hidden="1">
              <a:extLst>
                <a:ext uri="{63B3BB69-23CF-44E3-9099-C40C66FF867C}">
                  <a14:compatExt spid="_x0000_s6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DA</a:t>
              </a:r>
              <a:endParaRPr lang="sl-SI"/>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9</xdr:row>
          <xdr:rowOff>9525</xdr:rowOff>
        </xdr:from>
        <xdr:to>
          <xdr:col>3</xdr:col>
          <xdr:colOff>866775</xdr:colOff>
          <xdr:row>10</xdr:row>
          <xdr:rowOff>9525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EU 04-06</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9525</xdr:rowOff>
        </xdr:from>
        <xdr:to>
          <xdr:col>3</xdr:col>
          <xdr:colOff>866775</xdr:colOff>
          <xdr:row>11</xdr:row>
          <xdr:rowOff>9525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EU 07-13</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9525</xdr:rowOff>
        </xdr:from>
        <xdr:to>
          <xdr:col>3</xdr:col>
          <xdr:colOff>866775</xdr:colOff>
          <xdr:row>12</xdr:row>
          <xdr:rowOff>9525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Donacije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9525</xdr:rowOff>
        </xdr:from>
        <xdr:to>
          <xdr:col>4</xdr:col>
          <xdr:colOff>304800</xdr:colOff>
          <xdr:row>13</xdr:row>
          <xdr:rowOff>19050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Predpristopna pomoč</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9525</xdr:rowOff>
        </xdr:from>
        <xdr:to>
          <xdr:col>3</xdr:col>
          <xdr:colOff>866775</xdr:colOff>
          <xdr:row>14</xdr:row>
          <xdr:rowOff>19050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Prehodni vir</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9525</xdr:rowOff>
        </xdr:from>
        <xdr:to>
          <xdr:col>4</xdr:col>
          <xdr:colOff>504825</xdr:colOff>
          <xdr:row>15</xdr:row>
          <xdr:rowOff>19050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Norveški in EEA mehanizem</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9525</xdr:rowOff>
        </xdr:from>
        <xdr:to>
          <xdr:col>3</xdr:col>
          <xdr:colOff>866775</xdr:colOff>
          <xdr:row>16</xdr:row>
          <xdr:rowOff>9525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Prehodni vir</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9525</xdr:rowOff>
        </xdr:from>
        <xdr:to>
          <xdr:col>3</xdr:col>
          <xdr:colOff>866775</xdr:colOff>
          <xdr:row>17</xdr:row>
          <xdr:rowOff>9525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Ostalo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9525</xdr:rowOff>
        </xdr:from>
        <xdr:to>
          <xdr:col>2</xdr:col>
          <xdr:colOff>1200150</xdr:colOff>
          <xdr:row>11</xdr:row>
          <xdr:rowOff>19050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investicija z gradnjo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9525</xdr:rowOff>
        </xdr:from>
        <xdr:to>
          <xdr:col>2</xdr:col>
          <xdr:colOff>1200150</xdr:colOff>
          <xdr:row>12</xdr:row>
          <xdr:rowOff>19050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inv.vzdrževanje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9525</xdr:rowOff>
        </xdr:from>
        <xdr:to>
          <xdr:col>2</xdr:col>
          <xdr:colOff>1200150</xdr:colOff>
          <xdr:row>13</xdr:row>
          <xdr:rowOff>19050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inv.vzdrž. z gradnjo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9525</xdr:rowOff>
        </xdr:from>
        <xdr:to>
          <xdr:col>2</xdr:col>
          <xdr:colOff>1200150</xdr:colOff>
          <xdr:row>14</xdr:row>
          <xdr:rowOff>38100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druge investicije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9525</xdr:rowOff>
        </xdr:from>
        <xdr:to>
          <xdr:col>2</xdr:col>
          <xdr:colOff>1200150</xdr:colOff>
          <xdr:row>15</xdr:row>
          <xdr:rowOff>19050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ni investicija</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9525</xdr:rowOff>
        </xdr:from>
        <xdr:to>
          <xdr:col>2</xdr:col>
          <xdr:colOff>1200150</xdr:colOff>
          <xdr:row>16</xdr:row>
          <xdr:rowOff>19050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evidenčni projekt</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xdr:row>
          <xdr:rowOff>9525</xdr:rowOff>
        </xdr:from>
        <xdr:to>
          <xdr:col>12</xdr:col>
          <xdr:colOff>38100</xdr:colOff>
          <xdr:row>3</xdr:row>
          <xdr:rowOff>19050</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v pripravi</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xdr:row>
          <xdr:rowOff>9525</xdr:rowOff>
        </xdr:from>
        <xdr:to>
          <xdr:col>12</xdr:col>
          <xdr:colOff>38100</xdr:colOff>
          <xdr:row>4</xdr:row>
          <xdr:rowOff>38100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v izvajanju</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xdr:row>
          <xdr:rowOff>9525</xdr:rowOff>
        </xdr:from>
        <xdr:to>
          <xdr:col>12</xdr:col>
          <xdr:colOff>38100</xdr:colOff>
          <xdr:row>5</xdr:row>
          <xdr:rowOff>19050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ukinjen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xdr:row>
          <xdr:rowOff>0</xdr:rowOff>
        </xdr:from>
        <xdr:to>
          <xdr:col>12</xdr:col>
          <xdr:colOff>342900</xdr:colOff>
          <xdr:row>6</xdr:row>
          <xdr:rowOff>38100</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začasno prekinjen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9525</xdr:rowOff>
        </xdr:from>
        <xdr:to>
          <xdr:col>12</xdr:col>
          <xdr:colOff>38100</xdr:colOff>
          <xdr:row>7</xdr:row>
          <xdr:rowOff>38100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zaključen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xdr:row>
          <xdr:rowOff>9525</xdr:rowOff>
        </xdr:from>
        <xdr:to>
          <xdr:col>12</xdr:col>
          <xdr:colOff>38100</xdr:colOff>
          <xdr:row>2</xdr:row>
          <xdr:rowOff>9525</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DA</a:t>
              </a:r>
              <a:endParaRPr lang="sl-SI"/>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9</xdr:row>
          <xdr:rowOff>9525</xdr:rowOff>
        </xdr:from>
        <xdr:to>
          <xdr:col>3</xdr:col>
          <xdr:colOff>866775</xdr:colOff>
          <xdr:row>10</xdr:row>
          <xdr:rowOff>9525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EU 04-06</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9525</xdr:rowOff>
        </xdr:from>
        <xdr:to>
          <xdr:col>3</xdr:col>
          <xdr:colOff>866775</xdr:colOff>
          <xdr:row>11</xdr:row>
          <xdr:rowOff>9525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EU 07-13</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9525</xdr:rowOff>
        </xdr:from>
        <xdr:to>
          <xdr:col>3</xdr:col>
          <xdr:colOff>866775</xdr:colOff>
          <xdr:row>12</xdr:row>
          <xdr:rowOff>9525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Donacije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9525</xdr:rowOff>
        </xdr:from>
        <xdr:to>
          <xdr:col>4</xdr:col>
          <xdr:colOff>304800</xdr:colOff>
          <xdr:row>13</xdr:row>
          <xdr:rowOff>19050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Predpristopna pomoč</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9525</xdr:rowOff>
        </xdr:from>
        <xdr:to>
          <xdr:col>3</xdr:col>
          <xdr:colOff>866775</xdr:colOff>
          <xdr:row>14</xdr:row>
          <xdr:rowOff>19050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Prehodni vir</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9525</xdr:rowOff>
        </xdr:from>
        <xdr:to>
          <xdr:col>4</xdr:col>
          <xdr:colOff>504825</xdr:colOff>
          <xdr:row>15</xdr:row>
          <xdr:rowOff>19050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Norveški in EEA mehanizem</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9525</xdr:rowOff>
        </xdr:from>
        <xdr:to>
          <xdr:col>3</xdr:col>
          <xdr:colOff>866775</xdr:colOff>
          <xdr:row>16</xdr:row>
          <xdr:rowOff>9525</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Prehodni vir</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9525</xdr:rowOff>
        </xdr:from>
        <xdr:to>
          <xdr:col>3</xdr:col>
          <xdr:colOff>866775</xdr:colOff>
          <xdr:row>17</xdr:row>
          <xdr:rowOff>9525</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Ostalo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9525</xdr:rowOff>
        </xdr:from>
        <xdr:to>
          <xdr:col>2</xdr:col>
          <xdr:colOff>1200150</xdr:colOff>
          <xdr:row>11</xdr:row>
          <xdr:rowOff>19050</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investicija z gradnjo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9525</xdr:rowOff>
        </xdr:from>
        <xdr:to>
          <xdr:col>2</xdr:col>
          <xdr:colOff>1200150</xdr:colOff>
          <xdr:row>12</xdr:row>
          <xdr:rowOff>19050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inv.vzdrževanje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9525</xdr:rowOff>
        </xdr:from>
        <xdr:to>
          <xdr:col>2</xdr:col>
          <xdr:colOff>1200150</xdr:colOff>
          <xdr:row>13</xdr:row>
          <xdr:rowOff>19050</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inv.vzdrž. z gradnjo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9525</xdr:rowOff>
        </xdr:from>
        <xdr:to>
          <xdr:col>2</xdr:col>
          <xdr:colOff>1200150</xdr:colOff>
          <xdr:row>14</xdr:row>
          <xdr:rowOff>38100</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druge investicije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9525</xdr:rowOff>
        </xdr:from>
        <xdr:to>
          <xdr:col>2</xdr:col>
          <xdr:colOff>1200150</xdr:colOff>
          <xdr:row>15</xdr:row>
          <xdr:rowOff>19050</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ni investicija</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9525</xdr:rowOff>
        </xdr:from>
        <xdr:to>
          <xdr:col>2</xdr:col>
          <xdr:colOff>1200150</xdr:colOff>
          <xdr:row>16</xdr:row>
          <xdr:rowOff>19050</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evidenčni projekt</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xdr:row>
          <xdr:rowOff>9525</xdr:rowOff>
        </xdr:from>
        <xdr:to>
          <xdr:col>12</xdr:col>
          <xdr:colOff>38100</xdr:colOff>
          <xdr:row>3</xdr:row>
          <xdr:rowOff>19050</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v pripravi</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xdr:row>
          <xdr:rowOff>9525</xdr:rowOff>
        </xdr:from>
        <xdr:to>
          <xdr:col>12</xdr:col>
          <xdr:colOff>38100</xdr:colOff>
          <xdr:row>4</xdr:row>
          <xdr:rowOff>38100</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v izvajanju</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xdr:row>
          <xdr:rowOff>9525</xdr:rowOff>
        </xdr:from>
        <xdr:to>
          <xdr:col>12</xdr:col>
          <xdr:colOff>38100</xdr:colOff>
          <xdr:row>5</xdr:row>
          <xdr:rowOff>19050</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ukinjen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xdr:row>
          <xdr:rowOff>0</xdr:rowOff>
        </xdr:from>
        <xdr:to>
          <xdr:col>12</xdr:col>
          <xdr:colOff>342900</xdr:colOff>
          <xdr:row>6</xdr:row>
          <xdr:rowOff>38100</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začasno prekinjen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9525</xdr:rowOff>
        </xdr:from>
        <xdr:to>
          <xdr:col>12</xdr:col>
          <xdr:colOff>38100</xdr:colOff>
          <xdr:row>7</xdr:row>
          <xdr:rowOff>38100</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zaključen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xdr:row>
          <xdr:rowOff>9525</xdr:rowOff>
        </xdr:from>
        <xdr:to>
          <xdr:col>12</xdr:col>
          <xdr:colOff>38100</xdr:colOff>
          <xdr:row>2</xdr:row>
          <xdr:rowOff>9525</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DA</a:t>
              </a:r>
              <a:endParaRPr lang="sl-SI"/>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9</xdr:row>
          <xdr:rowOff>9525</xdr:rowOff>
        </xdr:from>
        <xdr:to>
          <xdr:col>3</xdr:col>
          <xdr:colOff>866775</xdr:colOff>
          <xdr:row>10</xdr:row>
          <xdr:rowOff>9525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EU 04-06</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9525</xdr:rowOff>
        </xdr:from>
        <xdr:to>
          <xdr:col>3</xdr:col>
          <xdr:colOff>866775</xdr:colOff>
          <xdr:row>11</xdr:row>
          <xdr:rowOff>9525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EU 07-13</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9525</xdr:rowOff>
        </xdr:from>
        <xdr:to>
          <xdr:col>3</xdr:col>
          <xdr:colOff>866775</xdr:colOff>
          <xdr:row>12</xdr:row>
          <xdr:rowOff>9525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Donacije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9525</xdr:rowOff>
        </xdr:from>
        <xdr:to>
          <xdr:col>4</xdr:col>
          <xdr:colOff>304800</xdr:colOff>
          <xdr:row>13</xdr:row>
          <xdr:rowOff>19050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Predpristopna pomoč</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9525</xdr:rowOff>
        </xdr:from>
        <xdr:to>
          <xdr:col>3</xdr:col>
          <xdr:colOff>866775</xdr:colOff>
          <xdr:row>14</xdr:row>
          <xdr:rowOff>19050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Prehodni vir</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9525</xdr:rowOff>
        </xdr:from>
        <xdr:to>
          <xdr:col>4</xdr:col>
          <xdr:colOff>504825</xdr:colOff>
          <xdr:row>15</xdr:row>
          <xdr:rowOff>19050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Norveški in EEA mehanizem</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9525</xdr:rowOff>
        </xdr:from>
        <xdr:to>
          <xdr:col>3</xdr:col>
          <xdr:colOff>866775</xdr:colOff>
          <xdr:row>16</xdr:row>
          <xdr:rowOff>9525</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Prehodni vir</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9525</xdr:rowOff>
        </xdr:from>
        <xdr:to>
          <xdr:col>3</xdr:col>
          <xdr:colOff>866775</xdr:colOff>
          <xdr:row>17</xdr:row>
          <xdr:rowOff>9525</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Ostalo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9525</xdr:rowOff>
        </xdr:from>
        <xdr:to>
          <xdr:col>2</xdr:col>
          <xdr:colOff>1200150</xdr:colOff>
          <xdr:row>11</xdr:row>
          <xdr:rowOff>19050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investicija z gradnjo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9525</xdr:rowOff>
        </xdr:from>
        <xdr:to>
          <xdr:col>2</xdr:col>
          <xdr:colOff>1200150</xdr:colOff>
          <xdr:row>12</xdr:row>
          <xdr:rowOff>19050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inv.vzdrževanje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9525</xdr:rowOff>
        </xdr:from>
        <xdr:to>
          <xdr:col>2</xdr:col>
          <xdr:colOff>1200150</xdr:colOff>
          <xdr:row>13</xdr:row>
          <xdr:rowOff>19050</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inv.vzdrž. z gradnjo</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9525</xdr:rowOff>
        </xdr:from>
        <xdr:to>
          <xdr:col>2</xdr:col>
          <xdr:colOff>1200150</xdr:colOff>
          <xdr:row>14</xdr:row>
          <xdr:rowOff>38100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druge investicije</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9525</xdr:rowOff>
        </xdr:from>
        <xdr:to>
          <xdr:col>2</xdr:col>
          <xdr:colOff>1200150</xdr:colOff>
          <xdr:row>15</xdr:row>
          <xdr:rowOff>19050</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ni investicija</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9525</xdr:rowOff>
        </xdr:from>
        <xdr:to>
          <xdr:col>2</xdr:col>
          <xdr:colOff>1200150</xdr:colOff>
          <xdr:row>16</xdr:row>
          <xdr:rowOff>19050</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evidenčni projekt</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xdr:row>
          <xdr:rowOff>9525</xdr:rowOff>
        </xdr:from>
        <xdr:to>
          <xdr:col>12</xdr:col>
          <xdr:colOff>38100</xdr:colOff>
          <xdr:row>3</xdr:row>
          <xdr:rowOff>19050</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v pripravi</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xdr:row>
          <xdr:rowOff>9525</xdr:rowOff>
        </xdr:from>
        <xdr:to>
          <xdr:col>12</xdr:col>
          <xdr:colOff>38100</xdr:colOff>
          <xdr:row>4</xdr:row>
          <xdr:rowOff>38100</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v izvajanju</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xdr:row>
          <xdr:rowOff>9525</xdr:rowOff>
        </xdr:from>
        <xdr:to>
          <xdr:col>12</xdr:col>
          <xdr:colOff>38100</xdr:colOff>
          <xdr:row>5</xdr:row>
          <xdr:rowOff>19050</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ukinjen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xdr:row>
          <xdr:rowOff>0</xdr:rowOff>
        </xdr:from>
        <xdr:to>
          <xdr:col>12</xdr:col>
          <xdr:colOff>342900</xdr:colOff>
          <xdr:row>6</xdr:row>
          <xdr:rowOff>38100</xdr:rowOff>
        </xdr:to>
        <xdr:sp macro="" textlink="">
          <xdr:nvSpPr>
            <xdr:cNvPr id="9234" name="Check Box 18" hidden="1">
              <a:extLst>
                <a:ext uri="{63B3BB69-23CF-44E3-9099-C40C66FF867C}">
                  <a14:compatExt spid="_x0000_s9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začasno prekinjen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9525</xdr:rowOff>
        </xdr:from>
        <xdr:to>
          <xdr:col>12</xdr:col>
          <xdr:colOff>38100</xdr:colOff>
          <xdr:row>7</xdr:row>
          <xdr:rowOff>38100</xdr:rowOff>
        </xdr:to>
        <xdr:sp macro="" textlink="">
          <xdr:nvSpPr>
            <xdr:cNvPr id="9235" name="Check Box 19" hidden="1">
              <a:extLst>
                <a:ext uri="{63B3BB69-23CF-44E3-9099-C40C66FF867C}">
                  <a14:compatExt spid="_x0000_s9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zaključen</a:t>
              </a:r>
              <a:endParaRPr lang="sl-S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xdr:row>
          <xdr:rowOff>9525</xdr:rowOff>
        </xdr:from>
        <xdr:to>
          <xdr:col>12</xdr:col>
          <xdr:colOff>38100</xdr:colOff>
          <xdr:row>2</xdr:row>
          <xdr:rowOff>9525</xdr:rowOff>
        </xdr:to>
        <xdr:sp macro="" textlink="">
          <xdr:nvSpPr>
            <xdr:cNvPr id="9236" name="Check Box 20" hidden="1">
              <a:extLst>
                <a:ext uri="{63B3BB69-23CF-44E3-9099-C40C66FF867C}">
                  <a14:compatExt spid="_x0000_s9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cs typeface="Tahoma"/>
                </a:rPr>
                <a:t>DA</a:t>
              </a:r>
              <a:endParaRPr lang="sl-SI"/>
            </a:p>
          </xdr:txBody>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omments" Target="../comments2.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3.vml"/><Relationship Id="rId21" Type="http://schemas.openxmlformats.org/officeDocument/2006/relationships/ctrlProp" Target="../ctrlProps/ctrlProp58.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3.xml"/><Relationship Id="rId16" Type="http://schemas.openxmlformats.org/officeDocument/2006/relationships/ctrlProp" Target="../ctrlProps/ctrlProp53.xml"/><Relationship Id="rId20"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omments" Target="../comments3.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18" Type="http://schemas.openxmlformats.org/officeDocument/2006/relationships/ctrlProp" Target="../ctrlProps/ctrlProp75.xml"/><Relationship Id="rId3" Type="http://schemas.openxmlformats.org/officeDocument/2006/relationships/vmlDrawing" Target="../drawings/vmlDrawing4.vml"/><Relationship Id="rId21" Type="http://schemas.openxmlformats.org/officeDocument/2006/relationships/ctrlProp" Target="../ctrlProps/ctrlProp78.xml"/><Relationship Id="rId7" Type="http://schemas.openxmlformats.org/officeDocument/2006/relationships/ctrlProp" Target="../ctrlProps/ctrlProp64.xml"/><Relationship Id="rId12" Type="http://schemas.openxmlformats.org/officeDocument/2006/relationships/ctrlProp" Target="../ctrlProps/ctrlProp69.xml"/><Relationship Id="rId17" Type="http://schemas.openxmlformats.org/officeDocument/2006/relationships/ctrlProp" Target="../ctrlProps/ctrlProp74.xml"/><Relationship Id="rId2" Type="http://schemas.openxmlformats.org/officeDocument/2006/relationships/drawing" Target="../drawings/drawing4.xml"/><Relationship Id="rId16" Type="http://schemas.openxmlformats.org/officeDocument/2006/relationships/ctrlProp" Target="../ctrlProps/ctrlProp73.xml"/><Relationship Id="rId20" Type="http://schemas.openxmlformats.org/officeDocument/2006/relationships/ctrlProp" Target="../ctrlProps/ctrlProp77.xml"/><Relationship Id="rId1" Type="http://schemas.openxmlformats.org/officeDocument/2006/relationships/printerSettings" Target="../printerSettings/printerSettings4.bin"/><Relationship Id="rId6" Type="http://schemas.openxmlformats.org/officeDocument/2006/relationships/ctrlProp" Target="../ctrlProps/ctrlProp63.xml"/><Relationship Id="rId11" Type="http://schemas.openxmlformats.org/officeDocument/2006/relationships/ctrlProp" Target="../ctrlProps/ctrlProp68.xml"/><Relationship Id="rId24" Type="http://schemas.openxmlformats.org/officeDocument/2006/relationships/comments" Target="../comments4.xml"/><Relationship Id="rId5" Type="http://schemas.openxmlformats.org/officeDocument/2006/relationships/ctrlProp" Target="../ctrlProps/ctrlProp62.xml"/><Relationship Id="rId15" Type="http://schemas.openxmlformats.org/officeDocument/2006/relationships/ctrlProp" Target="../ctrlProps/ctrlProp72.xml"/><Relationship Id="rId23" Type="http://schemas.openxmlformats.org/officeDocument/2006/relationships/ctrlProp" Target="../ctrlProps/ctrlProp80.xml"/><Relationship Id="rId10" Type="http://schemas.openxmlformats.org/officeDocument/2006/relationships/ctrlProp" Target="../ctrlProps/ctrlProp67.xml"/><Relationship Id="rId19" Type="http://schemas.openxmlformats.org/officeDocument/2006/relationships/ctrlProp" Target="../ctrlProps/ctrlProp76.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 Id="rId2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4"/>
  <sheetViews>
    <sheetView showGridLines="0" view="pageBreakPreview" topLeftCell="A22" zoomScaleNormal="85" zoomScaleSheetLayoutView="100" workbookViewId="0">
      <selection activeCell="A47" sqref="A47:D47"/>
    </sheetView>
  </sheetViews>
  <sheetFormatPr defaultRowHeight="15" x14ac:dyDescent="0.2"/>
  <cols>
    <col min="1" max="1" width="2.875" style="17" customWidth="1"/>
    <col min="2" max="2" width="2.75" style="9" customWidth="1"/>
    <col min="3" max="3" width="17.5" style="9" customWidth="1"/>
    <col min="4" max="4" width="15" style="9" customWidth="1"/>
    <col min="5" max="5" width="15.5" style="9" customWidth="1"/>
    <col min="6" max="6" width="16.375" style="9" customWidth="1"/>
    <col min="7" max="7" width="13.75" style="114" customWidth="1"/>
    <col min="8" max="8" width="15.875" style="9" customWidth="1"/>
    <col min="9" max="13" width="11" style="9" customWidth="1"/>
    <col min="14" max="14" width="9.75" customWidth="1"/>
    <col min="15" max="16384" width="9" style="9"/>
  </cols>
  <sheetData>
    <row r="1" spans="1:14" s="118" customFormat="1" ht="24" thickBot="1" x14ac:dyDescent="0.4">
      <c r="A1" s="163" t="s">
        <v>64</v>
      </c>
      <c r="B1" s="164"/>
      <c r="C1" s="165"/>
      <c r="D1" s="165"/>
      <c r="E1" s="165"/>
      <c r="F1" s="165"/>
      <c r="G1" s="165"/>
      <c r="H1" s="165"/>
      <c r="I1" s="165"/>
      <c r="J1" s="165"/>
      <c r="K1" s="165"/>
      <c r="L1" s="165"/>
      <c r="M1" s="166"/>
      <c r="N1"/>
    </row>
    <row r="2" spans="1:14" s="2" customFormat="1" ht="16.5" thickBot="1" x14ac:dyDescent="0.3">
      <c r="A2" s="1"/>
      <c r="G2" s="101"/>
      <c r="K2" s="35" t="s">
        <v>34</v>
      </c>
      <c r="L2" s="36"/>
      <c r="M2" s="3"/>
      <c r="N2"/>
    </row>
    <row r="3" spans="1:14" s="2" customFormat="1" ht="15.75" x14ac:dyDescent="0.25">
      <c r="A3" s="43" t="s">
        <v>0</v>
      </c>
      <c r="G3" s="101"/>
      <c r="K3" s="167" t="s">
        <v>2</v>
      </c>
      <c r="M3" s="3"/>
      <c r="N3"/>
    </row>
    <row r="4" spans="1:14" s="2" customFormat="1" x14ac:dyDescent="0.2">
      <c r="A4" s="1"/>
      <c r="D4" s="4" t="s">
        <v>32</v>
      </c>
      <c r="E4" s="4" t="s">
        <v>1</v>
      </c>
      <c r="F4" s="4"/>
      <c r="G4" s="102"/>
      <c r="H4" s="4"/>
      <c r="K4" s="167"/>
      <c r="M4" s="3"/>
      <c r="N4"/>
    </row>
    <row r="5" spans="1:14" s="2" customFormat="1" ht="15.75" x14ac:dyDescent="0.25">
      <c r="A5" s="161" t="s">
        <v>33</v>
      </c>
      <c r="B5" s="162"/>
      <c r="C5" s="162"/>
      <c r="D5" s="5"/>
      <c r="E5" s="100" t="s">
        <v>74</v>
      </c>
      <c r="F5" s="6"/>
      <c r="G5" s="103"/>
      <c r="H5" s="6"/>
      <c r="I5" s="6"/>
      <c r="J5" s="7"/>
      <c r="L5" s="9"/>
      <c r="M5" s="3"/>
      <c r="N5"/>
    </row>
    <row r="6" spans="1:14" x14ac:dyDescent="0.2">
      <c r="A6" s="161" t="s">
        <v>3</v>
      </c>
      <c r="B6" s="162"/>
      <c r="C6" s="162"/>
      <c r="D6" s="8"/>
      <c r="E6" s="53" t="s">
        <v>58</v>
      </c>
      <c r="F6" s="6"/>
      <c r="G6" s="104"/>
      <c r="H6" s="121"/>
      <c r="I6" s="121"/>
      <c r="J6" s="7"/>
      <c r="M6" s="10"/>
    </row>
    <row r="7" spans="1:14" x14ac:dyDescent="0.2">
      <c r="A7" s="161" t="s">
        <v>4</v>
      </c>
      <c r="B7" s="162"/>
      <c r="C7" s="162"/>
      <c r="D7" s="8"/>
      <c r="E7" s="53" t="s">
        <v>52</v>
      </c>
      <c r="F7" s="121"/>
      <c r="G7" s="104"/>
      <c r="H7" s="121"/>
      <c r="I7" s="121"/>
      <c r="J7" s="7"/>
      <c r="M7" s="10"/>
    </row>
    <row r="8" spans="1:14" ht="15.75" thickBot="1" x14ac:dyDescent="0.25">
      <c r="A8" s="161" t="s">
        <v>5</v>
      </c>
      <c r="B8" s="162"/>
      <c r="C8" s="162"/>
      <c r="E8" s="7"/>
      <c r="F8" s="7"/>
      <c r="G8" s="105"/>
      <c r="H8" s="11"/>
      <c r="I8" s="11"/>
      <c r="J8" s="11"/>
      <c r="M8" s="12"/>
    </row>
    <row r="9" spans="1:14" ht="16.5" thickTop="1" thickBot="1" x14ac:dyDescent="0.25">
      <c r="A9" s="18" t="s">
        <v>6</v>
      </c>
      <c r="B9" s="38"/>
      <c r="C9" s="19"/>
      <c r="D9" s="19" t="s">
        <v>36</v>
      </c>
      <c r="E9" s="31"/>
      <c r="F9" s="33" t="s">
        <v>7</v>
      </c>
      <c r="G9" s="106"/>
      <c r="H9" s="34" t="s">
        <v>8</v>
      </c>
      <c r="I9" s="171" t="s">
        <v>37</v>
      </c>
      <c r="J9" s="172"/>
      <c r="K9" s="173" t="s">
        <v>7</v>
      </c>
      <c r="L9" s="174"/>
      <c r="M9" s="20" t="s">
        <v>8</v>
      </c>
    </row>
    <row r="10" spans="1:14" ht="16.5" thickBot="1" x14ac:dyDescent="0.3">
      <c r="A10" s="161" t="s">
        <v>35</v>
      </c>
      <c r="B10" s="162"/>
      <c r="C10" s="168"/>
      <c r="D10" s="32"/>
      <c r="F10" s="72" t="s">
        <v>38</v>
      </c>
      <c r="G10" s="107"/>
      <c r="H10" s="73"/>
      <c r="I10" s="175"/>
      <c r="J10" s="176"/>
      <c r="K10" s="74" t="s">
        <v>9</v>
      </c>
      <c r="L10" s="75"/>
      <c r="M10" s="76"/>
    </row>
    <row r="11" spans="1:14" ht="16.5" thickBot="1" x14ac:dyDescent="0.3">
      <c r="A11" s="161"/>
      <c r="B11" s="162"/>
      <c r="C11" s="168"/>
      <c r="D11" s="7"/>
      <c r="F11" s="72" t="s">
        <v>39</v>
      </c>
      <c r="G11" s="107"/>
      <c r="H11" s="73"/>
      <c r="I11" s="169"/>
      <c r="J11" s="170"/>
      <c r="K11" s="74" t="s">
        <v>10</v>
      </c>
      <c r="L11" s="75"/>
      <c r="M11" s="76"/>
    </row>
    <row r="12" spans="1:14" ht="16.5" thickBot="1" x14ac:dyDescent="0.3">
      <c r="A12" s="161"/>
      <c r="B12" s="162"/>
      <c r="C12" s="168"/>
      <c r="D12" s="7"/>
      <c r="F12" s="77" t="s">
        <v>11</v>
      </c>
      <c r="G12" s="108"/>
      <c r="H12" s="78" t="s">
        <v>61</v>
      </c>
      <c r="I12" s="79"/>
      <c r="J12" s="80"/>
      <c r="K12" s="74" t="s">
        <v>12</v>
      </c>
      <c r="L12" s="75"/>
      <c r="M12" s="76"/>
    </row>
    <row r="13" spans="1:14" ht="16.5" thickBot="1" x14ac:dyDescent="0.3">
      <c r="A13" s="161"/>
      <c r="B13" s="162"/>
      <c r="C13" s="168"/>
      <c r="D13" s="7"/>
      <c r="F13" s="72" t="s">
        <v>40</v>
      </c>
      <c r="G13" s="107"/>
      <c r="H13" s="73"/>
      <c r="I13" s="169"/>
      <c r="J13" s="170"/>
      <c r="K13" s="74" t="s">
        <v>13</v>
      </c>
      <c r="L13" s="75"/>
      <c r="M13" s="76"/>
    </row>
    <row r="14" spans="1:14" ht="15.75" x14ac:dyDescent="0.25">
      <c r="A14" s="161"/>
      <c r="B14" s="162"/>
      <c r="C14" s="168"/>
      <c r="D14" s="7"/>
      <c r="F14" s="77" t="s">
        <v>14</v>
      </c>
      <c r="G14" s="108"/>
      <c r="H14" s="81" t="s">
        <v>61</v>
      </c>
      <c r="I14" s="82"/>
      <c r="J14" s="83"/>
      <c r="K14" s="75" t="s">
        <v>15</v>
      </c>
      <c r="L14" s="75"/>
      <c r="M14" s="76"/>
    </row>
    <row r="15" spans="1:14" ht="16.5" thickBot="1" x14ac:dyDescent="0.3">
      <c r="A15" s="161"/>
      <c r="B15" s="162"/>
      <c r="C15" s="168"/>
      <c r="D15" s="7"/>
      <c r="F15" s="77" t="s">
        <v>16</v>
      </c>
      <c r="G15" s="108"/>
      <c r="H15" s="97">
        <v>40983</v>
      </c>
      <c r="I15" s="85"/>
      <c r="J15" s="85"/>
      <c r="K15" s="75" t="s">
        <v>17</v>
      </c>
      <c r="L15" s="75"/>
      <c r="M15" s="76"/>
    </row>
    <row r="16" spans="1:14" ht="16.5" thickBot="1" x14ac:dyDescent="0.3">
      <c r="A16" s="161"/>
      <c r="B16" s="162"/>
      <c r="C16" s="168"/>
      <c r="D16" s="7"/>
      <c r="F16" s="72" t="s">
        <v>41</v>
      </c>
      <c r="G16" s="107"/>
      <c r="H16" s="86"/>
      <c r="I16" s="169"/>
      <c r="J16" s="170"/>
      <c r="K16" s="74" t="s">
        <v>18</v>
      </c>
      <c r="L16" s="75"/>
      <c r="M16" s="76"/>
    </row>
    <row r="17" spans="1:13" ht="16.5" thickBot="1" x14ac:dyDescent="0.3">
      <c r="A17" s="161"/>
      <c r="B17" s="162"/>
      <c r="C17" s="168"/>
      <c r="D17" s="11"/>
      <c r="F17" s="87" t="s">
        <v>20</v>
      </c>
      <c r="G17" s="109"/>
      <c r="H17" s="88"/>
      <c r="I17" s="89"/>
      <c r="J17" s="90"/>
      <c r="K17" s="91" t="s">
        <v>21</v>
      </c>
      <c r="L17" s="91"/>
      <c r="M17" s="84"/>
    </row>
    <row r="18" spans="1:13" ht="16.5" thickBot="1" x14ac:dyDescent="0.3">
      <c r="A18" s="21" t="s">
        <v>19</v>
      </c>
      <c r="B18" s="13"/>
      <c r="C18" s="119"/>
      <c r="D18" s="119"/>
      <c r="E18" s="120"/>
      <c r="F18" s="92" t="s">
        <v>59</v>
      </c>
      <c r="G18" s="110"/>
      <c r="H18" s="94"/>
      <c r="I18" s="95" t="s">
        <v>22</v>
      </c>
      <c r="J18" s="93"/>
      <c r="K18" s="93"/>
      <c r="L18" s="93"/>
      <c r="M18" s="96"/>
    </row>
    <row r="19" spans="1:13" ht="27" customHeight="1" thickBot="1" x14ac:dyDescent="0.25">
      <c r="A19" s="177" t="s">
        <v>27</v>
      </c>
      <c r="B19" s="178"/>
      <c r="C19" s="178"/>
      <c r="D19" s="179"/>
      <c r="E19" s="41" t="s">
        <v>28</v>
      </c>
      <c r="F19" s="180" t="s">
        <v>79</v>
      </c>
      <c r="G19" s="181"/>
      <c r="H19" s="182"/>
      <c r="I19" s="186" t="s">
        <v>76</v>
      </c>
      <c r="J19" s="187"/>
      <c r="K19" s="187"/>
      <c r="L19" s="187"/>
      <c r="M19" s="188"/>
    </row>
    <row r="20" spans="1:13" ht="27.75" customHeight="1" x14ac:dyDescent="0.2">
      <c r="A20" s="192" t="s">
        <v>52</v>
      </c>
      <c r="B20" s="193"/>
      <c r="C20" s="193"/>
      <c r="D20" s="194"/>
      <c r="E20" s="136">
        <v>54.1</v>
      </c>
      <c r="F20" s="180"/>
      <c r="G20" s="181"/>
      <c r="H20" s="182"/>
      <c r="I20" s="186"/>
      <c r="J20" s="187"/>
      <c r="K20" s="187"/>
      <c r="L20" s="187"/>
      <c r="M20" s="188"/>
    </row>
    <row r="21" spans="1:13" ht="24" customHeight="1" x14ac:dyDescent="0.2">
      <c r="A21" s="192" t="s">
        <v>70</v>
      </c>
      <c r="B21" s="193"/>
      <c r="C21" s="193"/>
      <c r="D21" s="194"/>
      <c r="E21" s="137">
        <v>33.75</v>
      </c>
      <c r="F21" s="180"/>
      <c r="G21" s="181"/>
      <c r="H21" s="182"/>
      <c r="I21" s="186"/>
      <c r="J21" s="187"/>
      <c r="K21" s="187"/>
      <c r="L21" s="187"/>
      <c r="M21" s="188"/>
    </row>
    <row r="22" spans="1:13" ht="24.75" customHeight="1" thickBot="1" x14ac:dyDescent="0.25">
      <c r="A22" s="192" t="s">
        <v>71</v>
      </c>
      <c r="B22" s="193"/>
      <c r="C22" s="193"/>
      <c r="D22" s="194"/>
      <c r="E22" s="138">
        <v>12.15</v>
      </c>
      <c r="F22" s="183"/>
      <c r="G22" s="184"/>
      <c r="H22" s="185"/>
      <c r="I22" s="189"/>
      <c r="J22" s="190"/>
      <c r="K22" s="190"/>
      <c r="L22" s="190"/>
      <c r="M22" s="191"/>
    </row>
    <row r="23" spans="1:13" thickBot="1" x14ac:dyDescent="0.25">
      <c r="A23" s="7"/>
      <c r="B23" s="7"/>
      <c r="C23" s="195" t="s">
        <v>42</v>
      </c>
      <c r="D23" s="196"/>
      <c r="E23" s="197"/>
      <c r="F23" s="197"/>
      <c r="G23" s="197"/>
      <c r="H23" s="197"/>
      <c r="I23" s="197"/>
      <c r="J23" s="197"/>
      <c r="K23" s="197"/>
      <c r="L23" s="197"/>
      <c r="M23" s="198"/>
    </row>
    <row r="24" spans="1:13" thickBot="1" x14ac:dyDescent="0.25">
      <c r="A24" s="199" t="s">
        <v>49</v>
      </c>
      <c r="B24" s="200"/>
      <c r="C24" s="40" t="s">
        <v>43</v>
      </c>
      <c r="D24" s="22" t="s">
        <v>44</v>
      </c>
      <c r="E24" s="28" t="s">
        <v>45</v>
      </c>
      <c r="F24" s="29"/>
      <c r="G24" s="205" t="s">
        <v>46</v>
      </c>
      <c r="H24" s="206"/>
      <c r="I24" s="207" t="s">
        <v>47</v>
      </c>
      <c r="J24" s="205"/>
      <c r="K24" s="205"/>
      <c r="L24" s="205"/>
      <c r="M24" s="208"/>
    </row>
    <row r="25" spans="1:13" ht="15" customHeight="1" x14ac:dyDescent="0.2">
      <c r="A25" s="201"/>
      <c r="B25" s="202"/>
      <c r="C25" s="209">
        <v>0</v>
      </c>
      <c r="D25" s="211">
        <v>0</v>
      </c>
      <c r="E25" s="211">
        <v>0</v>
      </c>
      <c r="F25" s="30" t="s">
        <v>23</v>
      </c>
      <c r="G25" s="111" t="s">
        <v>65</v>
      </c>
      <c r="H25" s="27" t="s">
        <v>66</v>
      </c>
      <c r="I25" s="26">
        <v>2010</v>
      </c>
      <c r="J25" s="23">
        <v>2011</v>
      </c>
      <c r="K25" s="23">
        <v>2012</v>
      </c>
      <c r="L25" s="23">
        <v>2013</v>
      </c>
      <c r="M25" s="27" t="s">
        <v>67</v>
      </c>
    </row>
    <row r="26" spans="1:13" ht="15.75" x14ac:dyDescent="0.2">
      <c r="A26" s="201"/>
      <c r="B26" s="202"/>
      <c r="C26" s="210"/>
      <c r="D26" s="212"/>
      <c r="E26" s="212"/>
      <c r="F26" s="47" t="s">
        <v>50</v>
      </c>
      <c r="G26" s="112">
        <v>2</v>
      </c>
      <c r="H26" s="48">
        <v>3</v>
      </c>
      <c r="I26" s="49">
        <v>4</v>
      </c>
      <c r="J26" s="50">
        <v>5</v>
      </c>
      <c r="K26" s="50">
        <v>6</v>
      </c>
      <c r="L26" s="50">
        <v>7</v>
      </c>
      <c r="M26" s="48">
        <v>8</v>
      </c>
    </row>
    <row r="27" spans="1:13" ht="14.25" x14ac:dyDescent="0.2">
      <c r="A27" s="203"/>
      <c r="B27" s="204"/>
      <c r="C27" s="213" t="s">
        <v>24</v>
      </c>
      <c r="D27" s="214"/>
      <c r="E27" s="214"/>
      <c r="F27" s="56">
        <f>SUM(F28:F32)</f>
        <v>1131931.21</v>
      </c>
      <c r="G27" s="56">
        <f>SUM(G28:G32)</f>
        <v>0</v>
      </c>
      <c r="H27" s="56">
        <f t="shared" ref="H27:M27" si="0">SUM(H28:H32)</f>
        <v>0</v>
      </c>
      <c r="I27" s="56">
        <f t="shared" si="0"/>
        <v>0</v>
      </c>
      <c r="J27" s="56">
        <f>SUM(J28:J32)</f>
        <v>9540</v>
      </c>
      <c r="K27" s="56">
        <f>SUM(K28:K32)</f>
        <v>205647.94</v>
      </c>
      <c r="L27" s="56">
        <f t="shared" si="0"/>
        <v>916743.2699999999</v>
      </c>
      <c r="M27" s="56">
        <f t="shared" si="0"/>
        <v>0</v>
      </c>
    </row>
    <row r="28" spans="1:13" ht="14.25" x14ac:dyDescent="0.2">
      <c r="A28" s="44"/>
      <c r="B28" s="44"/>
      <c r="C28" s="45"/>
      <c r="D28" s="122" t="s">
        <v>51</v>
      </c>
      <c r="E28" s="51" t="s">
        <v>63</v>
      </c>
      <c r="F28" s="56">
        <f>SUM(G28:M28)</f>
        <v>1070032.8699999999</v>
      </c>
      <c r="G28" s="57"/>
      <c r="H28" s="58">
        <v>0</v>
      </c>
      <c r="I28" s="57">
        <v>0</v>
      </c>
      <c r="J28" s="57">
        <v>0</v>
      </c>
      <c r="K28" s="57">
        <f>PREVALJE!K28</f>
        <v>166594.06</v>
      </c>
      <c r="L28" s="154">
        <f>RAVNE!L28+PREVALJE!L28+MEŽICA!L28</f>
        <v>903438.80999999994</v>
      </c>
      <c r="M28" s="152"/>
    </row>
    <row r="29" spans="1:13" ht="14.25" x14ac:dyDescent="0.2">
      <c r="A29" s="44"/>
      <c r="B29" s="44"/>
      <c r="C29" s="45"/>
      <c r="D29" s="46"/>
      <c r="E29" s="122" t="s">
        <v>53</v>
      </c>
      <c r="F29" s="56">
        <f>SUM(G29:M29)</f>
        <v>17500</v>
      </c>
      <c r="G29" s="57"/>
      <c r="H29" s="58">
        <v>0</v>
      </c>
      <c r="I29" s="57">
        <v>0</v>
      </c>
      <c r="J29" s="57">
        <v>0</v>
      </c>
      <c r="K29" s="57">
        <v>5906.9</v>
      </c>
      <c r="L29" s="153">
        <v>11593.1</v>
      </c>
      <c r="M29" s="59"/>
    </row>
    <row r="30" spans="1:13" ht="14.25" x14ac:dyDescent="0.2">
      <c r="A30" s="44"/>
      <c r="B30" s="44"/>
      <c r="C30" s="45"/>
      <c r="D30" s="46"/>
      <c r="E30" s="122" t="s">
        <v>75</v>
      </c>
      <c r="F30" s="56">
        <f>SUM(G30:M30)</f>
        <v>27500</v>
      </c>
      <c r="G30" s="57"/>
      <c r="H30" s="58">
        <v>0</v>
      </c>
      <c r="I30" s="57">
        <v>0</v>
      </c>
      <c r="J30" s="57">
        <v>0</v>
      </c>
      <c r="K30" s="57">
        <v>27500</v>
      </c>
      <c r="L30" s="57">
        <v>0</v>
      </c>
      <c r="M30" s="59"/>
    </row>
    <row r="31" spans="1:13" ht="14.25" x14ac:dyDescent="0.2">
      <c r="A31" s="44"/>
      <c r="B31" s="44"/>
      <c r="C31" s="45"/>
      <c r="D31" s="46"/>
      <c r="E31" s="122" t="s">
        <v>54</v>
      </c>
      <c r="F31" s="56">
        <f>SUM(G31:M31)</f>
        <v>14315</v>
      </c>
      <c r="G31" s="60"/>
      <c r="H31" s="60">
        <v>0</v>
      </c>
      <c r="I31" s="60">
        <v>0</v>
      </c>
      <c r="J31" s="60">
        <v>9540</v>
      </c>
      <c r="K31" s="60">
        <v>4775</v>
      </c>
      <c r="L31" s="60">
        <v>0</v>
      </c>
      <c r="M31" s="60"/>
    </row>
    <row r="32" spans="1:13" thickBot="1" x14ac:dyDescent="0.25">
      <c r="A32" s="44"/>
      <c r="B32" s="44"/>
      <c r="C32" s="45"/>
      <c r="D32" s="46"/>
      <c r="E32" s="52" t="s">
        <v>60</v>
      </c>
      <c r="F32" s="61">
        <f>SUM(G32:M32)</f>
        <v>2583.34</v>
      </c>
      <c r="G32" s="62"/>
      <c r="H32" s="63">
        <v>0</v>
      </c>
      <c r="I32" s="62">
        <v>0</v>
      </c>
      <c r="J32" s="62">
        <v>0</v>
      </c>
      <c r="K32" s="62">
        <v>871.98</v>
      </c>
      <c r="L32" s="62">
        <v>1711.36</v>
      </c>
      <c r="M32" s="64"/>
    </row>
    <row r="33" spans="1:16" ht="15.75" thickTop="1" thickBot="1" x14ac:dyDescent="0.25">
      <c r="A33" s="7"/>
      <c r="B33" s="7"/>
      <c r="C33" s="215" t="s">
        <v>25</v>
      </c>
      <c r="D33" s="216"/>
      <c r="E33" s="216"/>
      <c r="F33" s="65">
        <f>F34+F38</f>
        <v>1131931.21</v>
      </c>
      <c r="G33" s="65">
        <f t="shared" ref="G33:M33" si="1">G34+G38</f>
        <v>0</v>
      </c>
      <c r="H33" s="65">
        <f t="shared" si="1"/>
        <v>0</v>
      </c>
      <c r="I33" s="65">
        <f t="shared" si="1"/>
        <v>0</v>
      </c>
      <c r="J33" s="65">
        <f>J34+J38</f>
        <v>9540</v>
      </c>
      <c r="K33" s="65">
        <f t="shared" si="1"/>
        <v>205647.94</v>
      </c>
      <c r="L33" s="65">
        <f t="shared" si="1"/>
        <v>916743.27</v>
      </c>
      <c r="M33" s="65">
        <f t="shared" si="1"/>
        <v>0</v>
      </c>
    </row>
    <row r="34" spans="1:16" ht="15.75" customHeight="1" thickBot="1" x14ac:dyDescent="0.3">
      <c r="A34" s="217" t="s">
        <v>48</v>
      </c>
      <c r="B34" s="200"/>
      <c r="C34" s="218" t="s">
        <v>31</v>
      </c>
      <c r="D34" s="219"/>
      <c r="E34" s="220"/>
      <c r="F34" s="66">
        <f t="shared" ref="F34:F41" si="2">SUM(G34:M34)</f>
        <v>869824.99</v>
      </c>
      <c r="G34" s="67">
        <f>SUM(G35:G37)</f>
        <v>0</v>
      </c>
      <c r="H34" s="67">
        <f t="shared" ref="H34:M34" si="3">SUM(H35:H37)</f>
        <v>0</v>
      </c>
      <c r="I34" s="67">
        <f t="shared" si="3"/>
        <v>0</v>
      </c>
      <c r="J34" s="67">
        <f t="shared" si="3"/>
        <v>0</v>
      </c>
      <c r="K34" s="67">
        <f t="shared" si="3"/>
        <v>161837.41</v>
      </c>
      <c r="L34" s="67">
        <f t="shared" si="3"/>
        <v>707987.58</v>
      </c>
      <c r="M34" s="67">
        <f t="shared" si="3"/>
        <v>0</v>
      </c>
    </row>
    <row r="35" spans="1:16" x14ac:dyDescent="0.25">
      <c r="A35" s="201"/>
      <c r="B35" s="202"/>
      <c r="C35" s="221" t="s">
        <v>72</v>
      </c>
      <c r="D35" s="222"/>
      <c r="E35" s="223"/>
      <c r="F35" s="68">
        <f t="shared" si="2"/>
        <v>869824.99</v>
      </c>
      <c r="G35" s="134"/>
      <c r="H35" s="69">
        <v>0</v>
      </c>
      <c r="I35" s="69">
        <v>0</v>
      </c>
      <c r="J35" s="69">
        <v>0</v>
      </c>
      <c r="K35" s="69">
        <f>RAVNE!K35+PREVALJE!K35+MEŽICA!K35</f>
        <v>161837.41</v>
      </c>
      <c r="L35" s="69">
        <f>RAVNE!L35+PREVALJE!L35+MEŽICA!L35</f>
        <v>707987.58</v>
      </c>
      <c r="M35" s="69"/>
    </row>
    <row r="36" spans="1:16" ht="14.25" x14ac:dyDescent="0.2">
      <c r="A36" s="201"/>
      <c r="B36" s="202"/>
      <c r="C36" s="224"/>
      <c r="D36" s="225"/>
      <c r="E36" s="226"/>
      <c r="F36" s="68">
        <f t="shared" si="2"/>
        <v>0</v>
      </c>
      <c r="G36" s="60"/>
      <c r="H36" s="60"/>
      <c r="I36" s="60"/>
      <c r="J36" s="60"/>
      <c r="K36" s="60"/>
      <c r="L36" s="60"/>
      <c r="M36" s="60"/>
    </row>
    <row r="37" spans="1:16" thickBot="1" x14ac:dyDescent="0.25">
      <c r="A37" s="203"/>
      <c r="B37" s="204"/>
      <c r="C37" s="227"/>
      <c r="D37" s="228"/>
      <c r="E37" s="229"/>
      <c r="F37" s="68">
        <f t="shared" si="2"/>
        <v>0</v>
      </c>
      <c r="G37" s="69"/>
      <c r="H37" s="69"/>
      <c r="I37" s="69"/>
      <c r="J37" s="69"/>
      <c r="K37" s="69"/>
      <c r="L37" s="69"/>
      <c r="M37" s="69"/>
    </row>
    <row r="38" spans="1:16" ht="15.75" thickBot="1" x14ac:dyDescent="0.3">
      <c r="A38" s="233" t="s">
        <v>29</v>
      </c>
      <c r="B38" s="234"/>
      <c r="C38" s="237" t="s">
        <v>30</v>
      </c>
      <c r="D38" s="238"/>
      <c r="E38" s="238"/>
      <c r="F38" s="66">
        <f t="shared" si="2"/>
        <v>262106.22000000003</v>
      </c>
      <c r="G38" s="67">
        <f>SUM(G39:G41)</f>
        <v>0</v>
      </c>
      <c r="H38" s="67">
        <f t="shared" ref="H38:M38" si="4">SUM(H39:H41)</f>
        <v>0</v>
      </c>
      <c r="I38" s="67">
        <f t="shared" si="4"/>
        <v>0</v>
      </c>
      <c r="J38" s="67">
        <f t="shared" si="4"/>
        <v>9540</v>
      </c>
      <c r="K38" s="67">
        <f>SUM(K39:K41)</f>
        <v>43810.53</v>
      </c>
      <c r="L38" s="67">
        <f t="shared" si="4"/>
        <v>208755.69000000003</v>
      </c>
      <c r="M38" s="67">
        <f t="shared" si="4"/>
        <v>0</v>
      </c>
    </row>
    <row r="39" spans="1:16" thickBot="1" x14ac:dyDescent="0.25">
      <c r="A39" s="235"/>
      <c r="B39" s="236"/>
      <c r="C39" s="239" t="s">
        <v>68</v>
      </c>
      <c r="D39" s="239"/>
      <c r="E39" s="240"/>
      <c r="F39" s="70">
        <f>SUM(G39:M39)</f>
        <v>136280</v>
      </c>
      <c r="G39" s="71"/>
      <c r="H39" s="71">
        <v>0</v>
      </c>
      <c r="I39" s="71">
        <v>0</v>
      </c>
      <c r="J39" s="71">
        <v>1947.55</v>
      </c>
      <c r="K39" s="71">
        <v>3091.82</v>
      </c>
      <c r="L39" s="151">
        <v>131240.63</v>
      </c>
      <c r="M39" s="71"/>
    </row>
    <row r="40" spans="1:16" thickBot="1" x14ac:dyDescent="0.25">
      <c r="A40" s="235"/>
      <c r="B40" s="236"/>
      <c r="C40" s="241" t="s">
        <v>73</v>
      </c>
      <c r="D40" s="241"/>
      <c r="E40" s="242"/>
      <c r="F40" s="70">
        <f t="shared" si="2"/>
        <v>64383.53</v>
      </c>
      <c r="G40" s="60"/>
      <c r="H40" s="60"/>
      <c r="I40" s="60"/>
      <c r="J40" s="71">
        <v>1215.1300000000001</v>
      </c>
      <c r="K40" s="60">
        <v>40024.57</v>
      </c>
      <c r="L40" s="60">
        <f>PREVALJE!L39</f>
        <v>23143.83</v>
      </c>
      <c r="M40" s="60"/>
    </row>
    <row r="41" spans="1:16" thickBot="1" x14ac:dyDescent="0.25">
      <c r="A41" s="235"/>
      <c r="B41" s="236"/>
      <c r="C41" s="241" t="s">
        <v>69</v>
      </c>
      <c r="D41" s="241"/>
      <c r="E41" s="242"/>
      <c r="F41" s="133">
        <f t="shared" si="2"/>
        <v>61442.69</v>
      </c>
      <c r="G41" s="135"/>
      <c r="H41" s="60"/>
      <c r="I41" s="60"/>
      <c r="J41" s="71">
        <v>6377.32</v>
      </c>
      <c r="K41" s="60">
        <v>694.14</v>
      </c>
      <c r="L41" s="151">
        <v>54371.23</v>
      </c>
      <c r="M41" s="60"/>
    </row>
    <row r="42" spans="1:16" ht="15.75" thickBot="1" x14ac:dyDescent="0.3">
      <c r="A42" s="8"/>
      <c r="B42" s="42"/>
      <c r="C42" s="243" t="s">
        <v>26</v>
      </c>
      <c r="D42" s="238"/>
      <c r="E42" s="238"/>
      <c r="F42" s="67">
        <f>F34+F38-F27</f>
        <v>0</v>
      </c>
      <c r="G42" s="67">
        <f>G34+G38-G27</f>
        <v>0</v>
      </c>
      <c r="H42" s="67">
        <f t="shared" ref="H42:M42" si="5">H34+H38-H27</f>
        <v>0</v>
      </c>
      <c r="I42" s="67">
        <f t="shared" si="5"/>
        <v>0</v>
      </c>
      <c r="J42" s="67">
        <f t="shared" si="5"/>
        <v>0</v>
      </c>
      <c r="K42" s="67">
        <f t="shared" si="5"/>
        <v>0</v>
      </c>
      <c r="L42" s="67">
        <f t="shared" si="5"/>
        <v>0</v>
      </c>
      <c r="M42" s="67">
        <f t="shared" si="5"/>
        <v>0</v>
      </c>
    </row>
    <row r="43" spans="1:16" x14ac:dyDescent="0.2">
      <c r="A43" s="15" t="s">
        <v>62</v>
      </c>
      <c r="B43" s="39"/>
      <c r="C43" s="37"/>
      <c r="D43" s="24"/>
      <c r="E43" s="140" t="s">
        <v>83</v>
      </c>
      <c r="F43" s="132"/>
      <c r="G43" s="130"/>
      <c r="H43" s="115"/>
      <c r="I43" s="117"/>
      <c r="J43" s="139"/>
      <c r="K43" s="99"/>
      <c r="L43" s="126"/>
      <c r="M43" s="128"/>
      <c r="O43"/>
      <c r="P43"/>
    </row>
    <row r="44" spans="1:16" x14ac:dyDescent="0.2">
      <c r="A44" s="15" t="s">
        <v>55</v>
      </c>
      <c r="B44" s="39"/>
      <c r="D44" s="24"/>
      <c r="E44" s="7"/>
      <c r="F44" s="132"/>
      <c r="G44" s="130"/>
      <c r="H44" s="115"/>
      <c r="I44" s="117"/>
      <c r="J44" s="139"/>
      <c r="K44" s="99"/>
      <c r="L44" s="126"/>
      <c r="M44" s="128"/>
      <c r="O44"/>
      <c r="P44"/>
    </row>
    <row r="45" spans="1:16" ht="14.25" x14ac:dyDescent="0.2">
      <c r="A45" s="14"/>
      <c r="C45" s="54" t="s">
        <v>56</v>
      </c>
      <c r="D45" s="25"/>
      <c r="E45" s="7"/>
      <c r="F45" s="132"/>
      <c r="G45" s="130"/>
      <c r="H45" s="115"/>
      <c r="I45" s="117"/>
      <c r="J45" s="139"/>
      <c r="K45" s="99"/>
      <c r="L45" s="126"/>
      <c r="M45" s="128"/>
      <c r="O45"/>
      <c r="P45"/>
    </row>
    <row r="46" spans="1:16" ht="14.25" x14ac:dyDescent="0.2">
      <c r="A46" s="14"/>
      <c r="C46" s="54" t="s">
        <v>57</v>
      </c>
      <c r="D46" s="25"/>
      <c r="E46" s="118"/>
      <c r="F46" s="130"/>
      <c r="G46" s="131"/>
      <c r="H46" s="116"/>
      <c r="I46" s="7"/>
      <c r="J46" s="99"/>
      <c r="K46" s="123"/>
      <c r="L46" s="127"/>
      <c r="M46" s="128"/>
      <c r="O46"/>
      <c r="P46"/>
    </row>
    <row r="47" spans="1:16" ht="15.75" x14ac:dyDescent="0.25">
      <c r="A47" s="230" t="s">
        <v>89</v>
      </c>
      <c r="B47" s="231"/>
      <c r="C47" s="231"/>
      <c r="D47" s="232"/>
      <c r="E47" s="6"/>
      <c r="F47" s="55"/>
      <c r="G47" s="103"/>
      <c r="H47" s="6"/>
      <c r="I47" s="6"/>
      <c r="J47" s="98"/>
      <c r="K47" s="6"/>
      <c r="L47" s="124"/>
      <c r="M47" s="16"/>
      <c r="O47"/>
      <c r="P47"/>
    </row>
    <row r="48" spans="1:16" customFormat="1" x14ac:dyDescent="0.2">
      <c r="G48" s="113"/>
    </row>
    <row r="49" spans="7:11" x14ac:dyDescent="0.2">
      <c r="G49" s="160">
        <f>F27+224478.25</f>
        <v>1356409.46</v>
      </c>
      <c r="K49" s="155">
        <v>120978.95</v>
      </c>
    </row>
    <row r="50" spans="7:11" x14ac:dyDescent="0.2">
      <c r="K50" s="9">
        <v>71353.440000000002</v>
      </c>
    </row>
    <row r="51" spans="7:11" x14ac:dyDescent="0.2">
      <c r="K51" s="9">
        <v>31361.79</v>
      </c>
    </row>
    <row r="52" spans="7:11" x14ac:dyDescent="0.2">
      <c r="K52" s="156">
        <f>SUM(K49:K51)</f>
        <v>223694.18000000002</v>
      </c>
    </row>
    <row r="53" spans="7:11" x14ac:dyDescent="0.2">
      <c r="K53" s="2">
        <v>224478.25</v>
      </c>
    </row>
    <row r="54" spans="7:11" x14ac:dyDescent="0.2">
      <c r="K54" s="156">
        <f>K53-K52</f>
        <v>784.06999999997788</v>
      </c>
    </row>
  </sheetData>
  <mergeCells count="47">
    <mergeCell ref="A47:D47"/>
    <mergeCell ref="A38:B41"/>
    <mergeCell ref="C38:E38"/>
    <mergeCell ref="C39:E39"/>
    <mergeCell ref="C40:E40"/>
    <mergeCell ref="C41:E41"/>
    <mergeCell ref="C42:E42"/>
    <mergeCell ref="C33:E33"/>
    <mergeCell ref="A34:B37"/>
    <mergeCell ref="C34:E34"/>
    <mergeCell ref="C35:E35"/>
    <mergeCell ref="C36:E36"/>
    <mergeCell ref="C37:E37"/>
    <mergeCell ref="C23:M23"/>
    <mergeCell ref="A24:B27"/>
    <mergeCell ref="G24:H24"/>
    <mergeCell ref="I24:M24"/>
    <mergeCell ref="C25:C26"/>
    <mergeCell ref="D25:D26"/>
    <mergeCell ref="E25:E26"/>
    <mergeCell ref="C27:E27"/>
    <mergeCell ref="A17:C17"/>
    <mergeCell ref="A19:D19"/>
    <mergeCell ref="F19:H22"/>
    <mergeCell ref="I19:M22"/>
    <mergeCell ref="A20:D20"/>
    <mergeCell ref="A21:D21"/>
    <mergeCell ref="A22:D22"/>
    <mergeCell ref="A16:C16"/>
    <mergeCell ref="I16:J16"/>
    <mergeCell ref="I9:J9"/>
    <mergeCell ref="K9:L9"/>
    <mergeCell ref="A10:C10"/>
    <mergeCell ref="I10:J10"/>
    <mergeCell ref="A11:C11"/>
    <mergeCell ref="I11:J11"/>
    <mergeCell ref="A12:C12"/>
    <mergeCell ref="A13:C13"/>
    <mergeCell ref="I13:J13"/>
    <mergeCell ref="A14:C14"/>
    <mergeCell ref="A15:C15"/>
    <mergeCell ref="A8:C8"/>
    <mergeCell ref="A1:M1"/>
    <mergeCell ref="K3:K4"/>
    <mergeCell ref="A5:C5"/>
    <mergeCell ref="A6:C6"/>
    <mergeCell ref="A7:C7"/>
  </mergeCells>
  <pageMargins left="0.6692913385826772" right="0.35433070866141736" top="0.28999999999999998" bottom="0.28000000000000003" header="0.21" footer="0.17"/>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28575</xdr:colOff>
                    <xdr:row>9</xdr:row>
                    <xdr:rowOff>9525</xdr:rowOff>
                  </from>
                  <to>
                    <xdr:col>3</xdr:col>
                    <xdr:colOff>866775</xdr:colOff>
                    <xdr:row>10</xdr:row>
                    <xdr:rowOff>9525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28575</xdr:colOff>
                    <xdr:row>10</xdr:row>
                    <xdr:rowOff>9525</xdr:rowOff>
                  </from>
                  <to>
                    <xdr:col>3</xdr:col>
                    <xdr:colOff>866775</xdr:colOff>
                    <xdr:row>11</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28575</xdr:colOff>
                    <xdr:row>11</xdr:row>
                    <xdr:rowOff>9525</xdr:rowOff>
                  </from>
                  <to>
                    <xdr:col>3</xdr:col>
                    <xdr:colOff>866775</xdr:colOff>
                    <xdr:row>12</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28575</xdr:colOff>
                    <xdr:row>12</xdr:row>
                    <xdr:rowOff>9525</xdr:rowOff>
                  </from>
                  <to>
                    <xdr:col>4</xdr:col>
                    <xdr:colOff>304800</xdr:colOff>
                    <xdr:row>13</xdr:row>
                    <xdr:rowOff>19050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28575</xdr:colOff>
                    <xdr:row>13</xdr:row>
                    <xdr:rowOff>9525</xdr:rowOff>
                  </from>
                  <to>
                    <xdr:col>3</xdr:col>
                    <xdr:colOff>866775</xdr:colOff>
                    <xdr:row>14</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28575</xdr:colOff>
                    <xdr:row>14</xdr:row>
                    <xdr:rowOff>9525</xdr:rowOff>
                  </from>
                  <to>
                    <xdr:col>4</xdr:col>
                    <xdr:colOff>504825</xdr:colOff>
                    <xdr:row>15</xdr:row>
                    <xdr:rowOff>19050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28575</xdr:colOff>
                    <xdr:row>15</xdr:row>
                    <xdr:rowOff>9525</xdr:rowOff>
                  </from>
                  <to>
                    <xdr:col>3</xdr:col>
                    <xdr:colOff>866775</xdr:colOff>
                    <xdr:row>16</xdr:row>
                    <xdr:rowOff>9525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xdr:col>
                    <xdr:colOff>28575</xdr:colOff>
                    <xdr:row>16</xdr:row>
                    <xdr:rowOff>9525</xdr:rowOff>
                  </from>
                  <to>
                    <xdr:col>3</xdr:col>
                    <xdr:colOff>866775</xdr:colOff>
                    <xdr:row>17</xdr:row>
                    <xdr:rowOff>9525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0</xdr:col>
                    <xdr:colOff>28575</xdr:colOff>
                    <xdr:row>10</xdr:row>
                    <xdr:rowOff>9525</xdr:rowOff>
                  </from>
                  <to>
                    <xdr:col>2</xdr:col>
                    <xdr:colOff>1200150</xdr:colOff>
                    <xdr:row>11</xdr:row>
                    <xdr:rowOff>19050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0</xdr:col>
                    <xdr:colOff>28575</xdr:colOff>
                    <xdr:row>11</xdr:row>
                    <xdr:rowOff>9525</xdr:rowOff>
                  </from>
                  <to>
                    <xdr:col>2</xdr:col>
                    <xdr:colOff>1200150</xdr:colOff>
                    <xdr:row>12</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0</xdr:col>
                    <xdr:colOff>28575</xdr:colOff>
                    <xdr:row>12</xdr:row>
                    <xdr:rowOff>9525</xdr:rowOff>
                  </from>
                  <to>
                    <xdr:col>2</xdr:col>
                    <xdr:colOff>1200150</xdr:colOff>
                    <xdr:row>13</xdr:row>
                    <xdr:rowOff>19050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0</xdr:col>
                    <xdr:colOff>28575</xdr:colOff>
                    <xdr:row>13</xdr:row>
                    <xdr:rowOff>9525</xdr:rowOff>
                  </from>
                  <to>
                    <xdr:col>2</xdr:col>
                    <xdr:colOff>1200150</xdr:colOff>
                    <xdr:row>14</xdr:row>
                    <xdr:rowOff>38100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0</xdr:col>
                    <xdr:colOff>28575</xdr:colOff>
                    <xdr:row>14</xdr:row>
                    <xdr:rowOff>9525</xdr:rowOff>
                  </from>
                  <to>
                    <xdr:col>2</xdr:col>
                    <xdr:colOff>1200150</xdr:colOff>
                    <xdr:row>15</xdr:row>
                    <xdr:rowOff>19050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0</xdr:col>
                    <xdr:colOff>28575</xdr:colOff>
                    <xdr:row>15</xdr:row>
                    <xdr:rowOff>9525</xdr:rowOff>
                  </from>
                  <to>
                    <xdr:col>2</xdr:col>
                    <xdr:colOff>1200150</xdr:colOff>
                    <xdr:row>16</xdr:row>
                    <xdr:rowOff>19050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11</xdr:col>
                    <xdr:colOff>28575</xdr:colOff>
                    <xdr:row>2</xdr:row>
                    <xdr:rowOff>9525</xdr:rowOff>
                  </from>
                  <to>
                    <xdr:col>12</xdr:col>
                    <xdr:colOff>38100</xdr:colOff>
                    <xdr:row>3</xdr:row>
                    <xdr:rowOff>19050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11</xdr:col>
                    <xdr:colOff>28575</xdr:colOff>
                    <xdr:row>3</xdr:row>
                    <xdr:rowOff>9525</xdr:rowOff>
                  </from>
                  <to>
                    <xdr:col>12</xdr:col>
                    <xdr:colOff>38100</xdr:colOff>
                    <xdr:row>4</xdr:row>
                    <xdr:rowOff>38100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11</xdr:col>
                    <xdr:colOff>28575</xdr:colOff>
                    <xdr:row>4</xdr:row>
                    <xdr:rowOff>9525</xdr:rowOff>
                  </from>
                  <to>
                    <xdr:col>12</xdr:col>
                    <xdr:colOff>38100</xdr:colOff>
                    <xdr:row>5</xdr:row>
                    <xdr:rowOff>19050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11</xdr:col>
                    <xdr:colOff>28575</xdr:colOff>
                    <xdr:row>5</xdr:row>
                    <xdr:rowOff>0</xdr:rowOff>
                  </from>
                  <to>
                    <xdr:col>12</xdr:col>
                    <xdr:colOff>342900</xdr:colOff>
                    <xdr:row>6</xdr:row>
                    <xdr:rowOff>38100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11</xdr:col>
                    <xdr:colOff>28575</xdr:colOff>
                    <xdr:row>6</xdr:row>
                    <xdr:rowOff>9525</xdr:rowOff>
                  </from>
                  <to>
                    <xdr:col>12</xdr:col>
                    <xdr:colOff>38100</xdr:colOff>
                    <xdr:row>7</xdr:row>
                    <xdr:rowOff>38100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11</xdr:col>
                    <xdr:colOff>28575</xdr:colOff>
                    <xdr:row>1</xdr:row>
                    <xdr:rowOff>9525</xdr:rowOff>
                  </from>
                  <to>
                    <xdr:col>12</xdr:col>
                    <xdr:colOff>38100</xdr:colOff>
                    <xdr:row>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9"/>
  <sheetViews>
    <sheetView showGridLines="0" view="pageBreakPreview" topLeftCell="A19" zoomScaleNormal="85" zoomScaleSheetLayoutView="100" workbookViewId="0">
      <selection activeCell="A47" sqref="A47:D47"/>
    </sheetView>
  </sheetViews>
  <sheetFormatPr defaultRowHeight="15" x14ac:dyDescent="0.2"/>
  <cols>
    <col min="1" max="1" width="2.875" style="17" customWidth="1"/>
    <col min="2" max="2" width="2.75" style="9" customWidth="1"/>
    <col min="3" max="3" width="17.5" style="9" customWidth="1"/>
    <col min="4" max="4" width="15" style="9" customWidth="1"/>
    <col min="5" max="5" width="15.5" style="9" customWidth="1"/>
    <col min="6" max="6" width="16.375" style="9" customWidth="1"/>
    <col min="7" max="7" width="13.75" style="114" customWidth="1"/>
    <col min="8" max="8" width="15.875" style="9" customWidth="1"/>
    <col min="9" max="13" width="11" style="9" customWidth="1"/>
    <col min="14" max="14" width="9.75" customWidth="1"/>
    <col min="15" max="16384" width="9" style="9"/>
  </cols>
  <sheetData>
    <row r="1" spans="1:14" s="141" customFormat="1" ht="24" thickBot="1" x14ac:dyDescent="0.4">
      <c r="A1" s="163" t="s">
        <v>64</v>
      </c>
      <c r="B1" s="164"/>
      <c r="C1" s="165"/>
      <c r="D1" s="165"/>
      <c r="E1" s="165"/>
      <c r="F1" s="165"/>
      <c r="G1" s="165"/>
      <c r="H1" s="165"/>
      <c r="I1" s="165"/>
      <c r="J1" s="165"/>
      <c r="K1" s="165"/>
      <c r="L1" s="165"/>
      <c r="M1" s="166"/>
      <c r="N1"/>
    </row>
    <row r="2" spans="1:14" s="2" customFormat="1" ht="16.5" thickBot="1" x14ac:dyDescent="0.3">
      <c r="A2" s="1"/>
      <c r="G2" s="101"/>
      <c r="K2" s="35" t="s">
        <v>34</v>
      </c>
      <c r="L2" s="36"/>
      <c r="M2" s="3"/>
      <c r="N2"/>
    </row>
    <row r="3" spans="1:14" s="2" customFormat="1" ht="15.75" x14ac:dyDescent="0.25">
      <c r="A3" s="43" t="s">
        <v>0</v>
      </c>
      <c r="G3" s="101"/>
      <c r="K3" s="167" t="s">
        <v>2</v>
      </c>
      <c r="M3" s="3"/>
      <c r="N3"/>
    </row>
    <row r="4" spans="1:14" s="2" customFormat="1" x14ac:dyDescent="0.2">
      <c r="A4" s="1"/>
      <c r="D4" s="4" t="s">
        <v>32</v>
      </c>
      <c r="E4" s="4" t="s">
        <v>1</v>
      </c>
      <c r="F4" s="4"/>
      <c r="G4" s="102"/>
      <c r="H4" s="4"/>
      <c r="K4" s="167"/>
      <c r="M4" s="3"/>
      <c r="N4"/>
    </row>
    <row r="5" spans="1:14" s="2" customFormat="1" ht="15.75" x14ac:dyDescent="0.25">
      <c r="A5" s="161" t="s">
        <v>33</v>
      </c>
      <c r="B5" s="162"/>
      <c r="C5" s="162"/>
      <c r="D5" s="5"/>
      <c r="E5" s="100" t="s">
        <v>74</v>
      </c>
      <c r="F5" s="6"/>
      <c r="G5" s="103"/>
      <c r="H5" s="6"/>
      <c r="I5" s="6"/>
      <c r="J5" s="7"/>
      <c r="L5" s="9"/>
      <c r="M5" s="3"/>
      <c r="N5"/>
    </row>
    <row r="6" spans="1:14" x14ac:dyDescent="0.2">
      <c r="A6" s="161" t="s">
        <v>3</v>
      </c>
      <c r="B6" s="162"/>
      <c r="C6" s="162"/>
      <c r="D6" s="8"/>
      <c r="E6" s="53" t="s">
        <v>58</v>
      </c>
      <c r="F6" s="6"/>
      <c r="G6" s="104"/>
      <c r="H6" s="144"/>
      <c r="I6" s="144"/>
      <c r="J6" s="7"/>
      <c r="M6" s="10"/>
    </row>
    <row r="7" spans="1:14" x14ac:dyDescent="0.2">
      <c r="A7" s="161" t="s">
        <v>4</v>
      </c>
      <c r="B7" s="162"/>
      <c r="C7" s="162"/>
      <c r="D7" s="8"/>
      <c r="E7" s="53" t="s">
        <v>52</v>
      </c>
      <c r="F7" s="144"/>
      <c r="G7" s="104"/>
      <c r="H7" s="144"/>
      <c r="I7" s="144"/>
      <c r="J7" s="7"/>
      <c r="M7" s="10"/>
    </row>
    <row r="8" spans="1:14" ht="15.75" thickBot="1" x14ac:dyDescent="0.25">
      <c r="A8" s="161" t="s">
        <v>5</v>
      </c>
      <c r="B8" s="162"/>
      <c r="C8" s="162"/>
      <c r="E8" s="7"/>
      <c r="F8" s="7"/>
      <c r="G8" s="105"/>
      <c r="H8" s="11"/>
      <c r="I8" s="11"/>
      <c r="J8" s="11"/>
      <c r="M8" s="12"/>
    </row>
    <row r="9" spans="1:14" ht="16.5" thickTop="1" thickBot="1" x14ac:dyDescent="0.25">
      <c r="A9" s="18" t="s">
        <v>6</v>
      </c>
      <c r="B9" s="38"/>
      <c r="C9" s="19"/>
      <c r="D9" s="19" t="s">
        <v>36</v>
      </c>
      <c r="E9" s="31"/>
      <c r="F9" s="33" t="s">
        <v>7</v>
      </c>
      <c r="G9" s="106"/>
      <c r="H9" s="34" t="s">
        <v>8</v>
      </c>
      <c r="I9" s="171" t="s">
        <v>37</v>
      </c>
      <c r="J9" s="172"/>
      <c r="K9" s="173" t="s">
        <v>7</v>
      </c>
      <c r="L9" s="174"/>
      <c r="M9" s="20" t="s">
        <v>8</v>
      </c>
    </row>
    <row r="10" spans="1:14" ht="16.5" thickBot="1" x14ac:dyDescent="0.3">
      <c r="A10" s="161" t="s">
        <v>35</v>
      </c>
      <c r="B10" s="162"/>
      <c r="C10" s="168"/>
      <c r="D10" s="32"/>
      <c r="F10" s="72" t="s">
        <v>38</v>
      </c>
      <c r="G10" s="107"/>
      <c r="H10" s="73"/>
      <c r="I10" s="175"/>
      <c r="J10" s="176"/>
      <c r="K10" s="74" t="s">
        <v>9</v>
      </c>
      <c r="L10" s="75"/>
      <c r="M10" s="76"/>
    </row>
    <row r="11" spans="1:14" ht="16.5" thickBot="1" x14ac:dyDescent="0.3">
      <c r="A11" s="161"/>
      <c r="B11" s="162"/>
      <c r="C11" s="168"/>
      <c r="D11" s="7"/>
      <c r="F11" s="72" t="s">
        <v>39</v>
      </c>
      <c r="G11" s="107"/>
      <c r="H11" s="73"/>
      <c r="I11" s="169"/>
      <c r="J11" s="170"/>
      <c r="K11" s="74" t="s">
        <v>10</v>
      </c>
      <c r="L11" s="75"/>
      <c r="M11" s="76"/>
    </row>
    <row r="12" spans="1:14" ht="16.5" thickBot="1" x14ac:dyDescent="0.3">
      <c r="A12" s="161"/>
      <c r="B12" s="162"/>
      <c r="C12" s="168"/>
      <c r="D12" s="7"/>
      <c r="F12" s="77" t="s">
        <v>11</v>
      </c>
      <c r="G12" s="108"/>
      <c r="H12" s="78" t="s">
        <v>61</v>
      </c>
      <c r="I12" s="79"/>
      <c r="J12" s="80"/>
      <c r="K12" s="74" t="s">
        <v>12</v>
      </c>
      <c r="L12" s="75"/>
      <c r="M12" s="76"/>
    </row>
    <row r="13" spans="1:14" ht="16.5" thickBot="1" x14ac:dyDescent="0.3">
      <c r="A13" s="161"/>
      <c r="B13" s="162"/>
      <c r="C13" s="168"/>
      <c r="D13" s="7"/>
      <c r="F13" s="72" t="s">
        <v>40</v>
      </c>
      <c r="G13" s="107"/>
      <c r="H13" s="73"/>
      <c r="I13" s="169"/>
      <c r="J13" s="170"/>
      <c r="K13" s="74" t="s">
        <v>13</v>
      </c>
      <c r="L13" s="75"/>
      <c r="M13" s="76"/>
    </row>
    <row r="14" spans="1:14" ht="15.75" x14ac:dyDescent="0.25">
      <c r="A14" s="161"/>
      <c r="B14" s="162"/>
      <c r="C14" s="168"/>
      <c r="D14" s="7"/>
      <c r="F14" s="77" t="s">
        <v>14</v>
      </c>
      <c r="G14" s="108"/>
      <c r="H14" s="81" t="s">
        <v>61</v>
      </c>
      <c r="I14" s="82"/>
      <c r="J14" s="83"/>
      <c r="K14" s="75" t="s">
        <v>15</v>
      </c>
      <c r="L14" s="75"/>
      <c r="M14" s="76"/>
    </row>
    <row r="15" spans="1:14" ht="16.5" thickBot="1" x14ac:dyDescent="0.3">
      <c r="A15" s="161"/>
      <c r="B15" s="162"/>
      <c r="C15" s="168"/>
      <c r="D15" s="7"/>
      <c r="F15" s="77" t="s">
        <v>16</v>
      </c>
      <c r="G15" s="108"/>
      <c r="H15" s="97">
        <v>40983</v>
      </c>
      <c r="I15" s="85"/>
      <c r="J15" s="85"/>
      <c r="K15" s="75" t="s">
        <v>17</v>
      </c>
      <c r="L15" s="75"/>
      <c r="M15" s="76"/>
    </row>
    <row r="16" spans="1:14" ht="16.5" thickBot="1" x14ac:dyDescent="0.3">
      <c r="A16" s="161"/>
      <c r="B16" s="162"/>
      <c r="C16" s="168"/>
      <c r="D16" s="7"/>
      <c r="F16" s="72" t="s">
        <v>41</v>
      </c>
      <c r="G16" s="107"/>
      <c r="H16" s="86"/>
      <c r="I16" s="169"/>
      <c r="J16" s="170"/>
      <c r="K16" s="74" t="s">
        <v>18</v>
      </c>
      <c r="L16" s="75"/>
      <c r="M16" s="76"/>
    </row>
    <row r="17" spans="1:13" ht="16.5" thickBot="1" x14ac:dyDescent="0.3">
      <c r="A17" s="161"/>
      <c r="B17" s="162"/>
      <c r="C17" s="168"/>
      <c r="D17" s="11"/>
      <c r="F17" s="87" t="s">
        <v>20</v>
      </c>
      <c r="G17" s="109"/>
      <c r="H17" s="88"/>
      <c r="I17" s="89"/>
      <c r="J17" s="90"/>
      <c r="K17" s="91" t="s">
        <v>21</v>
      </c>
      <c r="L17" s="91"/>
      <c r="M17" s="84"/>
    </row>
    <row r="18" spans="1:13" ht="16.5" thickBot="1" x14ac:dyDescent="0.3">
      <c r="A18" s="21" t="s">
        <v>19</v>
      </c>
      <c r="B18" s="13"/>
      <c r="C18" s="142"/>
      <c r="D18" s="142"/>
      <c r="E18" s="143"/>
      <c r="F18" s="92" t="s">
        <v>59</v>
      </c>
      <c r="G18" s="110"/>
      <c r="H18" s="94"/>
      <c r="I18" s="95" t="s">
        <v>22</v>
      </c>
      <c r="J18" s="93"/>
      <c r="K18" s="93"/>
      <c r="L18" s="93"/>
      <c r="M18" s="96"/>
    </row>
    <row r="19" spans="1:13" ht="27" customHeight="1" thickBot="1" x14ac:dyDescent="0.25">
      <c r="A19" s="177" t="s">
        <v>27</v>
      </c>
      <c r="B19" s="178"/>
      <c r="C19" s="178"/>
      <c r="D19" s="179"/>
      <c r="E19" s="41" t="s">
        <v>28</v>
      </c>
      <c r="F19" s="180" t="s">
        <v>79</v>
      </c>
      <c r="G19" s="181"/>
      <c r="H19" s="182"/>
      <c r="I19" s="186" t="s">
        <v>76</v>
      </c>
      <c r="J19" s="187"/>
      <c r="K19" s="187"/>
      <c r="L19" s="187"/>
      <c r="M19" s="188"/>
    </row>
    <row r="20" spans="1:13" ht="27.75" customHeight="1" x14ac:dyDescent="0.2">
      <c r="A20" s="192" t="s">
        <v>52</v>
      </c>
      <c r="B20" s="193"/>
      <c r="C20" s="193"/>
      <c r="D20" s="194"/>
      <c r="E20" s="136">
        <v>54.1</v>
      </c>
      <c r="F20" s="180"/>
      <c r="G20" s="181"/>
      <c r="H20" s="182"/>
      <c r="I20" s="186"/>
      <c r="J20" s="187"/>
      <c r="K20" s="187"/>
      <c r="L20" s="187"/>
      <c r="M20" s="188"/>
    </row>
    <row r="21" spans="1:13" ht="24" customHeight="1" x14ac:dyDescent="0.2">
      <c r="A21" s="192" t="s">
        <v>70</v>
      </c>
      <c r="B21" s="193"/>
      <c r="C21" s="193"/>
      <c r="D21" s="194"/>
      <c r="E21" s="137">
        <v>33.75</v>
      </c>
      <c r="F21" s="180"/>
      <c r="G21" s="181"/>
      <c r="H21" s="182"/>
      <c r="I21" s="186"/>
      <c r="J21" s="187"/>
      <c r="K21" s="187"/>
      <c r="L21" s="187"/>
      <c r="M21" s="188"/>
    </row>
    <row r="22" spans="1:13" ht="24.75" customHeight="1" thickBot="1" x14ac:dyDescent="0.25">
      <c r="A22" s="192" t="s">
        <v>71</v>
      </c>
      <c r="B22" s="193"/>
      <c r="C22" s="193"/>
      <c r="D22" s="194"/>
      <c r="E22" s="138">
        <v>12.15</v>
      </c>
      <c r="F22" s="183"/>
      <c r="G22" s="184"/>
      <c r="H22" s="185"/>
      <c r="I22" s="189"/>
      <c r="J22" s="190"/>
      <c r="K22" s="190"/>
      <c r="L22" s="190"/>
      <c r="M22" s="191"/>
    </row>
    <row r="23" spans="1:13" thickBot="1" x14ac:dyDescent="0.25">
      <c r="A23" s="7"/>
      <c r="B23" s="7"/>
      <c r="C23" s="195" t="s">
        <v>42</v>
      </c>
      <c r="D23" s="196"/>
      <c r="E23" s="197"/>
      <c r="F23" s="197"/>
      <c r="G23" s="197"/>
      <c r="H23" s="197"/>
      <c r="I23" s="197"/>
      <c r="J23" s="197"/>
      <c r="K23" s="197"/>
      <c r="L23" s="197"/>
      <c r="M23" s="198"/>
    </row>
    <row r="24" spans="1:13" thickBot="1" x14ac:dyDescent="0.25">
      <c r="A24" s="199" t="s">
        <v>49</v>
      </c>
      <c r="B24" s="200"/>
      <c r="C24" s="40" t="s">
        <v>43</v>
      </c>
      <c r="D24" s="22" t="s">
        <v>44</v>
      </c>
      <c r="E24" s="28" t="s">
        <v>45</v>
      </c>
      <c r="F24" s="29"/>
      <c r="G24" s="205" t="s">
        <v>46</v>
      </c>
      <c r="H24" s="206"/>
      <c r="I24" s="207" t="s">
        <v>47</v>
      </c>
      <c r="J24" s="205"/>
      <c r="K24" s="205"/>
      <c r="L24" s="205"/>
      <c r="M24" s="208"/>
    </row>
    <row r="25" spans="1:13" ht="15" customHeight="1" x14ac:dyDescent="0.2">
      <c r="A25" s="201"/>
      <c r="B25" s="202"/>
      <c r="C25" s="209">
        <v>0</v>
      </c>
      <c r="D25" s="211">
        <v>0</v>
      </c>
      <c r="E25" s="211">
        <v>0</v>
      </c>
      <c r="F25" s="30" t="s">
        <v>23</v>
      </c>
      <c r="G25" s="111" t="s">
        <v>65</v>
      </c>
      <c r="H25" s="27" t="s">
        <v>66</v>
      </c>
      <c r="I25" s="26">
        <v>2010</v>
      </c>
      <c r="J25" s="23">
        <v>2011</v>
      </c>
      <c r="K25" s="23">
        <v>2012</v>
      </c>
      <c r="L25" s="23">
        <v>2013</v>
      </c>
      <c r="M25" s="27" t="s">
        <v>67</v>
      </c>
    </row>
    <row r="26" spans="1:13" ht="15.75" x14ac:dyDescent="0.2">
      <c r="A26" s="201"/>
      <c r="B26" s="202"/>
      <c r="C26" s="210"/>
      <c r="D26" s="212"/>
      <c r="E26" s="212"/>
      <c r="F26" s="47" t="s">
        <v>50</v>
      </c>
      <c r="G26" s="112">
        <v>2</v>
      </c>
      <c r="H26" s="48">
        <v>3</v>
      </c>
      <c r="I26" s="49">
        <v>4</v>
      </c>
      <c r="J26" s="50">
        <v>5</v>
      </c>
      <c r="K26" s="50">
        <v>6</v>
      </c>
      <c r="L26" s="50">
        <v>7</v>
      </c>
      <c r="M26" s="48">
        <v>8</v>
      </c>
    </row>
    <row r="27" spans="1:13" ht="14.25" x14ac:dyDescent="0.2">
      <c r="A27" s="203"/>
      <c r="B27" s="204"/>
      <c r="C27" s="213" t="s">
        <v>24</v>
      </c>
      <c r="D27" s="214"/>
      <c r="E27" s="214"/>
      <c r="F27" s="56">
        <f>SUM(F28:F32)</f>
        <v>606842.28999999992</v>
      </c>
      <c r="G27" s="56">
        <f>SUM(G28:G32)</f>
        <v>0</v>
      </c>
      <c r="H27" s="56">
        <f t="shared" ref="H27:M27" si="0">SUM(H28:H32)</f>
        <v>0</v>
      </c>
      <c r="I27" s="56">
        <f t="shared" si="0"/>
        <v>0</v>
      </c>
      <c r="J27" s="56">
        <f>SUM(J28:J32)</f>
        <v>1947.55</v>
      </c>
      <c r="K27" s="56">
        <f>SUM(K28:K32)</f>
        <v>17460.38</v>
      </c>
      <c r="L27" s="56">
        <f t="shared" si="0"/>
        <v>587434.36</v>
      </c>
      <c r="M27" s="56">
        <f t="shared" si="0"/>
        <v>0</v>
      </c>
    </row>
    <row r="28" spans="1:13" ht="14.25" x14ac:dyDescent="0.2">
      <c r="A28" s="44"/>
      <c r="B28" s="44"/>
      <c r="C28" s="45"/>
      <c r="D28" s="145" t="s">
        <v>51</v>
      </c>
      <c r="E28" s="51" t="s">
        <v>63</v>
      </c>
      <c r="F28" s="56">
        <f>SUM(G28:M28)</f>
        <v>576569.57999999996</v>
      </c>
      <c r="G28" s="57"/>
      <c r="H28" s="58">
        <v>0</v>
      </c>
      <c r="I28" s="57">
        <v>0</v>
      </c>
      <c r="J28" s="57">
        <v>0</v>
      </c>
      <c r="K28" s="57">
        <v>0</v>
      </c>
      <c r="L28" s="57">
        <v>576569.57999999996</v>
      </c>
      <c r="M28" s="59"/>
    </row>
    <row r="29" spans="1:13" ht="14.25" x14ac:dyDescent="0.2">
      <c r="A29" s="44"/>
      <c r="B29" s="44"/>
      <c r="C29" s="45"/>
      <c r="D29" s="46"/>
      <c r="E29" s="145" t="s">
        <v>53</v>
      </c>
      <c r="F29" s="56">
        <f>SUM(G29:M29)</f>
        <v>9467.24</v>
      </c>
      <c r="G29" s="57"/>
      <c r="H29" s="58">
        <v>0</v>
      </c>
      <c r="I29" s="57">
        <v>0</v>
      </c>
      <c r="J29" s="57">
        <v>0</v>
      </c>
      <c r="K29" s="57">
        <v>0</v>
      </c>
      <c r="L29" s="57">
        <v>9467.24</v>
      </c>
      <c r="M29" s="59"/>
    </row>
    <row r="30" spans="1:13" ht="14.25" x14ac:dyDescent="0.2">
      <c r="A30" s="44"/>
      <c r="B30" s="44"/>
      <c r="C30" s="45"/>
      <c r="D30" s="46"/>
      <c r="E30" s="145" t="s">
        <v>75</v>
      </c>
      <c r="F30" s="56">
        <f>SUM(G30:M30)</f>
        <v>14877.09</v>
      </c>
      <c r="G30" s="57"/>
      <c r="H30" s="58">
        <v>0</v>
      </c>
      <c r="I30" s="57">
        <v>0</v>
      </c>
      <c r="J30" s="57">
        <v>0</v>
      </c>
      <c r="K30" s="57">
        <v>14877.09</v>
      </c>
      <c r="L30" s="57">
        <v>0</v>
      </c>
      <c r="M30" s="59"/>
    </row>
    <row r="31" spans="1:13" ht="14.25" x14ac:dyDescent="0.2">
      <c r="A31" s="44"/>
      <c r="B31" s="44"/>
      <c r="C31" s="45"/>
      <c r="D31" s="46"/>
      <c r="E31" s="145" t="s">
        <v>54</v>
      </c>
      <c r="F31" s="56">
        <f>SUM(G31:M31)</f>
        <v>4530.84</v>
      </c>
      <c r="G31" s="60"/>
      <c r="H31" s="60">
        <v>0</v>
      </c>
      <c r="I31" s="60">
        <v>0</v>
      </c>
      <c r="J31" s="60">
        <v>1947.55</v>
      </c>
      <c r="K31" s="60">
        <v>2583.29</v>
      </c>
      <c r="L31" s="60">
        <v>0</v>
      </c>
      <c r="M31" s="60"/>
    </row>
    <row r="32" spans="1:13" thickBot="1" x14ac:dyDescent="0.25">
      <c r="A32" s="44"/>
      <c r="B32" s="44"/>
      <c r="C32" s="45"/>
      <c r="D32" s="46"/>
      <c r="E32" s="52" t="s">
        <v>60</v>
      </c>
      <c r="F32" s="61">
        <f>SUM(G32:M32)</f>
        <v>1397.54</v>
      </c>
      <c r="G32" s="62"/>
      <c r="H32" s="63">
        <v>0</v>
      </c>
      <c r="I32" s="62">
        <v>0</v>
      </c>
      <c r="J32" s="62">
        <v>0</v>
      </c>
      <c r="K32" s="62">
        <v>0</v>
      </c>
      <c r="L32" s="62">
        <v>1397.54</v>
      </c>
      <c r="M32" s="64"/>
    </row>
    <row r="33" spans="1:16" ht="15.75" thickTop="1" thickBot="1" x14ac:dyDescent="0.25">
      <c r="A33" s="7"/>
      <c r="B33" s="7"/>
      <c r="C33" s="215" t="s">
        <v>25</v>
      </c>
      <c r="D33" s="216"/>
      <c r="E33" s="216"/>
      <c r="F33" s="65">
        <f>F34+F38</f>
        <v>606842.29</v>
      </c>
      <c r="G33" s="65">
        <f t="shared" ref="G33:M33" si="1">G34+G38</f>
        <v>0</v>
      </c>
      <c r="H33" s="65">
        <f t="shared" si="1"/>
        <v>0</v>
      </c>
      <c r="I33" s="65">
        <f t="shared" si="1"/>
        <v>0</v>
      </c>
      <c r="J33" s="65">
        <f>J34+J38</f>
        <v>1947.55</v>
      </c>
      <c r="K33" s="65">
        <f t="shared" si="1"/>
        <v>17460.38</v>
      </c>
      <c r="L33" s="65">
        <f t="shared" si="1"/>
        <v>587434.36</v>
      </c>
      <c r="M33" s="65">
        <f t="shared" si="1"/>
        <v>0</v>
      </c>
    </row>
    <row r="34" spans="1:16" ht="15.75" customHeight="1" thickBot="1" x14ac:dyDescent="0.3">
      <c r="A34" s="217" t="s">
        <v>48</v>
      </c>
      <c r="B34" s="200"/>
      <c r="C34" s="218" t="s">
        <v>31</v>
      </c>
      <c r="D34" s="219"/>
      <c r="E34" s="220"/>
      <c r="F34" s="66">
        <f t="shared" ref="F34:F38" si="2">SUM(G34:M34)</f>
        <v>470562.29</v>
      </c>
      <c r="G34" s="67">
        <f>SUM(G35:G37)</f>
        <v>0</v>
      </c>
      <c r="H34" s="67">
        <f t="shared" ref="H34:M34" si="3">SUM(H35:H37)</f>
        <v>0</v>
      </c>
      <c r="I34" s="67">
        <f t="shared" si="3"/>
        <v>0</v>
      </c>
      <c r="J34" s="67">
        <f t="shared" si="3"/>
        <v>0</v>
      </c>
      <c r="K34" s="67">
        <f t="shared" si="3"/>
        <v>14368.56</v>
      </c>
      <c r="L34" s="67">
        <f t="shared" si="3"/>
        <v>456193.73</v>
      </c>
      <c r="M34" s="67">
        <f t="shared" si="3"/>
        <v>0</v>
      </c>
    </row>
    <row r="35" spans="1:16" x14ac:dyDescent="0.25">
      <c r="A35" s="201"/>
      <c r="B35" s="202"/>
      <c r="C35" s="221" t="s">
        <v>72</v>
      </c>
      <c r="D35" s="222"/>
      <c r="E35" s="223"/>
      <c r="F35" s="68">
        <f t="shared" si="2"/>
        <v>470562.29</v>
      </c>
      <c r="G35" s="134"/>
      <c r="H35" s="69">
        <v>0</v>
      </c>
      <c r="I35" s="69">
        <v>0</v>
      </c>
      <c r="J35" s="69">
        <v>0</v>
      </c>
      <c r="K35" s="69">
        <v>14368.56</v>
      </c>
      <c r="L35" s="69">
        <v>456193.73</v>
      </c>
      <c r="M35" s="69"/>
    </row>
    <row r="36" spans="1:16" ht="14.25" x14ac:dyDescent="0.2">
      <c r="A36" s="201"/>
      <c r="B36" s="202"/>
      <c r="C36" s="224"/>
      <c r="D36" s="225"/>
      <c r="E36" s="226"/>
      <c r="F36" s="68">
        <f t="shared" si="2"/>
        <v>0</v>
      </c>
      <c r="G36" s="60"/>
      <c r="H36" s="60"/>
      <c r="I36" s="60"/>
      <c r="J36" s="60"/>
      <c r="K36" s="60"/>
      <c r="L36" s="60"/>
      <c r="M36" s="60"/>
    </row>
    <row r="37" spans="1:16" thickBot="1" x14ac:dyDescent="0.25">
      <c r="A37" s="203"/>
      <c r="B37" s="204"/>
      <c r="C37" s="227"/>
      <c r="D37" s="228"/>
      <c r="E37" s="229"/>
      <c r="F37" s="68">
        <f t="shared" si="2"/>
        <v>0</v>
      </c>
      <c r="G37" s="69"/>
      <c r="H37" s="69"/>
      <c r="I37" s="69"/>
      <c r="J37" s="69"/>
      <c r="K37" s="69"/>
      <c r="L37" s="69"/>
      <c r="M37" s="69"/>
    </row>
    <row r="38" spans="1:16" ht="15.75" thickBot="1" x14ac:dyDescent="0.3">
      <c r="A38" s="233" t="s">
        <v>29</v>
      </c>
      <c r="B38" s="234"/>
      <c r="C38" s="237" t="s">
        <v>30</v>
      </c>
      <c r="D38" s="238"/>
      <c r="E38" s="238"/>
      <c r="F38" s="66">
        <f t="shared" si="2"/>
        <v>136280</v>
      </c>
      <c r="G38" s="67">
        <f>SUM(G39:G41)</f>
        <v>0</v>
      </c>
      <c r="H38" s="67">
        <f t="shared" ref="H38:M38" si="4">SUM(H39:H41)</f>
        <v>0</v>
      </c>
      <c r="I38" s="67">
        <f t="shared" si="4"/>
        <v>0</v>
      </c>
      <c r="J38" s="67">
        <f t="shared" si="4"/>
        <v>1947.55</v>
      </c>
      <c r="K38" s="67">
        <f>SUM(K39:K41)</f>
        <v>3091.82</v>
      </c>
      <c r="L38" s="67">
        <f t="shared" si="4"/>
        <v>131240.63</v>
      </c>
      <c r="M38" s="67">
        <f t="shared" si="4"/>
        <v>0</v>
      </c>
    </row>
    <row r="39" spans="1:16" ht="14.25" x14ac:dyDescent="0.2">
      <c r="A39" s="235"/>
      <c r="B39" s="236"/>
      <c r="C39" s="239" t="s">
        <v>68</v>
      </c>
      <c r="D39" s="239"/>
      <c r="E39" s="240"/>
      <c r="F39" s="133">
        <f>SUM(G39:M39)</f>
        <v>136280</v>
      </c>
      <c r="G39" s="71"/>
      <c r="H39" s="71">
        <v>0</v>
      </c>
      <c r="I39" s="71">
        <v>0</v>
      </c>
      <c r="J39" s="60">
        <v>1947.55</v>
      </c>
      <c r="K39" s="71">
        <v>3091.82</v>
      </c>
      <c r="L39" s="71">
        <v>131240.63</v>
      </c>
      <c r="M39" s="71"/>
    </row>
    <row r="40" spans="1:16" ht="14.25" x14ac:dyDescent="0.2">
      <c r="A40" s="235"/>
      <c r="B40" s="236"/>
      <c r="C40" s="241"/>
      <c r="D40" s="241"/>
      <c r="E40" s="242"/>
      <c r="F40" s="149"/>
      <c r="G40" s="60"/>
      <c r="H40" s="60"/>
      <c r="I40" s="60"/>
      <c r="J40" s="71"/>
      <c r="K40" s="60"/>
      <c r="L40" s="60"/>
      <c r="M40" s="60"/>
    </row>
    <row r="41" spans="1:16" thickBot="1" x14ac:dyDescent="0.25">
      <c r="A41" s="235"/>
      <c r="B41" s="236"/>
      <c r="C41" s="241"/>
      <c r="D41" s="241"/>
      <c r="E41" s="242"/>
      <c r="F41" s="148"/>
      <c r="G41" s="135"/>
      <c r="H41" s="60"/>
      <c r="I41" s="60"/>
      <c r="J41" s="71"/>
      <c r="K41" s="60"/>
      <c r="L41" s="60"/>
      <c r="M41" s="60"/>
    </row>
    <row r="42" spans="1:16" ht="15.75" thickBot="1" x14ac:dyDescent="0.3">
      <c r="A42" s="8"/>
      <c r="B42" s="42"/>
      <c r="C42" s="243" t="s">
        <v>26</v>
      </c>
      <c r="D42" s="238"/>
      <c r="E42" s="238"/>
      <c r="F42" s="67">
        <f>F34+F38-F27</f>
        <v>0</v>
      </c>
      <c r="G42" s="67">
        <f>G34+G38-G27</f>
        <v>0</v>
      </c>
      <c r="H42" s="67">
        <f t="shared" ref="H42:M42" si="5">H34+H38-H27</f>
        <v>0</v>
      </c>
      <c r="I42" s="67">
        <f t="shared" si="5"/>
        <v>0</v>
      </c>
      <c r="J42" s="67">
        <f t="shared" si="5"/>
        <v>0</v>
      </c>
      <c r="K42" s="67">
        <f t="shared" si="5"/>
        <v>0</v>
      </c>
      <c r="L42" s="67">
        <f t="shared" si="5"/>
        <v>0</v>
      </c>
      <c r="M42" s="67">
        <f t="shared" si="5"/>
        <v>0</v>
      </c>
    </row>
    <row r="43" spans="1:16" x14ac:dyDescent="0.2">
      <c r="A43" s="15" t="s">
        <v>62</v>
      </c>
      <c r="B43" s="39"/>
      <c r="C43" s="37"/>
      <c r="D43" s="24"/>
      <c r="E43" s="140" t="s">
        <v>82</v>
      </c>
      <c r="F43" s="132"/>
      <c r="G43" s="130"/>
      <c r="H43" s="115"/>
      <c r="I43" s="117"/>
      <c r="J43" s="139"/>
      <c r="K43" s="99"/>
      <c r="L43" s="126"/>
      <c r="M43" s="128"/>
      <c r="O43"/>
      <c r="P43"/>
    </row>
    <row r="44" spans="1:16" x14ac:dyDescent="0.2">
      <c r="A44" s="15" t="s">
        <v>55</v>
      </c>
      <c r="B44" s="39"/>
      <c r="D44" s="24"/>
      <c r="E44" s="7"/>
      <c r="F44" s="132"/>
      <c r="G44" s="130"/>
      <c r="H44" s="115"/>
      <c r="I44" s="117"/>
      <c r="J44" s="139"/>
      <c r="K44" s="139"/>
      <c r="L44" s="139"/>
      <c r="M44" s="128"/>
      <c r="O44"/>
      <c r="P44"/>
    </row>
    <row r="45" spans="1:16" ht="14.25" x14ac:dyDescent="0.2">
      <c r="A45" s="14"/>
      <c r="C45" s="54" t="s">
        <v>56</v>
      </c>
      <c r="D45" s="25"/>
      <c r="E45" s="7"/>
      <c r="F45" s="132"/>
      <c r="G45" s="130"/>
      <c r="H45" s="115"/>
      <c r="I45" s="117"/>
      <c r="J45" s="139"/>
      <c r="K45" s="139"/>
      <c r="L45" s="139"/>
      <c r="M45" s="128"/>
      <c r="O45"/>
      <c r="P45"/>
    </row>
    <row r="46" spans="1:16" ht="14.25" x14ac:dyDescent="0.2">
      <c r="A46" s="14"/>
      <c r="C46" s="54" t="s">
        <v>57</v>
      </c>
      <c r="D46" s="25"/>
      <c r="E46" s="141"/>
      <c r="F46" s="130"/>
      <c r="G46" s="131"/>
      <c r="H46" s="116"/>
      <c r="I46" s="7"/>
      <c r="J46" s="139"/>
      <c r="K46" s="139"/>
      <c r="L46" s="139"/>
      <c r="M46" s="128"/>
      <c r="O46"/>
      <c r="P46"/>
    </row>
    <row r="47" spans="1:16" ht="15.75" x14ac:dyDescent="0.25">
      <c r="A47" s="230" t="s">
        <v>89</v>
      </c>
      <c r="B47" s="231"/>
      <c r="C47" s="231"/>
      <c r="D47" s="232"/>
      <c r="E47" s="6"/>
      <c r="F47" s="55"/>
      <c r="G47" s="103"/>
      <c r="H47" s="6"/>
      <c r="I47" s="6"/>
      <c r="J47" s="139"/>
      <c r="K47" s="139"/>
      <c r="L47" s="139"/>
      <c r="M47" s="16"/>
      <c r="O47"/>
      <c r="P47"/>
    </row>
    <row r="48" spans="1:16" customFormat="1" x14ac:dyDescent="0.2">
      <c r="G48" s="113"/>
      <c r="J48" s="146"/>
      <c r="K48" s="146"/>
      <c r="L48" s="146"/>
    </row>
    <row r="49" spans="12:12" x14ac:dyDescent="0.2">
      <c r="L49" s="156"/>
    </row>
  </sheetData>
  <mergeCells count="47">
    <mergeCell ref="A8:C8"/>
    <mergeCell ref="A1:M1"/>
    <mergeCell ref="K3:K4"/>
    <mergeCell ref="A5:C5"/>
    <mergeCell ref="A6:C6"/>
    <mergeCell ref="A7:C7"/>
    <mergeCell ref="A16:C16"/>
    <mergeCell ref="I16:J16"/>
    <mergeCell ref="I9:J9"/>
    <mergeCell ref="K9:L9"/>
    <mergeCell ref="A10:C10"/>
    <mergeCell ref="I10:J10"/>
    <mergeCell ref="A11:C11"/>
    <mergeCell ref="I11:J11"/>
    <mergeCell ref="A12:C12"/>
    <mergeCell ref="A13:C13"/>
    <mergeCell ref="I13:J13"/>
    <mergeCell ref="A14:C14"/>
    <mergeCell ref="A15:C15"/>
    <mergeCell ref="A17:C17"/>
    <mergeCell ref="A19:D19"/>
    <mergeCell ref="F19:H22"/>
    <mergeCell ref="I19:M22"/>
    <mergeCell ref="A20:D20"/>
    <mergeCell ref="A21:D21"/>
    <mergeCell ref="A22:D22"/>
    <mergeCell ref="C23:M23"/>
    <mergeCell ref="A24:B27"/>
    <mergeCell ref="G24:H24"/>
    <mergeCell ref="I24:M24"/>
    <mergeCell ref="C25:C26"/>
    <mergeCell ref="D25:D26"/>
    <mergeCell ref="E25:E26"/>
    <mergeCell ref="C27:E27"/>
    <mergeCell ref="C33:E33"/>
    <mergeCell ref="A34:B37"/>
    <mergeCell ref="C34:E34"/>
    <mergeCell ref="C35:E35"/>
    <mergeCell ref="C36:E36"/>
    <mergeCell ref="C37:E37"/>
    <mergeCell ref="A47:D47"/>
    <mergeCell ref="A38:B41"/>
    <mergeCell ref="C38:E38"/>
    <mergeCell ref="C39:E39"/>
    <mergeCell ref="C40:E40"/>
    <mergeCell ref="C41:E41"/>
    <mergeCell ref="C42:E42"/>
  </mergeCells>
  <pageMargins left="0.6692913385826772" right="0.35433070866141736" top="0.28999999999999998" bottom="0.28000000000000003" header="0.21" footer="0.17"/>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28575</xdr:colOff>
                    <xdr:row>9</xdr:row>
                    <xdr:rowOff>9525</xdr:rowOff>
                  </from>
                  <to>
                    <xdr:col>3</xdr:col>
                    <xdr:colOff>866775</xdr:colOff>
                    <xdr:row>10</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28575</xdr:colOff>
                    <xdr:row>10</xdr:row>
                    <xdr:rowOff>9525</xdr:rowOff>
                  </from>
                  <to>
                    <xdr:col>3</xdr:col>
                    <xdr:colOff>866775</xdr:colOff>
                    <xdr:row>11</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28575</xdr:colOff>
                    <xdr:row>11</xdr:row>
                    <xdr:rowOff>9525</xdr:rowOff>
                  </from>
                  <to>
                    <xdr:col>3</xdr:col>
                    <xdr:colOff>866775</xdr:colOff>
                    <xdr:row>12</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xdr:col>
                    <xdr:colOff>28575</xdr:colOff>
                    <xdr:row>12</xdr:row>
                    <xdr:rowOff>9525</xdr:rowOff>
                  </from>
                  <to>
                    <xdr:col>4</xdr:col>
                    <xdr:colOff>304800</xdr:colOff>
                    <xdr:row>13</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xdr:col>
                    <xdr:colOff>28575</xdr:colOff>
                    <xdr:row>13</xdr:row>
                    <xdr:rowOff>9525</xdr:rowOff>
                  </from>
                  <to>
                    <xdr:col>3</xdr:col>
                    <xdr:colOff>866775</xdr:colOff>
                    <xdr:row>14</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28575</xdr:colOff>
                    <xdr:row>14</xdr:row>
                    <xdr:rowOff>9525</xdr:rowOff>
                  </from>
                  <to>
                    <xdr:col>4</xdr:col>
                    <xdr:colOff>504825</xdr:colOff>
                    <xdr:row>15</xdr:row>
                    <xdr:rowOff>19050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28575</xdr:colOff>
                    <xdr:row>15</xdr:row>
                    <xdr:rowOff>9525</xdr:rowOff>
                  </from>
                  <to>
                    <xdr:col>3</xdr:col>
                    <xdr:colOff>866775</xdr:colOff>
                    <xdr:row>16</xdr:row>
                    <xdr:rowOff>9525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xdr:col>
                    <xdr:colOff>28575</xdr:colOff>
                    <xdr:row>16</xdr:row>
                    <xdr:rowOff>9525</xdr:rowOff>
                  </from>
                  <to>
                    <xdr:col>3</xdr:col>
                    <xdr:colOff>866775</xdr:colOff>
                    <xdr:row>17</xdr:row>
                    <xdr:rowOff>9525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0</xdr:col>
                    <xdr:colOff>28575</xdr:colOff>
                    <xdr:row>10</xdr:row>
                    <xdr:rowOff>9525</xdr:rowOff>
                  </from>
                  <to>
                    <xdr:col>2</xdr:col>
                    <xdr:colOff>1200150</xdr:colOff>
                    <xdr:row>11</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0</xdr:col>
                    <xdr:colOff>28575</xdr:colOff>
                    <xdr:row>11</xdr:row>
                    <xdr:rowOff>9525</xdr:rowOff>
                  </from>
                  <to>
                    <xdr:col>2</xdr:col>
                    <xdr:colOff>1200150</xdr:colOff>
                    <xdr:row>12</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0</xdr:col>
                    <xdr:colOff>28575</xdr:colOff>
                    <xdr:row>12</xdr:row>
                    <xdr:rowOff>9525</xdr:rowOff>
                  </from>
                  <to>
                    <xdr:col>2</xdr:col>
                    <xdr:colOff>1200150</xdr:colOff>
                    <xdr:row>13</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0</xdr:col>
                    <xdr:colOff>28575</xdr:colOff>
                    <xdr:row>13</xdr:row>
                    <xdr:rowOff>9525</xdr:rowOff>
                  </from>
                  <to>
                    <xdr:col>2</xdr:col>
                    <xdr:colOff>1200150</xdr:colOff>
                    <xdr:row>14</xdr:row>
                    <xdr:rowOff>38100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0</xdr:col>
                    <xdr:colOff>28575</xdr:colOff>
                    <xdr:row>14</xdr:row>
                    <xdr:rowOff>9525</xdr:rowOff>
                  </from>
                  <to>
                    <xdr:col>2</xdr:col>
                    <xdr:colOff>1200150</xdr:colOff>
                    <xdr:row>15</xdr:row>
                    <xdr:rowOff>19050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0</xdr:col>
                    <xdr:colOff>28575</xdr:colOff>
                    <xdr:row>15</xdr:row>
                    <xdr:rowOff>9525</xdr:rowOff>
                  </from>
                  <to>
                    <xdr:col>2</xdr:col>
                    <xdr:colOff>1200150</xdr:colOff>
                    <xdr:row>16</xdr:row>
                    <xdr:rowOff>19050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11</xdr:col>
                    <xdr:colOff>28575</xdr:colOff>
                    <xdr:row>2</xdr:row>
                    <xdr:rowOff>9525</xdr:rowOff>
                  </from>
                  <to>
                    <xdr:col>12</xdr:col>
                    <xdr:colOff>38100</xdr:colOff>
                    <xdr:row>3</xdr:row>
                    <xdr:rowOff>19050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11</xdr:col>
                    <xdr:colOff>28575</xdr:colOff>
                    <xdr:row>3</xdr:row>
                    <xdr:rowOff>9525</xdr:rowOff>
                  </from>
                  <to>
                    <xdr:col>12</xdr:col>
                    <xdr:colOff>38100</xdr:colOff>
                    <xdr:row>4</xdr:row>
                    <xdr:rowOff>38100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11</xdr:col>
                    <xdr:colOff>28575</xdr:colOff>
                    <xdr:row>4</xdr:row>
                    <xdr:rowOff>9525</xdr:rowOff>
                  </from>
                  <to>
                    <xdr:col>12</xdr:col>
                    <xdr:colOff>38100</xdr:colOff>
                    <xdr:row>5</xdr:row>
                    <xdr:rowOff>19050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11</xdr:col>
                    <xdr:colOff>28575</xdr:colOff>
                    <xdr:row>5</xdr:row>
                    <xdr:rowOff>0</xdr:rowOff>
                  </from>
                  <to>
                    <xdr:col>12</xdr:col>
                    <xdr:colOff>342900</xdr:colOff>
                    <xdr:row>6</xdr:row>
                    <xdr:rowOff>38100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11</xdr:col>
                    <xdr:colOff>28575</xdr:colOff>
                    <xdr:row>6</xdr:row>
                    <xdr:rowOff>9525</xdr:rowOff>
                  </from>
                  <to>
                    <xdr:col>12</xdr:col>
                    <xdr:colOff>38100</xdr:colOff>
                    <xdr:row>7</xdr:row>
                    <xdr:rowOff>38100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11</xdr:col>
                    <xdr:colOff>28575</xdr:colOff>
                    <xdr:row>1</xdr:row>
                    <xdr:rowOff>9525</xdr:rowOff>
                  </from>
                  <to>
                    <xdr:col>12</xdr:col>
                    <xdr:colOff>38100</xdr:colOff>
                    <xdr:row>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4"/>
  <sheetViews>
    <sheetView showGridLines="0" view="pageBreakPreview" topLeftCell="A22" zoomScaleNormal="85" zoomScaleSheetLayoutView="100" workbookViewId="0">
      <selection activeCell="A47" sqref="A47:D47"/>
    </sheetView>
  </sheetViews>
  <sheetFormatPr defaultRowHeight="15" x14ac:dyDescent="0.2"/>
  <cols>
    <col min="1" max="1" width="2.875" style="17" customWidth="1"/>
    <col min="2" max="2" width="2.75" style="9" customWidth="1"/>
    <col min="3" max="3" width="17.5" style="9" customWidth="1"/>
    <col min="4" max="4" width="15" style="9" customWidth="1"/>
    <col min="5" max="5" width="15.5" style="9" customWidth="1"/>
    <col min="6" max="6" width="16.375" style="9" customWidth="1"/>
    <col min="7" max="7" width="13.75" style="114" customWidth="1"/>
    <col min="8" max="8" width="15.875" style="9" customWidth="1"/>
    <col min="9" max="13" width="11" style="9" customWidth="1"/>
    <col min="14" max="14" width="9.75" customWidth="1"/>
    <col min="15" max="16384" width="9" style="9"/>
  </cols>
  <sheetData>
    <row r="1" spans="1:14" s="141" customFormat="1" ht="24" thickBot="1" x14ac:dyDescent="0.4">
      <c r="A1" s="163" t="s">
        <v>64</v>
      </c>
      <c r="B1" s="164"/>
      <c r="C1" s="165"/>
      <c r="D1" s="165"/>
      <c r="E1" s="165"/>
      <c r="F1" s="165"/>
      <c r="G1" s="165"/>
      <c r="H1" s="165"/>
      <c r="I1" s="165"/>
      <c r="J1" s="165"/>
      <c r="K1" s="165"/>
      <c r="L1" s="165"/>
      <c r="M1" s="166"/>
      <c r="N1"/>
    </row>
    <row r="2" spans="1:14" s="2" customFormat="1" ht="16.5" thickBot="1" x14ac:dyDescent="0.3">
      <c r="A2" s="1"/>
      <c r="G2" s="101"/>
      <c r="K2" s="35" t="s">
        <v>34</v>
      </c>
      <c r="L2" s="36"/>
      <c r="M2" s="3"/>
      <c r="N2"/>
    </row>
    <row r="3" spans="1:14" s="2" customFormat="1" ht="15.75" x14ac:dyDescent="0.25">
      <c r="A3" s="43" t="s">
        <v>0</v>
      </c>
      <c r="G3" s="101"/>
      <c r="K3" s="167" t="s">
        <v>2</v>
      </c>
      <c r="M3" s="3"/>
      <c r="N3"/>
    </row>
    <row r="4" spans="1:14" s="2" customFormat="1" x14ac:dyDescent="0.2">
      <c r="A4" s="1"/>
      <c r="D4" s="4" t="s">
        <v>32</v>
      </c>
      <c r="E4" s="4" t="s">
        <v>1</v>
      </c>
      <c r="F4" s="4"/>
      <c r="G4" s="102"/>
      <c r="H4" s="4"/>
      <c r="K4" s="167"/>
      <c r="M4" s="3"/>
      <c r="N4"/>
    </row>
    <row r="5" spans="1:14" s="2" customFormat="1" ht="15.75" x14ac:dyDescent="0.25">
      <c r="A5" s="161" t="s">
        <v>33</v>
      </c>
      <c r="B5" s="162"/>
      <c r="C5" s="162"/>
      <c r="D5" s="5"/>
      <c r="E5" s="100" t="s">
        <v>74</v>
      </c>
      <c r="F5" s="6"/>
      <c r="G5" s="103"/>
      <c r="H5" s="6"/>
      <c r="I5" s="6"/>
      <c r="J5" s="7"/>
      <c r="L5" s="9"/>
      <c r="M5" s="3"/>
      <c r="N5"/>
    </row>
    <row r="6" spans="1:14" x14ac:dyDescent="0.2">
      <c r="A6" s="161" t="s">
        <v>3</v>
      </c>
      <c r="B6" s="162"/>
      <c r="C6" s="162"/>
      <c r="D6" s="8"/>
      <c r="E6" s="53" t="s">
        <v>58</v>
      </c>
      <c r="F6" s="6"/>
      <c r="G6" s="104"/>
      <c r="H6" s="144"/>
      <c r="I6" s="144"/>
      <c r="J6" s="7"/>
      <c r="M6" s="10"/>
    </row>
    <row r="7" spans="1:14" x14ac:dyDescent="0.2">
      <c r="A7" s="161" t="s">
        <v>4</v>
      </c>
      <c r="B7" s="162"/>
      <c r="C7" s="162"/>
      <c r="D7" s="8"/>
      <c r="E7" s="53" t="s">
        <v>70</v>
      </c>
      <c r="F7" s="144"/>
      <c r="G7" s="104"/>
      <c r="H7" s="144"/>
      <c r="I7" s="144"/>
      <c r="J7" s="7"/>
      <c r="M7" s="10"/>
    </row>
    <row r="8" spans="1:14" ht="15.75" thickBot="1" x14ac:dyDescent="0.25">
      <c r="A8" s="161" t="s">
        <v>5</v>
      </c>
      <c r="B8" s="162"/>
      <c r="C8" s="162"/>
      <c r="E8" s="7"/>
      <c r="F8" s="7"/>
      <c r="G8" s="105"/>
      <c r="H8" s="11"/>
      <c r="I8" s="11"/>
      <c r="J8" s="11"/>
      <c r="M8" s="12"/>
    </row>
    <row r="9" spans="1:14" ht="16.5" thickTop="1" thickBot="1" x14ac:dyDescent="0.25">
      <c r="A9" s="18" t="s">
        <v>6</v>
      </c>
      <c r="B9" s="38"/>
      <c r="C9" s="19"/>
      <c r="D9" s="19" t="s">
        <v>36</v>
      </c>
      <c r="E9" s="31"/>
      <c r="F9" s="33" t="s">
        <v>7</v>
      </c>
      <c r="G9" s="106"/>
      <c r="H9" s="34" t="s">
        <v>8</v>
      </c>
      <c r="I9" s="171" t="s">
        <v>37</v>
      </c>
      <c r="J9" s="172"/>
      <c r="K9" s="173" t="s">
        <v>7</v>
      </c>
      <c r="L9" s="174"/>
      <c r="M9" s="20" t="s">
        <v>8</v>
      </c>
    </row>
    <row r="10" spans="1:14" ht="16.5" thickBot="1" x14ac:dyDescent="0.3">
      <c r="A10" s="161" t="s">
        <v>35</v>
      </c>
      <c r="B10" s="162"/>
      <c r="C10" s="168"/>
      <c r="D10" s="32"/>
      <c r="F10" s="72" t="s">
        <v>38</v>
      </c>
      <c r="G10" s="107"/>
      <c r="H10" s="73"/>
      <c r="I10" s="175"/>
      <c r="J10" s="176"/>
      <c r="K10" s="74" t="s">
        <v>9</v>
      </c>
      <c r="L10" s="75"/>
      <c r="M10" s="76"/>
    </row>
    <row r="11" spans="1:14" ht="16.5" thickBot="1" x14ac:dyDescent="0.3">
      <c r="A11" s="161"/>
      <c r="B11" s="162"/>
      <c r="C11" s="168"/>
      <c r="D11" s="7"/>
      <c r="F11" s="72" t="s">
        <v>39</v>
      </c>
      <c r="G11" s="107"/>
      <c r="H11" s="73"/>
      <c r="I11" s="169"/>
      <c r="J11" s="170"/>
      <c r="K11" s="74" t="s">
        <v>10</v>
      </c>
      <c r="L11" s="75"/>
      <c r="M11" s="76"/>
    </row>
    <row r="12" spans="1:14" ht="16.5" thickBot="1" x14ac:dyDescent="0.3">
      <c r="A12" s="161"/>
      <c r="B12" s="162"/>
      <c r="C12" s="168"/>
      <c r="D12" s="7"/>
      <c r="F12" s="77" t="s">
        <v>11</v>
      </c>
      <c r="G12" s="108"/>
      <c r="H12" s="78" t="s">
        <v>61</v>
      </c>
      <c r="I12" s="79"/>
      <c r="J12" s="80"/>
      <c r="K12" s="74" t="s">
        <v>12</v>
      </c>
      <c r="L12" s="75"/>
      <c r="M12" s="76"/>
    </row>
    <row r="13" spans="1:14" ht="16.5" thickBot="1" x14ac:dyDescent="0.3">
      <c r="A13" s="161"/>
      <c r="B13" s="162"/>
      <c r="C13" s="168"/>
      <c r="D13" s="7"/>
      <c r="F13" s="72" t="s">
        <v>40</v>
      </c>
      <c r="G13" s="107"/>
      <c r="H13" s="73"/>
      <c r="I13" s="169"/>
      <c r="J13" s="170"/>
      <c r="K13" s="74" t="s">
        <v>13</v>
      </c>
      <c r="L13" s="75"/>
      <c r="M13" s="76"/>
    </row>
    <row r="14" spans="1:14" ht="15.75" x14ac:dyDescent="0.25">
      <c r="A14" s="161"/>
      <c r="B14" s="162"/>
      <c r="C14" s="168"/>
      <c r="D14" s="7"/>
      <c r="F14" s="77" t="s">
        <v>14</v>
      </c>
      <c r="G14" s="108"/>
      <c r="H14" s="81" t="s">
        <v>61</v>
      </c>
      <c r="I14" s="82"/>
      <c r="J14" s="83"/>
      <c r="K14" s="75" t="s">
        <v>15</v>
      </c>
      <c r="L14" s="75"/>
      <c r="M14" s="76"/>
    </row>
    <row r="15" spans="1:14" ht="16.5" thickBot="1" x14ac:dyDescent="0.3">
      <c r="A15" s="161"/>
      <c r="B15" s="162"/>
      <c r="C15" s="168"/>
      <c r="D15" s="7"/>
      <c r="F15" s="77" t="s">
        <v>16</v>
      </c>
      <c r="G15" s="108"/>
      <c r="H15" s="97">
        <v>40983</v>
      </c>
      <c r="I15" s="85"/>
      <c r="J15" s="85"/>
      <c r="K15" s="75" t="s">
        <v>17</v>
      </c>
      <c r="L15" s="75"/>
      <c r="M15" s="76"/>
    </row>
    <row r="16" spans="1:14" ht="16.5" thickBot="1" x14ac:dyDescent="0.3">
      <c r="A16" s="161"/>
      <c r="B16" s="162"/>
      <c r="C16" s="168"/>
      <c r="D16" s="7"/>
      <c r="F16" s="72" t="s">
        <v>41</v>
      </c>
      <c r="G16" s="107"/>
      <c r="H16" s="86"/>
      <c r="I16" s="169"/>
      <c r="J16" s="170"/>
      <c r="K16" s="74" t="s">
        <v>18</v>
      </c>
      <c r="L16" s="75"/>
      <c r="M16" s="76"/>
    </row>
    <row r="17" spans="1:13" ht="16.5" thickBot="1" x14ac:dyDescent="0.3">
      <c r="A17" s="161"/>
      <c r="B17" s="162"/>
      <c r="C17" s="168"/>
      <c r="D17" s="11"/>
      <c r="F17" s="87" t="s">
        <v>20</v>
      </c>
      <c r="G17" s="109"/>
      <c r="H17" s="88"/>
      <c r="I17" s="89"/>
      <c r="J17" s="90"/>
      <c r="K17" s="91" t="s">
        <v>21</v>
      </c>
      <c r="L17" s="91"/>
      <c r="M17" s="84"/>
    </row>
    <row r="18" spans="1:13" ht="16.5" thickBot="1" x14ac:dyDescent="0.3">
      <c r="A18" s="21" t="s">
        <v>19</v>
      </c>
      <c r="B18" s="13"/>
      <c r="C18" s="142"/>
      <c r="D18" s="142"/>
      <c r="E18" s="143"/>
      <c r="F18" s="92" t="s">
        <v>59</v>
      </c>
      <c r="G18" s="110"/>
      <c r="H18" s="94"/>
      <c r="I18" s="95" t="s">
        <v>22</v>
      </c>
      <c r="J18" s="93"/>
      <c r="K18" s="93"/>
      <c r="L18" s="93"/>
      <c r="M18" s="96"/>
    </row>
    <row r="19" spans="1:13" ht="27" customHeight="1" thickBot="1" x14ac:dyDescent="0.25">
      <c r="A19" s="177" t="s">
        <v>27</v>
      </c>
      <c r="B19" s="178"/>
      <c r="C19" s="178"/>
      <c r="D19" s="179"/>
      <c r="E19" s="41" t="s">
        <v>28</v>
      </c>
      <c r="F19" s="180" t="s">
        <v>79</v>
      </c>
      <c r="G19" s="181"/>
      <c r="H19" s="182"/>
      <c r="I19" s="186" t="s">
        <v>76</v>
      </c>
      <c r="J19" s="187"/>
      <c r="K19" s="187"/>
      <c r="L19" s="187"/>
      <c r="M19" s="188"/>
    </row>
    <row r="20" spans="1:13" ht="27.75" customHeight="1" x14ac:dyDescent="0.2">
      <c r="A20" s="192" t="s">
        <v>52</v>
      </c>
      <c r="B20" s="193"/>
      <c r="C20" s="193"/>
      <c r="D20" s="194"/>
      <c r="E20" s="136">
        <v>54.1</v>
      </c>
      <c r="F20" s="180"/>
      <c r="G20" s="181"/>
      <c r="H20" s="182"/>
      <c r="I20" s="186"/>
      <c r="J20" s="187"/>
      <c r="K20" s="187"/>
      <c r="L20" s="187"/>
      <c r="M20" s="188"/>
    </row>
    <row r="21" spans="1:13" ht="24" customHeight="1" x14ac:dyDescent="0.2">
      <c r="A21" s="192" t="s">
        <v>70</v>
      </c>
      <c r="B21" s="193"/>
      <c r="C21" s="193"/>
      <c r="D21" s="194"/>
      <c r="E21" s="137">
        <v>33.75</v>
      </c>
      <c r="F21" s="180"/>
      <c r="G21" s="181"/>
      <c r="H21" s="182"/>
      <c r="I21" s="186"/>
      <c r="J21" s="187"/>
      <c r="K21" s="187"/>
      <c r="L21" s="187"/>
      <c r="M21" s="188"/>
    </row>
    <row r="22" spans="1:13" ht="24.75" customHeight="1" thickBot="1" x14ac:dyDescent="0.25">
      <c r="A22" s="192" t="s">
        <v>71</v>
      </c>
      <c r="B22" s="193"/>
      <c r="C22" s="193"/>
      <c r="D22" s="194"/>
      <c r="E22" s="138">
        <v>12.15</v>
      </c>
      <c r="F22" s="183"/>
      <c r="G22" s="184"/>
      <c r="H22" s="185"/>
      <c r="I22" s="189"/>
      <c r="J22" s="190"/>
      <c r="K22" s="190"/>
      <c r="L22" s="190"/>
      <c r="M22" s="191"/>
    </row>
    <row r="23" spans="1:13" thickBot="1" x14ac:dyDescent="0.25">
      <c r="A23" s="7"/>
      <c r="B23" s="7"/>
      <c r="C23" s="195" t="s">
        <v>42</v>
      </c>
      <c r="D23" s="196"/>
      <c r="E23" s="197"/>
      <c r="F23" s="197"/>
      <c r="G23" s="197"/>
      <c r="H23" s="197"/>
      <c r="I23" s="197"/>
      <c r="J23" s="197"/>
      <c r="K23" s="197"/>
      <c r="L23" s="197"/>
      <c r="M23" s="198"/>
    </row>
    <row r="24" spans="1:13" thickBot="1" x14ac:dyDescent="0.25">
      <c r="A24" s="199" t="s">
        <v>49</v>
      </c>
      <c r="B24" s="200"/>
      <c r="C24" s="40" t="s">
        <v>43</v>
      </c>
      <c r="D24" s="22" t="s">
        <v>44</v>
      </c>
      <c r="E24" s="28" t="s">
        <v>45</v>
      </c>
      <c r="F24" s="29"/>
      <c r="G24" s="205" t="s">
        <v>46</v>
      </c>
      <c r="H24" s="206"/>
      <c r="I24" s="207" t="s">
        <v>47</v>
      </c>
      <c r="J24" s="205"/>
      <c r="K24" s="205"/>
      <c r="L24" s="205"/>
      <c r="M24" s="208"/>
    </row>
    <row r="25" spans="1:13" ht="15" customHeight="1" x14ac:dyDescent="0.2">
      <c r="A25" s="201"/>
      <c r="B25" s="202"/>
      <c r="C25" s="209">
        <v>0</v>
      </c>
      <c r="D25" s="211">
        <v>0</v>
      </c>
      <c r="E25" s="211">
        <v>0</v>
      </c>
      <c r="F25" s="30" t="s">
        <v>23</v>
      </c>
      <c r="G25" s="111" t="s">
        <v>65</v>
      </c>
      <c r="H25" s="27" t="s">
        <v>66</v>
      </c>
      <c r="I25" s="26">
        <v>2010</v>
      </c>
      <c r="J25" s="23">
        <v>2011</v>
      </c>
      <c r="K25" s="23">
        <v>2012</v>
      </c>
      <c r="L25" s="23">
        <v>2013</v>
      </c>
      <c r="M25" s="27" t="s">
        <v>67</v>
      </c>
    </row>
    <row r="26" spans="1:13" ht="15.75" x14ac:dyDescent="0.2">
      <c r="A26" s="201"/>
      <c r="B26" s="202"/>
      <c r="C26" s="210"/>
      <c r="D26" s="212"/>
      <c r="E26" s="212"/>
      <c r="F26" s="47" t="s">
        <v>50</v>
      </c>
      <c r="G26" s="112">
        <v>2</v>
      </c>
      <c r="H26" s="48">
        <v>3</v>
      </c>
      <c r="I26" s="49">
        <v>4</v>
      </c>
      <c r="J26" s="50">
        <v>5</v>
      </c>
      <c r="K26" s="50">
        <v>6</v>
      </c>
      <c r="L26" s="50">
        <v>7</v>
      </c>
      <c r="M26" s="48">
        <v>8</v>
      </c>
    </row>
    <row r="27" spans="1:13" ht="14.25" x14ac:dyDescent="0.2">
      <c r="A27" s="203"/>
      <c r="B27" s="204"/>
      <c r="C27" s="213" t="s">
        <v>24</v>
      </c>
      <c r="D27" s="214"/>
      <c r="E27" s="214"/>
      <c r="F27" s="56">
        <f>SUM(F28:F32)</f>
        <v>357982.31000000006</v>
      </c>
      <c r="G27" s="56">
        <f>SUM(G28:G32)</f>
        <v>0</v>
      </c>
      <c r="H27" s="56">
        <f t="shared" ref="H27:M27" si="0">SUM(H28:H32)</f>
        <v>0</v>
      </c>
      <c r="I27" s="56">
        <f t="shared" si="0"/>
        <v>0</v>
      </c>
      <c r="J27" s="56">
        <f>SUM(J28:J32)</f>
        <v>1215.1300000000001</v>
      </c>
      <c r="K27" s="56">
        <f>SUM(K28:K32)</f>
        <v>184267.2</v>
      </c>
      <c r="L27" s="56">
        <f t="shared" si="0"/>
        <v>172499.98</v>
      </c>
      <c r="M27" s="56">
        <f t="shared" si="0"/>
        <v>0</v>
      </c>
    </row>
    <row r="28" spans="1:13" ht="14.25" x14ac:dyDescent="0.2">
      <c r="A28" s="44"/>
      <c r="B28" s="44"/>
      <c r="C28" s="45"/>
      <c r="D28" s="145" t="s">
        <v>51</v>
      </c>
      <c r="E28" s="51" t="s">
        <v>63</v>
      </c>
      <c r="F28" s="56">
        <f>SUM(G28:M28)</f>
        <v>339094.04000000004</v>
      </c>
      <c r="G28" s="57"/>
      <c r="H28" s="58">
        <v>0</v>
      </c>
      <c r="I28" s="57">
        <v>0</v>
      </c>
      <c r="J28" s="57">
        <v>0</v>
      </c>
      <c r="K28" s="57">
        <v>166594.06</v>
      </c>
      <c r="L28" s="57">
        <v>172499.98</v>
      </c>
      <c r="M28" s="59"/>
    </row>
    <row r="29" spans="1:13" ht="14.25" x14ac:dyDescent="0.2">
      <c r="A29" s="44"/>
      <c r="B29" s="44"/>
      <c r="C29" s="45"/>
      <c r="D29" s="46"/>
      <c r="E29" s="145" t="s">
        <v>53</v>
      </c>
      <c r="F29" s="56">
        <f>SUM(G29:M29)</f>
        <v>5906.9</v>
      </c>
      <c r="G29" s="57"/>
      <c r="H29" s="58">
        <v>0</v>
      </c>
      <c r="I29" s="57">
        <v>0</v>
      </c>
      <c r="J29" s="57">
        <v>0</v>
      </c>
      <c r="K29" s="57">
        <v>5906.9</v>
      </c>
      <c r="L29" s="57">
        <v>0</v>
      </c>
      <c r="M29" s="59"/>
    </row>
    <row r="30" spans="1:13" ht="14.25" x14ac:dyDescent="0.2">
      <c r="A30" s="44"/>
      <c r="B30" s="44"/>
      <c r="C30" s="45"/>
      <c r="D30" s="46"/>
      <c r="E30" s="145" t="s">
        <v>75</v>
      </c>
      <c r="F30" s="56">
        <f>SUM(G30:M30)</f>
        <v>9282.2800000000007</v>
      </c>
      <c r="G30" s="57"/>
      <c r="H30" s="58">
        <v>0</v>
      </c>
      <c r="I30" s="57">
        <v>0</v>
      </c>
      <c r="J30" s="57">
        <v>0</v>
      </c>
      <c r="K30" s="57">
        <v>9282.2800000000007</v>
      </c>
      <c r="L30" s="57">
        <v>0</v>
      </c>
      <c r="M30" s="59"/>
    </row>
    <row r="31" spans="1:13" ht="14.25" x14ac:dyDescent="0.2">
      <c r="A31" s="44"/>
      <c r="B31" s="44"/>
      <c r="C31" s="45"/>
      <c r="D31" s="46"/>
      <c r="E31" s="145" t="s">
        <v>54</v>
      </c>
      <c r="F31" s="56">
        <f>SUM(G31:M31)</f>
        <v>2827.11</v>
      </c>
      <c r="G31" s="60"/>
      <c r="H31" s="60">
        <v>0</v>
      </c>
      <c r="I31" s="60">
        <v>0</v>
      </c>
      <c r="J31" s="60">
        <v>1215.1300000000001</v>
      </c>
      <c r="K31" s="60">
        <v>1611.98</v>
      </c>
      <c r="L31" s="60">
        <v>0</v>
      </c>
      <c r="M31" s="60"/>
    </row>
    <row r="32" spans="1:13" thickBot="1" x14ac:dyDescent="0.25">
      <c r="A32" s="44"/>
      <c r="B32" s="44"/>
      <c r="C32" s="45"/>
      <c r="D32" s="46"/>
      <c r="E32" s="52" t="s">
        <v>60</v>
      </c>
      <c r="F32" s="61">
        <f>SUM(G32:M32)</f>
        <v>871.98</v>
      </c>
      <c r="G32" s="62"/>
      <c r="H32" s="63">
        <v>0</v>
      </c>
      <c r="I32" s="62">
        <v>0</v>
      </c>
      <c r="J32" s="62">
        <v>0</v>
      </c>
      <c r="K32" s="62">
        <v>871.98</v>
      </c>
      <c r="L32" s="62">
        <v>0</v>
      </c>
      <c r="M32" s="64"/>
    </row>
    <row r="33" spans="1:16" ht="15.75" thickTop="1" thickBot="1" x14ac:dyDescent="0.25">
      <c r="A33" s="7"/>
      <c r="B33" s="7"/>
      <c r="C33" s="215" t="s">
        <v>25</v>
      </c>
      <c r="D33" s="216"/>
      <c r="E33" s="216"/>
      <c r="F33" s="65">
        <f>F34+F38</f>
        <v>357982.31</v>
      </c>
      <c r="G33" s="65">
        <f t="shared" ref="G33:M33" si="1">G34+G38</f>
        <v>0</v>
      </c>
      <c r="H33" s="65">
        <f t="shared" si="1"/>
        <v>0</v>
      </c>
      <c r="I33" s="65">
        <f t="shared" si="1"/>
        <v>0</v>
      </c>
      <c r="J33" s="65">
        <f>J34+J38</f>
        <v>1215.1300000000001</v>
      </c>
      <c r="K33" s="65">
        <f t="shared" si="1"/>
        <v>184267.2</v>
      </c>
      <c r="L33" s="65">
        <f t="shared" si="1"/>
        <v>172499.97999999998</v>
      </c>
      <c r="M33" s="65">
        <f t="shared" si="1"/>
        <v>0</v>
      </c>
    </row>
    <row r="34" spans="1:16" ht="15.75" customHeight="1" thickBot="1" x14ac:dyDescent="0.3">
      <c r="A34" s="217" t="s">
        <v>48</v>
      </c>
      <c r="B34" s="200"/>
      <c r="C34" s="218" t="s">
        <v>31</v>
      </c>
      <c r="D34" s="219"/>
      <c r="E34" s="220"/>
      <c r="F34" s="66">
        <f t="shared" ref="F34:F38" si="2">SUM(G34:M34)</f>
        <v>293598.77</v>
      </c>
      <c r="G34" s="67">
        <f>SUM(G35:G37)</f>
        <v>0</v>
      </c>
      <c r="H34" s="67">
        <f t="shared" ref="H34:M34" si="3">SUM(H35:H37)</f>
        <v>0</v>
      </c>
      <c r="I34" s="67">
        <f t="shared" si="3"/>
        <v>0</v>
      </c>
      <c r="J34" s="67">
        <f t="shared" si="3"/>
        <v>0</v>
      </c>
      <c r="K34" s="67">
        <f t="shared" si="3"/>
        <v>144242.62</v>
      </c>
      <c r="L34" s="67">
        <f t="shared" si="3"/>
        <v>149356.15</v>
      </c>
      <c r="M34" s="67">
        <f t="shared" si="3"/>
        <v>0</v>
      </c>
    </row>
    <row r="35" spans="1:16" x14ac:dyDescent="0.25">
      <c r="A35" s="201"/>
      <c r="B35" s="202"/>
      <c r="C35" s="221" t="s">
        <v>72</v>
      </c>
      <c r="D35" s="222"/>
      <c r="E35" s="223"/>
      <c r="F35" s="68">
        <f t="shared" si="2"/>
        <v>293598.77</v>
      </c>
      <c r="G35" s="134"/>
      <c r="H35" s="69">
        <v>0</v>
      </c>
      <c r="I35" s="69">
        <v>0</v>
      </c>
      <c r="J35" s="69">
        <v>0</v>
      </c>
      <c r="K35" s="69">
        <v>144242.62</v>
      </c>
      <c r="L35" s="69">
        <v>149356.15</v>
      </c>
      <c r="M35" s="69"/>
    </row>
    <row r="36" spans="1:16" ht="14.25" x14ac:dyDescent="0.2">
      <c r="A36" s="201"/>
      <c r="B36" s="202"/>
      <c r="C36" s="224"/>
      <c r="D36" s="225"/>
      <c r="E36" s="226"/>
      <c r="F36" s="68">
        <f t="shared" si="2"/>
        <v>0</v>
      </c>
      <c r="G36" s="60"/>
      <c r="H36" s="60"/>
      <c r="I36" s="60"/>
      <c r="J36" s="60"/>
      <c r="K36" s="60"/>
      <c r="L36" s="60"/>
      <c r="M36" s="60"/>
    </row>
    <row r="37" spans="1:16" thickBot="1" x14ac:dyDescent="0.25">
      <c r="A37" s="203"/>
      <c r="B37" s="204"/>
      <c r="C37" s="227"/>
      <c r="D37" s="228"/>
      <c r="E37" s="229"/>
      <c r="F37" s="68">
        <f t="shared" si="2"/>
        <v>0</v>
      </c>
      <c r="G37" s="69"/>
      <c r="H37" s="69"/>
      <c r="I37" s="69"/>
      <c r="J37" s="69"/>
      <c r="K37" s="69"/>
      <c r="L37" s="69"/>
      <c r="M37" s="69"/>
    </row>
    <row r="38" spans="1:16" ht="15.75" thickBot="1" x14ac:dyDescent="0.3">
      <c r="A38" s="233" t="s">
        <v>29</v>
      </c>
      <c r="B38" s="234"/>
      <c r="C38" s="237" t="s">
        <v>30</v>
      </c>
      <c r="D38" s="238"/>
      <c r="E38" s="238"/>
      <c r="F38" s="66">
        <f t="shared" si="2"/>
        <v>64383.54</v>
      </c>
      <c r="G38" s="67">
        <f>SUM(G39:G41)</f>
        <v>0</v>
      </c>
      <c r="H38" s="67">
        <f t="shared" ref="H38:M38" si="4">SUM(H39:H41)</f>
        <v>0</v>
      </c>
      <c r="I38" s="67">
        <f t="shared" si="4"/>
        <v>0</v>
      </c>
      <c r="J38" s="67">
        <f t="shared" si="4"/>
        <v>1215.1300000000001</v>
      </c>
      <c r="K38" s="67">
        <f>SUM(K39:K41)</f>
        <v>40024.58</v>
      </c>
      <c r="L38" s="67">
        <f t="shared" si="4"/>
        <v>23143.83</v>
      </c>
      <c r="M38" s="67">
        <f t="shared" si="4"/>
        <v>0</v>
      </c>
    </row>
    <row r="39" spans="1:16" thickBot="1" x14ac:dyDescent="0.25">
      <c r="A39" s="235"/>
      <c r="B39" s="236"/>
      <c r="C39" s="239" t="s">
        <v>77</v>
      </c>
      <c r="D39" s="239"/>
      <c r="E39" s="240"/>
      <c r="F39" s="70">
        <f>SUM(G39:M39)</f>
        <v>64383.54</v>
      </c>
      <c r="G39" s="71"/>
      <c r="H39" s="71">
        <v>0</v>
      </c>
      <c r="I39" s="71">
        <v>0</v>
      </c>
      <c r="J39" s="71">
        <v>1215.1300000000001</v>
      </c>
      <c r="K39" s="60">
        <v>40024.58</v>
      </c>
      <c r="L39" s="60">
        <v>23143.83</v>
      </c>
      <c r="M39" s="71"/>
    </row>
    <row r="40" spans="1:16" thickBot="1" x14ac:dyDescent="0.25">
      <c r="A40" s="235"/>
      <c r="B40" s="236"/>
      <c r="C40" s="241"/>
      <c r="D40" s="241"/>
      <c r="E40" s="242"/>
      <c r="F40" s="70"/>
      <c r="G40" s="60"/>
      <c r="H40" s="60"/>
      <c r="I40" s="60"/>
      <c r="J40" s="71"/>
      <c r="K40" s="60"/>
      <c r="L40" s="60"/>
      <c r="M40" s="60"/>
    </row>
    <row r="41" spans="1:16" thickBot="1" x14ac:dyDescent="0.25">
      <c r="A41" s="235"/>
      <c r="B41" s="236"/>
      <c r="C41" s="241"/>
      <c r="D41" s="241"/>
      <c r="E41" s="242"/>
      <c r="F41" s="133"/>
      <c r="G41" s="135"/>
      <c r="H41" s="60"/>
      <c r="I41" s="60"/>
      <c r="J41" s="71"/>
      <c r="K41" s="60"/>
      <c r="L41" s="60"/>
      <c r="M41" s="60"/>
    </row>
    <row r="42" spans="1:16" ht="15.75" thickBot="1" x14ac:dyDescent="0.3">
      <c r="A42" s="8"/>
      <c r="B42" s="42"/>
      <c r="C42" s="243" t="s">
        <v>26</v>
      </c>
      <c r="D42" s="238"/>
      <c r="E42" s="238"/>
      <c r="F42" s="67">
        <f>F34+F38-F27</f>
        <v>0</v>
      </c>
      <c r="G42" s="67">
        <f>G34+G38-G27</f>
        <v>0</v>
      </c>
      <c r="H42" s="67">
        <f t="shared" ref="H42:M42" si="5">H34+H38-H27</f>
        <v>0</v>
      </c>
      <c r="I42" s="67">
        <f t="shared" si="5"/>
        <v>0</v>
      </c>
      <c r="J42" s="67">
        <f t="shared" si="5"/>
        <v>0</v>
      </c>
      <c r="K42" s="67">
        <f t="shared" si="5"/>
        <v>0</v>
      </c>
      <c r="L42" s="67">
        <f t="shared" si="5"/>
        <v>0</v>
      </c>
      <c r="M42" s="67">
        <f t="shared" si="5"/>
        <v>0</v>
      </c>
    </row>
    <row r="43" spans="1:16" x14ac:dyDescent="0.2">
      <c r="A43" s="15" t="s">
        <v>62</v>
      </c>
      <c r="B43" s="39"/>
      <c r="C43" s="37"/>
      <c r="D43" s="24"/>
      <c r="E43" s="140" t="s">
        <v>80</v>
      </c>
      <c r="F43" s="132"/>
      <c r="G43" s="130"/>
      <c r="H43" s="115"/>
      <c r="I43" s="117"/>
      <c r="J43" s="139"/>
      <c r="K43" s="99"/>
      <c r="L43" s="126"/>
      <c r="M43" s="128"/>
      <c r="O43"/>
      <c r="P43"/>
    </row>
    <row r="44" spans="1:16" x14ac:dyDescent="0.2">
      <c r="A44" s="15" t="s">
        <v>55</v>
      </c>
      <c r="B44" s="39"/>
      <c r="D44" s="24"/>
      <c r="E44" s="7"/>
      <c r="F44" s="132"/>
      <c r="G44" s="130"/>
      <c r="H44" s="115"/>
      <c r="I44" s="117"/>
      <c r="J44" s="139"/>
      <c r="K44" s="99"/>
      <c r="L44" s="126"/>
      <c r="M44" s="128"/>
      <c r="O44"/>
      <c r="P44"/>
    </row>
    <row r="45" spans="1:16" ht="14.25" x14ac:dyDescent="0.2">
      <c r="A45" s="14"/>
      <c r="C45" s="54" t="s">
        <v>56</v>
      </c>
      <c r="D45" s="25"/>
      <c r="E45" s="7"/>
      <c r="F45" s="132"/>
      <c r="G45" s="130"/>
      <c r="H45" s="115"/>
      <c r="I45" s="117"/>
      <c r="J45" s="139"/>
      <c r="K45" s="99"/>
      <c r="L45" s="126"/>
      <c r="M45" s="128"/>
      <c r="O45"/>
      <c r="P45"/>
    </row>
    <row r="46" spans="1:16" ht="14.25" x14ac:dyDescent="0.2">
      <c r="A46" s="14"/>
      <c r="C46" s="54" t="s">
        <v>57</v>
      </c>
      <c r="D46" s="25"/>
      <c r="E46" s="141"/>
      <c r="F46" s="130"/>
      <c r="G46" s="131"/>
      <c r="H46" s="116"/>
      <c r="I46" s="7"/>
      <c r="J46" s="99"/>
      <c r="K46" s="123"/>
      <c r="L46" s="127"/>
      <c r="M46" s="128"/>
      <c r="O46"/>
      <c r="P46"/>
    </row>
    <row r="47" spans="1:16" ht="15.75" x14ac:dyDescent="0.25">
      <c r="A47" s="230" t="s">
        <v>89</v>
      </c>
      <c r="B47" s="231"/>
      <c r="C47" s="231"/>
      <c r="D47" s="232"/>
      <c r="E47" s="6"/>
      <c r="F47" s="55"/>
      <c r="G47" s="103"/>
      <c r="H47" s="6"/>
      <c r="I47" s="6"/>
      <c r="J47" s="98"/>
      <c r="K47" s="6"/>
      <c r="L47" s="124"/>
      <c r="M47" s="16"/>
      <c r="O47"/>
      <c r="P47"/>
    </row>
    <row r="48" spans="1:16" customFormat="1" x14ac:dyDescent="0.2">
      <c r="G48" s="113"/>
      <c r="J48" s="125"/>
      <c r="K48" s="147"/>
      <c r="L48">
        <v>2012</v>
      </c>
      <c r="M48">
        <v>2013</v>
      </c>
    </row>
    <row r="49" spans="4:14" customFormat="1" x14ac:dyDescent="0.2">
      <c r="E49" s="125"/>
      <c r="G49" s="129"/>
      <c r="J49" s="147" t="s">
        <v>84</v>
      </c>
      <c r="K49" s="125">
        <v>339094.04</v>
      </c>
      <c r="L49" s="125">
        <v>166594.06</v>
      </c>
      <c r="M49" s="125">
        <f>K49-L49</f>
        <v>172499.97999999998</v>
      </c>
      <c r="N49" s="125">
        <f>L49+M49</f>
        <v>339094.04</v>
      </c>
    </row>
    <row r="50" spans="4:14" customFormat="1" x14ac:dyDescent="0.2">
      <c r="E50" s="125"/>
      <c r="G50" s="113"/>
      <c r="J50" s="147" t="s">
        <v>85</v>
      </c>
      <c r="K50" s="125">
        <f>K28*0.2</f>
        <v>33318.811999999998</v>
      </c>
      <c r="L50" s="125">
        <f>L49*0.2</f>
        <v>33318.811999999998</v>
      </c>
      <c r="M50" s="125">
        <f>M49*0.2</f>
        <v>34499.995999999999</v>
      </c>
      <c r="N50" s="125"/>
    </row>
    <row r="51" spans="4:14" customFormat="1" x14ac:dyDescent="0.2">
      <c r="G51" s="113"/>
      <c r="J51" s="147" t="s">
        <v>86</v>
      </c>
      <c r="K51" s="125">
        <f>K28+K50</f>
        <v>199912.872</v>
      </c>
      <c r="L51" s="125">
        <f>SUM(L49:L50)</f>
        <v>199912.872</v>
      </c>
      <c r="M51" s="125">
        <f>SUM(M49:M50)</f>
        <v>206999.97599999997</v>
      </c>
      <c r="N51" s="125"/>
    </row>
    <row r="52" spans="4:14" customFormat="1" x14ac:dyDescent="0.2">
      <c r="G52" s="113"/>
      <c r="J52" s="125"/>
      <c r="K52" s="125"/>
      <c r="L52" s="125"/>
      <c r="M52" s="125"/>
      <c r="N52" s="125"/>
    </row>
    <row r="53" spans="4:14" customFormat="1" x14ac:dyDescent="0.2">
      <c r="G53" s="113"/>
      <c r="I53" s="157" t="s">
        <v>87</v>
      </c>
      <c r="J53" s="125">
        <v>293598.77</v>
      </c>
      <c r="K53" s="158">
        <f>J53/K49</f>
        <v>0.86583288222936639</v>
      </c>
      <c r="L53" s="125">
        <f>L49*K53</f>
        <v>144242.615132092</v>
      </c>
      <c r="M53" s="125">
        <f>M49*K53</f>
        <v>149356.15486790804</v>
      </c>
      <c r="N53" s="125">
        <f>SUM(L53:M53)</f>
        <v>293598.77</v>
      </c>
    </row>
    <row r="54" spans="4:14" customFormat="1" x14ac:dyDescent="0.2">
      <c r="D54" s="9"/>
      <c r="E54" s="9"/>
      <c r="F54" s="9"/>
      <c r="G54" s="114"/>
      <c r="I54" s="157" t="s">
        <v>88</v>
      </c>
      <c r="J54" s="125">
        <v>63168.41</v>
      </c>
      <c r="K54" s="158"/>
      <c r="L54" s="125">
        <f>K27-K35</f>
        <v>40024.580000000016</v>
      </c>
      <c r="M54" s="125">
        <f>L27-L35</f>
        <v>23143.830000000016</v>
      </c>
      <c r="N54" s="125"/>
    </row>
    <row r="55" spans="4:14" customFormat="1" ht="15.75" thickBot="1" x14ac:dyDescent="0.25">
      <c r="D55" s="9"/>
      <c r="E55" s="9"/>
      <c r="F55" s="9"/>
      <c r="G55" s="114"/>
      <c r="J55" s="125">
        <v>1215.1300000000001</v>
      </c>
      <c r="K55" s="125"/>
      <c r="L55" s="125"/>
      <c r="M55" s="125"/>
      <c r="N55" s="125"/>
    </row>
    <row r="56" spans="4:14" customFormat="1" ht="15.75" thickBot="1" x14ac:dyDescent="0.25">
      <c r="D56" s="9"/>
      <c r="E56" s="9"/>
      <c r="F56" s="9"/>
      <c r="G56" s="114"/>
      <c r="J56" s="159">
        <f>SUM(J54:J55)</f>
        <v>64383.54</v>
      </c>
      <c r="K56" s="125"/>
      <c r="L56" s="125"/>
      <c r="M56" s="125"/>
      <c r="N56" s="125"/>
    </row>
    <row r="57" spans="4:14" customFormat="1" x14ac:dyDescent="0.2">
      <c r="D57" s="9"/>
      <c r="E57" s="9"/>
      <c r="F57" s="9"/>
      <c r="G57" s="114"/>
    </row>
    <row r="58" spans="4:14" customFormat="1" x14ac:dyDescent="0.2">
      <c r="D58" s="9"/>
      <c r="E58" s="9"/>
      <c r="F58" s="9"/>
      <c r="G58" s="114"/>
    </row>
    <row r="59" spans="4:14" customFormat="1" x14ac:dyDescent="0.2">
      <c r="D59" s="9"/>
      <c r="E59" s="9"/>
      <c r="F59" s="9"/>
      <c r="G59" s="114"/>
    </row>
    <row r="60" spans="4:14" ht="14.25" x14ac:dyDescent="0.2">
      <c r="G60" s="9"/>
    </row>
    <row r="61" spans="4:14" ht="14.25" x14ac:dyDescent="0.2">
      <c r="G61" s="9"/>
    </row>
    <row r="62" spans="4:14" ht="14.25" x14ac:dyDescent="0.2">
      <c r="G62" s="9"/>
    </row>
    <row r="63" spans="4:14" ht="14.25" x14ac:dyDescent="0.2">
      <c r="G63" s="9"/>
    </row>
    <row r="64" spans="4:14" ht="14.25" x14ac:dyDescent="0.2">
      <c r="G64" s="9"/>
    </row>
  </sheetData>
  <mergeCells count="47">
    <mergeCell ref="A8:C8"/>
    <mergeCell ref="A1:M1"/>
    <mergeCell ref="K3:K4"/>
    <mergeCell ref="A5:C5"/>
    <mergeCell ref="A6:C6"/>
    <mergeCell ref="A7:C7"/>
    <mergeCell ref="A16:C16"/>
    <mergeCell ref="I16:J16"/>
    <mergeCell ref="I9:J9"/>
    <mergeCell ref="K9:L9"/>
    <mergeCell ref="A10:C10"/>
    <mergeCell ref="I10:J10"/>
    <mergeCell ref="A11:C11"/>
    <mergeCell ref="I11:J11"/>
    <mergeCell ref="A12:C12"/>
    <mergeCell ref="A13:C13"/>
    <mergeCell ref="I13:J13"/>
    <mergeCell ref="A14:C14"/>
    <mergeCell ref="A15:C15"/>
    <mergeCell ref="A17:C17"/>
    <mergeCell ref="A19:D19"/>
    <mergeCell ref="F19:H22"/>
    <mergeCell ref="I19:M22"/>
    <mergeCell ref="A20:D20"/>
    <mergeCell ref="A21:D21"/>
    <mergeCell ref="A22:D22"/>
    <mergeCell ref="C23:M23"/>
    <mergeCell ref="A24:B27"/>
    <mergeCell ref="G24:H24"/>
    <mergeCell ref="I24:M24"/>
    <mergeCell ref="C25:C26"/>
    <mergeCell ref="D25:D26"/>
    <mergeCell ref="E25:E26"/>
    <mergeCell ref="C27:E27"/>
    <mergeCell ref="C33:E33"/>
    <mergeCell ref="A34:B37"/>
    <mergeCell ref="C34:E34"/>
    <mergeCell ref="C35:E35"/>
    <mergeCell ref="C36:E36"/>
    <mergeCell ref="C37:E37"/>
    <mergeCell ref="A47:D47"/>
    <mergeCell ref="A38:B41"/>
    <mergeCell ref="C38:E38"/>
    <mergeCell ref="C39:E39"/>
    <mergeCell ref="C40:E40"/>
    <mergeCell ref="C41:E41"/>
    <mergeCell ref="C42:E42"/>
  </mergeCells>
  <pageMargins left="0.6692913385826772" right="0.35433070866141736" top="0.28999999999999998" bottom="0.28000000000000003" header="0.21" footer="0.17"/>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28575</xdr:colOff>
                    <xdr:row>9</xdr:row>
                    <xdr:rowOff>9525</xdr:rowOff>
                  </from>
                  <to>
                    <xdr:col>3</xdr:col>
                    <xdr:colOff>866775</xdr:colOff>
                    <xdr:row>10</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28575</xdr:colOff>
                    <xdr:row>10</xdr:row>
                    <xdr:rowOff>9525</xdr:rowOff>
                  </from>
                  <to>
                    <xdr:col>3</xdr:col>
                    <xdr:colOff>866775</xdr:colOff>
                    <xdr:row>11</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28575</xdr:colOff>
                    <xdr:row>11</xdr:row>
                    <xdr:rowOff>9525</xdr:rowOff>
                  </from>
                  <to>
                    <xdr:col>3</xdr:col>
                    <xdr:colOff>866775</xdr:colOff>
                    <xdr:row>12</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28575</xdr:colOff>
                    <xdr:row>12</xdr:row>
                    <xdr:rowOff>9525</xdr:rowOff>
                  </from>
                  <to>
                    <xdr:col>4</xdr:col>
                    <xdr:colOff>304800</xdr:colOff>
                    <xdr:row>13</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xdr:col>
                    <xdr:colOff>28575</xdr:colOff>
                    <xdr:row>13</xdr:row>
                    <xdr:rowOff>9525</xdr:rowOff>
                  </from>
                  <to>
                    <xdr:col>3</xdr:col>
                    <xdr:colOff>866775</xdr:colOff>
                    <xdr:row>14</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xdr:col>
                    <xdr:colOff>28575</xdr:colOff>
                    <xdr:row>14</xdr:row>
                    <xdr:rowOff>9525</xdr:rowOff>
                  </from>
                  <to>
                    <xdr:col>4</xdr:col>
                    <xdr:colOff>504825</xdr:colOff>
                    <xdr:row>15</xdr:row>
                    <xdr:rowOff>19050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xdr:col>
                    <xdr:colOff>28575</xdr:colOff>
                    <xdr:row>15</xdr:row>
                    <xdr:rowOff>9525</xdr:rowOff>
                  </from>
                  <to>
                    <xdr:col>3</xdr:col>
                    <xdr:colOff>866775</xdr:colOff>
                    <xdr:row>16</xdr:row>
                    <xdr:rowOff>9525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xdr:col>
                    <xdr:colOff>28575</xdr:colOff>
                    <xdr:row>16</xdr:row>
                    <xdr:rowOff>9525</xdr:rowOff>
                  </from>
                  <to>
                    <xdr:col>3</xdr:col>
                    <xdr:colOff>866775</xdr:colOff>
                    <xdr:row>17</xdr:row>
                    <xdr:rowOff>9525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0</xdr:col>
                    <xdr:colOff>28575</xdr:colOff>
                    <xdr:row>10</xdr:row>
                    <xdr:rowOff>9525</xdr:rowOff>
                  </from>
                  <to>
                    <xdr:col>2</xdr:col>
                    <xdr:colOff>1200150</xdr:colOff>
                    <xdr:row>11</xdr:row>
                    <xdr:rowOff>19050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0</xdr:col>
                    <xdr:colOff>28575</xdr:colOff>
                    <xdr:row>11</xdr:row>
                    <xdr:rowOff>9525</xdr:rowOff>
                  </from>
                  <to>
                    <xdr:col>2</xdr:col>
                    <xdr:colOff>1200150</xdr:colOff>
                    <xdr:row>12</xdr:row>
                    <xdr:rowOff>19050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0</xdr:col>
                    <xdr:colOff>28575</xdr:colOff>
                    <xdr:row>12</xdr:row>
                    <xdr:rowOff>9525</xdr:rowOff>
                  </from>
                  <to>
                    <xdr:col>2</xdr:col>
                    <xdr:colOff>1200150</xdr:colOff>
                    <xdr:row>13</xdr:row>
                    <xdr:rowOff>19050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0</xdr:col>
                    <xdr:colOff>28575</xdr:colOff>
                    <xdr:row>13</xdr:row>
                    <xdr:rowOff>9525</xdr:rowOff>
                  </from>
                  <to>
                    <xdr:col>2</xdr:col>
                    <xdr:colOff>1200150</xdr:colOff>
                    <xdr:row>14</xdr:row>
                    <xdr:rowOff>38100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0</xdr:col>
                    <xdr:colOff>28575</xdr:colOff>
                    <xdr:row>14</xdr:row>
                    <xdr:rowOff>9525</xdr:rowOff>
                  </from>
                  <to>
                    <xdr:col>2</xdr:col>
                    <xdr:colOff>1200150</xdr:colOff>
                    <xdr:row>15</xdr:row>
                    <xdr:rowOff>19050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0</xdr:col>
                    <xdr:colOff>28575</xdr:colOff>
                    <xdr:row>15</xdr:row>
                    <xdr:rowOff>9525</xdr:rowOff>
                  </from>
                  <to>
                    <xdr:col>2</xdr:col>
                    <xdr:colOff>1200150</xdr:colOff>
                    <xdr:row>16</xdr:row>
                    <xdr:rowOff>19050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11</xdr:col>
                    <xdr:colOff>28575</xdr:colOff>
                    <xdr:row>2</xdr:row>
                    <xdr:rowOff>9525</xdr:rowOff>
                  </from>
                  <to>
                    <xdr:col>12</xdr:col>
                    <xdr:colOff>38100</xdr:colOff>
                    <xdr:row>3</xdr:row>
                    <xdr:rowOff>19050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11</xdr:col>
                    <xdr:colOff>28575</xdr:colOff>
                    <xdr:row>3</xdr:row>
                    <xdr:rowOff>9525</xdr:rowOff>
                  </from>
                  <to>
                    <xdr:col>12</xdr:col>
                    <xdr:colOff>38100</xdr:colOff>
                    <xdr:row>4</xdr:row>
                    <xdr:rowOff>38100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11</xdr:col>
                    <xdr:colOff>28575</xdr:colOff>
                    <xdr:row>4</xdr:row>
                    <xdr:rowOff>9525</xdr:rowOff>
                  </from>
                  <to>
                    <xdr:col>12</xdr:col>
                    <xdr:colOff>38100</xdr:colOff>
                    <xdr:row>5</xdr:row>
                    <xdr:rowOff>19050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11</xdr:col>
                    <xdr:colOff>28575</xdr:colOff>
                    <xdr:row>5</xdr:row>
                    <xdr:rowOff>0</xdr:rowOff>
                  </from>
                  <to>
                    <xdr:col>12</xdr:col>
                    <xdr:colOff>342900</xdr:colOff>
                    <xdr:row>6</xdr:row>
                    <xdr:rowOff>38100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11</xdr:col>
                    <xdr:colOff>28575</xdr:colOff>
                    <xdr:row>6</xdr:row>
                    <xdr:rowOff>9525</xdr:rowOff>
                  </from>
                  <to>
                    <xdr:col>12</xdr:col>
                    <xdr:colOff>38100</xdr:colOff>
                    <xdr:row>7</xdr:row>
                    <xdr:rowOff>38100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11</xdr:col>
                    <xdr:colOff>28575</xdr:colOff>
                    <xdr:row>1</xdr:row>
                    <xdr:rowOff>9525</xdr:rowOff>
                  </from>
                  <to>
                    <xdr:col>12</xdr:col>
                    <xdr:colOff>38100</xdr:colOff>
                    <xdr:row>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
  <sheetViews>
    <sheetView showGridLines="0" tabSelected="1" view="pageBreakPreview" topLeftCell="A22" zoomScaleNormal="100" zoomScaleSheetLayoutView="100" workbookViewId="0">
      <selection activeCell="E45" sqref="E45"/>
    </sheetView>
  </sheetViews>
  <sheetFormatPr defaultRowHeight="15" x14ac:dyDescent="0.2"/>
  <cols>
    <col min="1" max="1" width="2.875" style="17" customWidth="1"/>
    <col min="2" max="2" width="2.75" style="9" customWidth="1"/>
    <col min="3" max="3" width="17.5" style="9" customWidth="1"/>
    <col min="4" max="4" width="15" style="9" customWidth="1"/>
    <col min="5" max="5" width="15.5" style="9" customWidth="1"/>
    <col min="6" max="6" width="16.375" style="9" customWidth="1"/>
    <col min="7" max="7" width="13.75" style="114" customWidth="1"/>
    <col min="8" max="8" width="15.875" style="9" customWidth="1"/>
    <col min="9" max="13" width="11" style="9" customWidth="1"/>
    <col min="14" max="14" width="9.75" customWidth="1"/>
    <col min="15" max="16384" width="9" style="9"/>
  </cols>
  <sheetData>
    <row r="1" spans="1:14" s="141" customFormat="1" ht="24" thickBot="1" x14ac:dyDescent="0.4">
      <c r="A1" s="163" t="s">
        <v>64</v>
      </c>
      <c r="B1" s="164"/>
      <c r="C1" s="165"/>
      <c r="D1" s="165"/>
      <c r="E1" s="165"/>
      <c r="F1" s="165"/>
      <c r="G1" s="165"/>
      <c r="H1" s="165"/>
      <c r="I1" s="165"/>
      <c r="J1" s="165"/>
      <c r="K1" s="165"/>
      <c r="L1" s="165"/>
      <c r="M1" s="166"/>
      <c r="N1"/>
    </row>
    <row r="2" spans="1:14" s="2" customFormat="1" ht="16.5" thickBot="1" x14ac:dyDescent="0.3">
      <c r="A2" s="1"/>
      <c r="G2" s="101"/>
      <c r="K2" s="35" t="s">
        <v>34</v>
      </c>
      <c r="L2" s="36"/>
      <c r="M2" s="3"/>
      <c r="N2"/>
    </row>
    <row r="3" spans="1:14" s="2" customFormat="1" ht="15.75" x14ac:dyDescent="0.25">
      <c r="A3" s="43" t="s">
        <v>0</v>
      </c>
      <c r="G3" s="101"/>
      <c r="K3" s="167" t="s">
        <v>2</v>
      </c>
      <c r="M3" s="3"/>
      <c r="N3"/>
    </row>
    <row r="4" spans="1:14" s="2" customFormat="1" x14ac:dyDescent="0.2">
      <c r="A4" s="1"/>
      <c r="D4" s="4" t="s">
        <v>32</v>
      </c>
      <c r="E4" s="4" t="s">
        <v>1</v>
      </c>
      <c r="F4" s="4"/>
      <c r="G4" s="102"/>
      <c r="H4" s="4"/>
      <c r="K4" s="167"/>
      <c r="M4" s="3"/>
      <c r="N4"/>
    </row>
    <row r="5" spans="1:14" s="2" customFormat="1" ht="15.75" x14ac:dyDescent="0.25">
      <c r="A5" s="161" t="s">
        <v>33</v>
      </c>
      <c r="B5" s="162"/>
      <c r="C5" s="162"/>
      <c r="D5" s="5"/>
      <c r="E5" s="100" t="s">
        <v>74</v>
      </c>
      <c r="F5" s="6"/>
      <c r="G5" s="103"/>
      <c r="H5" s="6"/>
      <c r="I5" s="6"/>
      <c r="J5" s="7"/>
      <c r="L5" s="9"/>
      <c r="M5" s="3"/>
      <c r="N5"/>
    </row>
    <row r="6" spans="1:14" x14ac:dyDescent="0.2">
      <c r="A6" s="161" t="s">
        <v>3</v>
      </c>
      <c r="B6" s="162"/>
      <c r="C6" s="162"/>
      <c r="D6" s="8"/>
      <c r="E6" s="53" t="s">
        <v>58</v>
      </c>
      <c r="F6" s="6"/>
      <c r="G6" s="104"/>
      <c r="H6" s="144"/>
      <c r="I6" s="144"/>
      <c r="J6" s="7"/>
      <c r="M6" s="10"/>
    </row>
    <row r="7" spans="1:14" x14ac:dyDescent="0.2">
      <c r="A7" s="161" t="s">
        <v>4</v>
      </c>
      <c r="B7" s="162"/>
      <c r="C7" s="162"/>
      <c r="D7" s="8"/>
      <c r="E7" s="53" t="s">
        <v>71</v>
      </c>
      <c r="F7" s="144"/>
      <c r="G7" s="104"/>
      <c r="H7" s="144"/>
      <c r="I7" s="144"/>
      <c r="J7" s="7"/>
      <c r="M7" s="10"/>
    </row>
    <row r="8" spans="1:14" ht="15.75" thickBot="1" x14ac:dyDescent="0.25">
      <c r="A8" s="161" t="s">
        <v>5</v>
      </c>
      <c r="B8" s="162"/>
      <c r="C8" s="162"/>
      <c r="E8" s="7"/>
      <c r="F8" s="7"/>
      <c r="G8" s="105"/>
      <c r="H8" s="11"/>
      <c r="I8" s="11"/>
      <c r="J8" s="11"/>
      <c r="M8" s="12"/>
    </row>
    <row r="9" spans="1:14" ht="16.5" thickTop="1" thickBot="1" x14ac:dyDescent="0.25">
      <c r="A9" s="18" t="s">
        <v>6</v>
      </c>
      <c r="B9" s="38"/>
      <c r="C9" s="19"/>
      <c r="D9" s="19" t="s">
        <v>36</v>
      </c>
      <c r="E9" s="31"/>
      <c r="F9" s="33" t="s">
        <v>7</v>
      </c>
      <c r="G9" s="106"/>
      <c r="H9" s="34" t="s">
        <v>8</v>
      </c>
      <c r="I9" s="171" t="s">
        <v>37</v>
      </c>
      <c r="J9" s="172"/>
      <c r="K9" s="173" t="s">
        <v>7</v>
      </c>
      <c r="L9" s="174"/>
      <c r="M9" s="20" t="s">
        <v>8</v>
      </c>
    </row>
    <row r="10" spans="1:14" ht="16.5" thickBot="1" x14ac:dyDescent="0.3">
      <c r="A10" s="161" t="s">
        <v>35</v>
      </c>
      <c r="B10" s="162"/>
      <c r="C10" s="168"/>
      <c r="D10" s="32"/>
      <c r="F10" s="72" t="s">
        <v>38</v>
      </c>
      <c r="G10" s="107"/>
      <c r="H10" s="73"/>
      <c r="I10" s="175"/>
      <c r="J10" s="176"/>
      <c r="K10" s="74" t="s">
        <v>9</v>
      </c>
      <c r="L10" s="75"/>
      <c r="M10" s="76"/>
    </row>
    <row r="11" spans="1:14" ht="16.5" thickBot="1" x14ac:dyDescent="0.3">
      <c r="A11" s="161"/>
      <c r="B11" s="162"/>
      <c r="C11" s="168"/>
      <c r="D11" s="7"/>
      <c r="F11" s="72" t="s">
        <v>39</v>
      </c>
      <c r="G11" s="107"/>
      <c r="H11" s="73"/>
      <c r="I11" s="169"/>
      <c r="J11" s="170"/>
      <c r="K11" s="74" t="s">
        <v>10</v>
      </c>
      <c r="L11" s="75"/>
      <c r="M11" s="76"/>
    </row>
    <row r="12" spans="1:14" ht="16.5" thickBot="1" x14ac:dyDescent="0.3">
      <c r="A12" s="161"/>
      <c r="B12" s="162"/>
      <c r="C12" s="168"/>
      <c r="D12" s="7"/>
      <c r="F12" s="77" t="s">
        <v>11</v>
      </c>
      <c r="G12" s="108"/>
      <c r="H12" s="78" t="s">
        <v>61</v>
      </c>
      <c r="I12" s="79"/>
      <c r="J12" s="80"/>
      <c r="K12" s="74" t="s">
        <v>12</v>
      </c>
      <c r="L12" s="75"/>
      <c r="M12" s="76"/>
    </row>
    <row r="13" spans="1:14" ht="16.5" thickBot="1" x14ac:dyDescent="0.3">
      <c r="A13" s="161"/>
      <c r="B13" s="162"/>
      <c r="C13" s="168"/>
      <c r="D13" s="7"/>
      <c r="F13" s="72" t="s">
        <v>40</v>
      </c>
      <c r="G13" s="107"/>
      <c r="H13" s="73"/>
      <c r="I13" s="169"/>
      <c r="J13" s="170"/>
      <c r="K13" s="74" t="s">
        <v>13</v>
      </c>
      <c r="L13" s="75"/>
      <c r="M13" s="76"/>
    </row>
    <row r="14" spans="1:14" ht="15.75" x14ac:dyDescent="0.25">
      <c r="A14" s="161"/>
      <c r="B14" s="162"/>
      <c r="C14" s="168"/>
      <c r="D14" s="7"/>
      <c r="F14" s="77" t="s">
        <v>14</v>
      </c>
      <c r="G14" s="108"/>
      <c r="H14" s="81" t="s">
        <v>61</v>
      </c>
      <c r="I14" s="82"/>
      <c r="J14" s="83"/>
      <c r="K14" s="75" t="s">
        <v>15</v>
      </c>
      <c r="L14" s="75"/>
      <c r="M14" s="76"/>
    </row>
    <row r="15" spans="1:14" ht="16.5" thickBot="1" x14ac:dyDescent="0.3">
      <c r="A15" s="161"/>
      <c r="B15" s="162"/>
      <c r="C15" s="168"/>
      <c r="D15" s="7"/>
      <c r="F15" s="77" t="s">
        <v>16</v>
      </c>
      <c r="G15" s="108"/>
      <c r="H15" s="97">
        <v>40983</v>
      </c>
      <c r="I15" s="85"/>
      <c r="J15" s="85"/>
      <c r="K15" s="75" t="s">
        <v>17</v>
      </c>
      <c r="L15" s="75"/>
      <c r="M15" s="76"/>
    </row>
    <row r="16" spans="1:14" ht="16.5" thickBot="1" x14ac:dyDescent="0.3">
      <c r="A16" s="161"/>
      <c r="B16" s="162"/>
      <c r="C16" s="168"/>
      <c r="D16" s="7"/>
      <c r="F16" s="72" t="s">
        <v>41</v>
      </c>
      <c r="G16" s="107"/>
      <c r="H16" s="86"/>
      <c r="I16" s="169"/>
      <c r="J16" s="170"/>
      <c r="K16" s="74" t="s">
        <v>18</v>
      </c>
      <c r="L16" s="75"/>
      <c r="M16" s="76"/>
    </row>
    <row r="17" spans="1:13" ht="16.5" thickBot="1" x14ac:dyDescent="0.3">
      <c r="A17" s="161"/>
      <c r="B17" s="162"/>
      <c r="C17" s="168"/>
      <c r="D17" s="11"/>
      <c r="F17" s="87" t="s">
        <v>20</v>
      </c>
      <c r="G17" s="109"/>
      <c r="H17" s="88"/>
      <c r="I17" s="89"/>
      <c r="J17" s="90"/>
      <c r="K17" s="91" t="s">
        <v>21</v>
      </c>
      <c r="L17" s="91"/>
      <c r="M17" s="84"/>
    </row>
    <row r="18" spans="1:13" ht="16.5" thickBot="1" x14ac:dyDescent="0.3">
      <c r="A18" s="21" t="s">
        <v>19</v>
      </c>
      <c r="B18" s="13"/>
      <c r="C18" s="142"/>
      <c r="D18" s="142"/>
      <c r="E18" s="143"/>
      <c r="F18" s="92" t="s">
        <v>59</v>
      </c>
      <c r="G18" s="110"/>
      <c r="H18" s="94"/>
      <c r="I18" s="95" t="s">
        <v>22</v>
      </c>
      <c r="J18" s="93"/>
      <c r="K18" s="93"/>
      <c r="L18" s="93"/>
      <c r="M18" s="96"/>
    </row>
    <row r="19" spans="1:13" ht="27" customHeight="1" thickBot="1" x14ac:dyDescent="0.25">
      <c r="A19" s="177" t="s">
        <v>27</v>
      </c>
      <c r="B19" s="178"/>
      <c r="C19" s="178"/>
      <c r="D19" s="179"/>
      <c r="E19" s="41" t="s">
        <v>28</v>
      </c>
      <c r="F19" s="180" t="s">
        <v>79</v>
      </c>
      <c r="G19" s="181"/>
      <c r="H19" s="182"/>
      <c r="I19" s="186" t="s">
        <v>76</v>
      </c>
      <c r="J19" s="187"/>
      <c r="K19" s="187"/>
      <c r="L19" s="187"/>
      <c r="M19" s="188"/>
    </row>
    <row r="20" spans="1:13" ht="27.75" customHeight="1" x14ac:dyDescent="0.2">
      <c r="A20" s="192" t="s">
        <v>52</v>
      </c>
      <c r="B20" s="193"/>
      <c r="C20" s="193"/>
      <c r="D20" s="194"/>
      <c r="E20" s="136">
        <v>54.1</v>
      </c>
      <c r="F20" s="180"/>
      <c r="G20" s="181"/>
      <c r="H20" s="182"/>
      <c r="I20" s="186"/>
      <c r="J20" s="187"/>
      <c r="K20" s="187"/>
      <c r="L20" s="187"/>
      <c r="M20" s="188"/>
    </row>
    <row r="21" spans="1:13" ht="24" customHeight="1" x14ac:dyDescent="0.2">
      <c r="A21" s="192" t="s">
        <v>70</v>
      </c>
      <c r="B21" s="193"/>
      <c r="C21" s="193"/>
      <c r="D21" s="194"/>
      <c r="E21" s="137">
        <v>33.75</v>
      </c>
      <c r="F21" s="180"/>
      <c r="G21" s="181"/>
      <c r="H21" s="182"/>
      <c r="I21" s="186"/>
      <c r="J21" s="187"/>
      <c r="K21" s="187"/>
      <c r="L21" s="187"/>
      <c r="M21" s="188"/>
    </row>
    <row r="22" spans="1:13" ht="24.75" customHeight="1" thickBot="1" x14ac:dyDescent="0.25">
      <c r="A22" s="192" t="s">
        <v>71</v>
      </c>
      <c r="B22" s="193"/>
      <c r="C22" s="193"/>
      <c r="D22" s="194"/>
      <c r="E22" s="138">
        <v>12.15</v>
      </c>
      <c r="F22" s="183"/>
      <c r="G22" s="184"/>
      <c r="H22" s="185"/>
      <c r="I22" s="189"/>
      <c r="J22" s="190"/>
      <c r="K22" s="190"/>
      <c r="L22" s="190"/>
      <c r="M22" s="191"/>
    </row>
    <row r="23" spans="1:13" thickBot="1" x14ac:dyDescent="0.25">
      <c r="A23" s="7"/>
      <c r="B23" s="7"/>
      <c r="C23" s="195" t="s">
        <v>42</v>
      </c>
      <c r="D23" s="196"/>
      <c r="E23" s="197"/>
      <c r="F23" s="197"/>
      <c r="G23" s="197"/>
      <c r="H23" s="197"/>
      <c r="I23" s="197"/>
      <c r="J23" s="197"/>
      <c r="K23" s="197"/>
      <c r="L23" s="197"/>
      <c r="M23" s="198"/>
    </row>
    <row r="24" spans="1:13" thickBot="1" x14ac:dyDescent="0.25">
      <c r="A24" s="199" t="s">
        <v>49</v>
      </c>
      <c r="B24" s="200"/>
      <c r="C24" s="40" t="s">
        <v>43</v>
      </c>
      <c r="D24" s="22" t="s">
        <v>44</v>
      </c>
      <c r="E24" s="28" t="s">
        <v>45</v>
      </c>
      <c r="F24" s="29"/>
      <c r="G24" s="205" t="s">
        <v>46</v>
      </c>
      <c r="H24" s="206"/>
      <c r="I24" s="207" t="s">
        <v>47</v>
      </c>
      <c r="J24" s="205"/>
      <c r="K24" s="205"/>
      <c r="L24" s="205"/>
      <c r="M24" s="208"/>
    </row>
    <row r="25" spans="1:13" ht="15" customHeight="1" x14ac:dyDescent="0.2">
      <c r="A25" s="201"/>
      <c r="B25" s="202"/>
      <c r="C25" s="209">
        <v>0</v>
      </c>
      <c r="D25" s="211">
        <v>0</v>
      </c>
      <c r="E25" s="211">
        <v>0</v>
      </c>
      <c r="F25" s="30" t="s">
        <v>23</v>
      </c>
      <c r="G25" s="111" t="s">
        <v>65</v>
      </c>
      <c r="H25" s="27" t="s">
        <v>66</v>
      </c>
      <c r="I25" s="26">
        <v>2010</v>
      </c>
      <c r="J25" s="23">
        <v>2011</v>
      </c>
      <c r="K25" s="23">
        <v>2012</v>
      </c>
      <c r="L25" s="23">
        <v>2013</v>
      </c>
      <c r="M25" s="27" t="s">
        <v>67</v>
      </c>
    </row>
    <row r="26" spans="1:13" ht="15.75" x14ac:dyDescent="0.2">
      <c r="A26" s="201"/>
      <c r="B26" s="202"/>
      <c r="C26" s="210"/>
      <c r="D26" s="212"/>
      <c r="E26" s="212"/>
      <c r="F26" s="47" t="s">
        <v>50</v>
      </c>
      <c r="G26" s="112">
        <v>2</v>
      </c>
      <c r="H26" s="48">
        <v>3</v>
      </c>
      <c r="I26" s="49">
        <v>4</v>
      </c>
      <c r="J26" s="50">
        <v>5</v>
      </c>
      <c r="K26" s="50">
        <v>6</v>
      </c>
      <c r="L26" s="50">
        <v>7</v>
      </c>
      <c r="M26" s="48">
        <v>8</v>
      </c>
    </row>
    <row r="27" spans="1:13" ht="14.25" x14ac:dyDescent="0.2">
      <c r="A27" s="203"/>
      <c r="B27" s="204"/>
      <c r="C27" s="213" t="s">
        <v>24</v>
      </c>
      <c r="D27" s="214"/>
      <c r="E27" s="214"/>
      <c r="F27" s="56">
        <f>SUM(F28:F32)</f>
        <v>167106.60999999999</v>
      </c>
      <c r="G27" s="56">
        <f>SUM(G28:G32)</f>
        <v>0</v>
      </c>
      <c r="H27" s="56">
        <f t="shared" ref="H27:M27" si="0">SUM(H28:H32)</f>
        <v>0</v>
      </c>
      <c r="I27" s="56">
        <f t="shared" si="0"/>
        <v>0</v>
      </c>
      <c r="J27" s="56">
        <f>SUM(J28:J32)</f>
        <v>6377.32</v>
      </c>
      <c r="K27" s="56">
        <f>SUM(K28:K32)</f>
        <v>3920.36</v>
      </c>
      <c r="L27" s="56">
        <f t="shared" si="0"/>
        <v>156808.93</v>
      </c>
      <c r="M27" s="56">
        <f t="shared" si="0"/>
        <v>0</v>
      </c>
    </row>
    <row r="28" spans="1:13" ht="15.75" thickBot="1" x14ac:dyDescent="0.25">
      <c r="A28" s="44"/>
      <c r="B28" s="44"/>
      <c r="C28" s="45"/>
      <c r="D28" s="145" t="s">
        <v>51</v>
      </c>
      <c r="E28" s="51" t="s">
        <v>63</v>
      </c>
      <c r="F28" s="56">
        <f>SUM(G28:M28)</f>
        <v>154369.25</v>
      </c>
      <c r="G28" s="57"/>
      <c r="H28" s="58">
        <v>0</v>
      </c>
      <c r="I28" s="57">
        <v>0</v>
      </c>
      <c r="J28" s="57">
        <v>0</v>
      </c>
      <c r="K28" s="57">
        <v>0</v>
      </c>
      <c r="L28" s="150">
        <v>154369.25</v>
      </c>
      <c r="M28" s="59"/>
    </row>
    <row r="29" spans="1:13" ht="14.25" x14ac:dyDescent="0.2">
      <c r="A29" s="44"/>
      <c r="B29" s="44"/>
      <c r="C29" s="45"/>
      <c r="D29" s="46"/>
      <c r="E29" s="145" t="s">
        <v>53</v>
      </c>
      <c r="F29" s="56">
        <f>SUM(G29:M29)</f>
        <v>2125.86</v>
      </c>
      <c r="G29" s="57"/>
      <c r="H29" s="58">
        <v>0</v>
      </c>
      <c r="I29" s="57">
        <v>0</v>
      </c>
      <c r="J29" s="57">
        <v>0</v>
      </c>
      <c r="K29" s="57">
        <v>0</v>
      </c>
      <c r="L29" s="57">
        <v>2125.86</v>
      </c>
      <c r="M29" s="59"/>
    </row>
    <row r="30" spans="1:13" ht="14.25" x14ac:dyDescent="0.2">
      <c r="A30" s="44"/>
      <c r="B30" s="44"/>
      <c r="C30" s="45"/>
      <c r="D30" s="46"/>
      <c r="E30" s="145" t="s">
        <v>75</v>
      </c>
      <c r="F30" s="56">
        <f>SUM(G30:M30)</f>
        <v>3340.63</v>
      </c>
      <c r="G30" s="57"/>
      <c r="H30" s="58">
        <v>0</v>
      </c>
      <c r="I30" s="57">
        <v>0</v>
      </c>
      <c r="J30" s="57">
        <v>0</v>
      </c>
      <c r="K30" s="57">
        <v>3340.63</v>
      </c>
      <c r="L30" s="57">
        <v>0</v>
      </c>
      <c r="M30" s="59"/>
    </row>
    <row r="31" spans="1:13" ht="14.25" x14ac:dyDescent="0.2">
      <c r="A31" s="44"/>
      <c r="B31" s="44"/>
      <c r="C31" s="45"/>
      <c r="D31" s="46"/>
      <c r="E31" s="145" t="s">
        <v>54</v>
      </c>
      <c r="F31" s="56">
        <f>SUM(G31:M31)</f>
        <v>6957.0499999999993</v>
      </c>
      <c r="G31" s="60"/>
      <c r="H31" s="60">
        <v>0</v>
      </c>
      <c r="I31" s="60">
        <v>0</v>
      </c>
      <c r="J31" s="60">
        <v>6377.32</v>
      </c>
      <c r="K31" s="60">
        <v>579.73</v>
      </c>
      <c r="L31" s="60">
        <v>0</v>
      </c>
      <c r="M31" s="60"/>
    </row>
    <row r="32" spans="1:13" thickBot="1" x14ac:dyDescent="0.25">
      <c r="A32" s="44"/>
      <c r="B32" s="44"/>
      <c r="C32" s="45"/>
      <c r="D32" s="46"/>
      <c r="E32" s="52" t="s">
        <v>60</v>
      </c>
      <c r="F32" s="61">
        <f>SUM(G32:M32)</f>
        <v>313.82</v>
      </c>
      <c r="G32" s="62"/>
      <c r="H32" s="63">
        <v>0</v>
      </c>
      <c r="I32" s="62">
        <v>0</v>
      </c>
      <c r="J32" s="62">
        <v>0</v>
      </c>
      <c r="K32" s="62">
        <v>0</v>
      </c>
      <c r="L32" s="62">
        <v>313.82</v>
      </c>
      <c r="M32" s="64"/>
    </row>
    <row r="33" spans="1:16" ht="15.75" thickTop="1" thickBot="1" x14ac:dyDescent="0.25">
      <c r="A33" s="7"/>
      <c r="B33" s="7"/>
      <c r="C33" s="215" t="s">
        <v>25</v>
      </c>
      <c r="D33" s="216"/>
      <c r="E33" s="216"/>
      <c r="F33" s="65">
        <f>F34+F38</f>
        <v>167106.60999999999</v>
      </c>
      <c r="G33" s="65">
        <f t="shared" ref="G33:M33" si="1">G34+G38</f>
        <v>0</v>
      </c>
      <c r="H33" s="65">
        <f t="shared" si="1"/>
        <v>0</v>
      </c>
      <c r="I33" s="65">
        <f t="shared" si="1"/>
        <v>0</v>
      </c>
      <c r="J33" s="65">
        <f>J34+J38</f>
        <v>6377.32</v>
      </c>
      <c r="K33" s="65">
        <f t="shared" si="1"/>
        <v>3920.36</v>
      </c>
      <c r="L33" s="65">
        <f t="shared" si="1"/>
        <v>156808.93</v>
      </c>
      <c r="M33" s="65">
        <f t="shared" si="1"/>
        <v>0</v>
      </c>
    </row>
    <row r="34" spans="1:16" ht="15.75" customHeight="1" thickBot="1" x14ac:dyDescent="0.3">
      <c r="A34" s="217" t="s">
        <v>48</v>
      </c>
      <c r="B34" s="200"/>
      <c r="C34" s="218" t="s">
        <v>31</v>
      </c>
      <c r="D34" s="219"/>
      <c r="E34" s="220"/>
      <c r="F34" s="66">
        <f t="shared" ref="F34:F38" si="2">SUM(G34:M34)</f>
        <v>105663.93</v>
      </c>
      <c r="G34" s="67">
        <f>SUM(G35:G37)</f>
        <v>0</v>
      </c>
      <c r="H34" s="67">
        <f t="shared" ref="H34:M34" si="3">SUM(H35:H37)</f>
        <v>0</v>
      </c>
      <c r="I34" s="67">
        <f t="shared" si="3"/>
        <v>0</v>
      </c>
      <c r="J34" s="67">
        <f t="shared" si="3"/>
        <v>0</v>
      </c>
      <c r="K34" s="67">
        <f t="shared" si="3"/>
        <v>3226.23</v>
      </c>
      <c r="L34" s="67">
        <f t="shared" si="3"/>
        <v>102437.7</v>
      </c>
      <c r="M34" s="67">
        <f t="shared" si="3"/>
        <v>0</v>
      </c>
    </row>
    <row r="35" spans="1:16" x14ac:dyDescent="0.25">
      <c r="A35" s="201"/>
      <c r="B35" s="202"/>
      <c r="C35" s="221" t="s">
        <v>72</v>
      </c>
      <c r="D35" s="222"/>
      <c r="E35" s="223"/>
      <c r="F35" s="68">
        <f t="shared" si="2"/>
        <v>105663.93</v>
      </c>
      <c r="G35" s="134"/>
      <c r="H35" s="69">
        <v>0</v>
      </c>
      <c r="I35" s="69">
        <v>0</v>
      </c>
      <c r="J35" s="69">
        <v>0</v>
      </c>
      <c r="K35" s="69">
        <v>3226.23</v>
      </c>
      <c r="L35" s="69">
        <v>102437.7</v>
      </c>
      <c r="M35" s="69"/>
    </row>
    <row r="36" spans="1:16" ht="14.25" x14ac:dyDescent="0.2">
      <c r="A36" s="201"/>
      <c r="B36" s="202"/>
      <c r="C36" s="224"/>
      <c r="D36" s="225"/>
      <c r="E36" s="226"/>
      <c r="F36" s="68">
        <f t="shared" si="2"/>
        <v>0</v>
      </c>
      <c r="G36" s="60"/>
      <c r="H36" s="60"/>
      <c r="I36" s="60"/>
      <c r="J36" s="60"/>
      <c r="K36" s="60"/>
      <c r="L36" s="60"/>
      <c r="M36" s="60"/>
    </row>
    <row r="37" spans="1:16" thickBot="1" x14ac:dyDescent="0.25">
      <c r="A37" s="203"/>
      <c r="B37" s="204"/>
      <c r="C37" s="227"/>
      <c r="D37" s="228"/>
      <c r="E37" s="229"/>
      <c r="F37" s="68">
        <f t="shared" si="2"/>
        <v>0</v>
      </c>
      <c r="G37" s="69"/>
      <c r="H37" s="69"/>
      <c r="I37" s="69"/>
      <c r="J37" s="69"/>
      <c r="K37" s="69"/>
      <c r="L37" s="69"/>
      <c r="M37" s="69"/>
    </row>
    <row r="38" spans="1:16" ht="15.75" thickBot="1" x14ac:dyDescent="0.3">
      <c r="A38" s="233" t="s">
        <v>29</v>
      </c>
      <c r="B38" s="234"/>
      <c r="C38" s="237" t="s">
        <v>30</v>
      </c>
      <c r="D38" s="238"/>
      <c r="E38" s="238"/>
      <c r="F38" s="66">
        <f t="shared" si="2"/>
        <v>61442.68</v>
      </c>
      <c r="G38" s="67">
        <f>SUM(G39:G41)</f>
        <v>0</v>
      </c>
      <c r="H38" s="67">
        <f t="shared" ref="H38:M38" si="4">SUM(H39:H41)</f>
        <v>0</v>
      </c>
      <c r="I38" s="67">
        <f t="shared" si="4"/>
        <v>0</v>
      </c>
      <c r="J38" s="67">
        <f t="shared" si="4"/>
        <v>6377.32</v>
      </c>
      <c r="K38" s="67">
        <f>SUM(K39:K41)</f>
        <v>694.13</v>
      </c>
      <c r="L38" s="67">
        <f t="shared" si="4"/>
        <v>54371.23</v>
      </c>
      <c r="M38" s="67">
        <f t="shared" si="4"/>
        <v>0</v>
      </c>
    </row>
    <row r="39" spans="1:16" ht="15.75" thickBot="1" x14ac:dyDescent="0.25">
      <c r="A39" s="235"/>
      <c r="B39" s="236"/>
      <c r="C39" s="239" t="s">
        <v>78</v>
      </c>
      <c r="D39" s="239"/>
      <c r="E39" s="240"/>
      <c r="F39" s="70">
        <f>SUM(G39:M39)</f>
        <v>61442.68</v>
      </c>
      <c r="G39" s="71"/>
      <c r="H39" s="71">
        <v>0</v>
      </c>
      <c r="I39" s="71">
        <v>0</v>
      </c>
      <c r="J39" s="71">
        <v>6377.32</v>
      </c>
      <c r="K39" s="60">
        <v>694.13</v>
      </c>
      <c r="L39" s="150">
        <v>54371.23</v>
      </c>
      <c r="M39" s="71"/>
    </row>
    <row r="40" spans="1:16" thickBot="1" x14ac:dyDescent="0.25">
      <c r="A40" s="235"/>
      <c r="B40" s="236"/>
      <c r="C40" s="241"/>
      <c r="D40" s="241"/>
      <c r="E40" s="242"/>
      <c r="F40" s="70"/>
      <c r="G40" s="60"/>
      <c r="H40" s="60"/>
      <c r="I40" s="60"/>
      <c r="J40" s="71"/>
      <c r="K40" s="60"/>
      <c r="L40" s="60"/>
      <c r="M40" s="60"/>
    </row>
    <row r="41" spans="1:16" thickBot="1" x14ac:dyDescent="0.25">
      <c r="A41" s="235"/>
      <c r="B41" s="236"/>
      <c r="C41" s="241"/>
      <c r="D41" s="241"/>
      <c r="E41" s="242"/>
      <c r="F41" s="133"/>
      <c r="G41" s="135"/>
      <c r="H41" s="60"/>
      <c r="I41" s="60"/>
      <c r="J41" s="71"/>
      <c r="K41" s="60"/>
      <c r="L41" s="60"/>
      <c r="M41" s="60"/>
    </row>
    <row r="42" spans="1:16" ht="15.75" thickBot="1" x14ac:dyDescent="0.3">
      <c r="A42" s="8"/>
      <c r="B42" s="42"/>
      <c r="C42" s="243" t="s">
        <v>26</v>
      </c>
      <c r="D42" s="238"/>
      <c r="E42" s="238"/>
      <c r="F42" s="67">
        <f>F34+F38-F27</f>
        <v>0</v>
      </c>
      <c r="G42" s="67">
        <f>G34+G38-G27</f>
        <v>0</v>
      </c>
      <c r="H42" s="67">
        <f t="shared" ref="H42:M42" si="5">H34+H38-H27</f>
        <v>0</v>
      </c>
      <c r="I42" s="67">
        <f t="shared" si="5"/>
        <v>0</v>
      </c>
      <c r="J42" s="67">
        <f t="shared" si="5"/>
        <v>0</v>
      </c>
      <c r="K42" s="67">
        <f t="shared" si="5"/>
        <v>0</v>
      </c>
      <c r="L42" s="67">
        <f t="shared" si="5"/>
        <v>0</v>
      </c>
      <c r="M42" s="67">
        <f t="shared" si="5"/>
        <v>0</v>
      </c>
    </row>
    <row r="43" spans="1:16" x14ac:dyDescent="0.2">
      <c r="A43" s="15" t="s">
        <v>62</v>
      </c>
      <c r="B43" s="39"/>
      <c r="C43" s="37"/>
      <c r="D43" s="24"/>
      <c r="E43" s="140" t="s">
        <v>81</v>
      </c>
      <c r="F43" s="132"/>
      <c r="G43" s="130"/>
      <c r="H43" s="115"/>
      <c r="I43" s="117"/>
      <c r="J43" s="139"/>
      <c r="K43" s="99"/>
      <c r="L43" s="126"/>
      <c r="M43" s="128"/>
      <c r="O43"/>
      <c r="P43"/>
    </row>
    <row r="44" spans="1:16" x14ac:dyDescent="0.2">
      <c r="A44" s="15" t="s">
        <v>55</v>
      </c>
      <c r="B44" s="39"/>
      <c r="D44" s="24"/>
      <c r="E44" s="7"/>
      <c r="F44" s="132"/>
      <c r="G44" s="130"/>
      <c r="H44" s="115"/>
      <c r="I44" s="117"/>
      <c r="J44" s="139"/>
      <c r="K44" s="99"/>
      <c r="L44" s="126"/>
      <c r="M44" s="128"/>
      <c r="O44"/>
      <c r="P44"/>
    </row>
    <row r="45" spans="1:16" ht="14.25" x14ac:dyDescent="0.2">
      <c r="A45" s="14"/>
      <c r="C45" s="54" t="s">
        <v>56</v>
      </c>
      <c r="D45" s="25"/>
      <c r="E45" s="7"/>
      <c r="F45" s="132"/>
      <c r="G45" s="130"/>
      <c r="H45" s="115"/>
      <c r="I45" s="117"/>
      <c r="J45" s="139"/>
      <c r="K45" s="99"/>
      <c r="L45" s="126"/>
      <c r="M45" s="128"/>
      <c r="O45"/>
      <c r="P45"/>
    </row>
    <row r="46" spans="1:16" ht="14.25" x14ac:dyDescent="0.2">
      <c r="A46" s="14"/>
      <c r="C46" s="54" t="s">
        <v>57</v>
      </c>
      <c r="D46" s="25"/>
      <c r="E46" s="141"/>
      <c r="F46" s="130"/>
      <c r="G46" s="131"/>
      <c r="H46" s="116"/>
      <c r="I46" s="7"/>
      <c r="J46" s="99"/>
      <c r="K46" s="123"/>
      <c r="L46" s="127"/>
      <c r="M46" s="128"/>
      <c r="O46"/>
      <c r="P46"/>
    </row>
    <row r="47" spans="1:16" ht="15.75" x14ac:dyDescent="0.25">
      <c r="A47" s="230" t="s">
        <v>89</v>
      </c>
      <c r="B47" s="231"/>
      <c r="C47" s="231"/>
      <c r="D47" s="232"/>
      <c r="E47" s="6"/>
      <c r="F47" s="55"/>
      <c r="G47" s="103"/>
      <c r="H47" s="6"/>
      <c r="I47" s="6"/>
      <c r="J47" s="98"/>
      <c r="K47" s="6"/>
      <c r="L47" s="124"/>
      <c r="M47" s="16"/>
      <c r="O47"/>
      <c r="P47"/>
    </row>
    <row r="48" spans="1:16" customFormat="1" x14ac:dyDescent="0.2">
      <c r="G48" s="113"/>
      <c r="K48" s="125"/>
      <c r="L48" s="125"/>
    </row>
    <row r="49" spans="5:12" customFormat="1" x14ac:dyDescent="0.2">
      <c r="E49" s="125"/>
      <c r="G49" s="129"/>
      <c r="K49" s="125"/>
      <c r="L49" s="125"/>
    </row>
    <row r="50" spans="5:12" customFormat="1" x14ac:dyDescent="0.2">
      <c r="E50" s="125"/>
      <c r="G50" s="113"/>
      <c r="K50" s="125"/>
      <c r="L50" s="125"/>
    </row>
    <row r="51" spans="5:12" customFormat="1" x14ac:dyDescent="0.2">
      <c r="E51" s="125"/>
      <c r="G51" s="113"/>
      <c r="K51" s="125"/>
      <c r="L51" s="125"/>
    </row>
    <row r="52" spans="5:12" ht="14.25" x14ac:dyDescent="0.2">
      <c r="G52" s="9"/>
    </row>
    <row r="53" spans="5:12" ht="14.25" x14ac:dyDescent="0.2">
      <c r="G53" s="9"/>
    </row>
    <row r="54" spans="5:12" ht="14.25" x14ac:dyDescent="0.2">
      <c r="G54" s="9"/>
    </row>
    <row r="55" spans="5:12" ht="14.25" x14ac:dyDescent="0.2">
      <c r="G55" s="9"/>
    </row>
    <row r="56" spans="5:12" ht="14.25" x14ac:dyDescent="0.2">
      <c r="G56" s="9"/>
    </row>
    <row r="57" spans="5:12" ht="14.25" x14ac:dyDescent="0.2">
      <c r="G57" s="9"/>
    </row>
    <row r="58" spans="5:12" ht="14.25" x14ac:dyDescent="0.2">
      <c r="G58" s="9"/>
    </row>
    <row r="59" spans="5:12" ht="14.25" x14ac:dyDescent="0.2">
      <c r="G59" s="9"/>
    </row>
    <row r="60" spans="5:12" ht="14.25" x14ac:dyDescent="0.2">
      <c r="G60" s="9"/>
    </row>
    <row r="61" spans="5:12" ht="14.25" x14ac:dyDescent="0.2">
      <c r="G61" s="9"/>
    </row>
    <row r="62" spans="5:12" ht="14.25" x14ac:dyDescent="0.2">
      <c r="G62" s="9"/>
    </row>
  </sheetData>
  <mergeCells count="47">
    <mergeCell ref="A8:C8"/>
    <mergeCell ref="A1:M1"/>
    <mergeCell ref="K3:K4"/>
    <mergeCell ref="A5:C5"/>
    <mergeCell ref="A6:C6"/>
    <mergeCell ref="A7:C7"/>
    <mergeCell ref="A16:C16"/>
    <mergeCell ref="I16:J16"/>
    <mergeCell ref="I9:J9"/>
    <mergeCell ref="K9:L9"/>
    <mergeCell ref="A10:C10"/>
    <mergeCell ref="I10:J10"/>
    <mergeCell ref="A11:C11"/>
    <mergeCell ref="I11:J11"/>
    <mergeCell ref="A12:C12"/>
    <mergeCell ref="A13:C13"/>
    <mergeCell ref="I13:J13"/>
    <mergeCell ref="A14:C14"/>
    <mergeCell ref="A15:C15"/>
    <mergeCell ref="A17:C17"/>
    <mergeCell ref="A19:D19"/>
    <mergeCell ref="F19:H22"/>
    <mergeCell ref="I19:M22"/>
    <mergeCell ref="A20:D20"/>
    <mergeCell ref="A21:D21"/>
    <mergeCell ref="A22:D22"/>
    <mergeCell ref="C23:M23"/>
    <mergeCell ref="A24:B27"/>
    <mergeCell ref="G24:H24"/>
    <mergeCell ref="I24:M24"/>
    <mergeCell ref="C25:C26"/>
    <mergeCell ref="D25:D26"/>
    <mergeCell ref="E25:E26"/>
    <mergeCell ref="C27:E27"/>
    <mergeCell ref="C33:E33"/>
    <mergeCell ref="A34:B37"/>
    <mergeCell ref="C34:E34"/>
    <mergeCell ref="C35:E35"/>
    <mergeCell ref="C36:E36"/>
    <mergeCell ref="C37:E37"/>
    <mergeCell ref="A47:D47"/>
    <mergeCell ref="A38:B41"/>
    <mergeCell ref="C38:E38"/>
    <mergeCell ref="C39:E39"/>
    <mergeCell ref="C40:E40"/>
    <mergeCell ref="C41:E41"/>
    <mergeCell ref="C42:E42"/>
  </mergeCells>
  <pageMargins left="0.6692913385826772" right="0.35433070866141736" top="0.28999999999999998" bottom="0.28000000000000003" header="0.21" footer="0.17"/>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xdr:col>
                    <xdr:colOff>28575</xdr:colOff>
                    <xdr:row>9</xdr:row>
                    <xdr:rowOff>9525</xdr:rowOff>
                  </from>
                  <to>
                    <xdr:col>3</xdr:col>
                    <xdr:colOff>866775</xdr:colOff>
                    <xdr:row>10</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28575</xdr:colOff>
                    <xdr:row>10</xdr:row>
                    <xdr:rowOff>9525</xdr:rowOff>
                  </from>
                  <to>
                    <xdr:col>3</xdr:col>
                    <xdr:colOff>866775</xdr:colOff>
                    <xdr:row>11</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28575</xdr:colOff>
                    <xdr:row>11</xdr:row>
                    <xdr:rowOff>9525</xdr:rowOff>
                  </from>
                  <to>
                    <xdr:col>3</xdr:col>
                    <xdr:colOff>866775</xdr:colOff>
                    <xdr:row>12</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xdr:col>
                    <xdr:colOff>28575</xdr:colOff>
                    <xdr:row>12</xdr:row>
                    <xdr:rowOff>9525</xdr:rowOff>
                  </from>
                  <to>
                    <xdr:col>4</xdr:col>
                    <xdr:colOff>304800</xdr:colOff>
                    <xdr:row>13</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xdr:col>
                    <xdr:colOff>28575</xdr:colOff>
                    <xdr:row>13</xdr:row>
                    <xdr:rowOff>9525</xdr:rowOff>
                  </from>
                  <to>
                    <xdr:col>3</xdr:col>
                    <xdr:colOff>866775</xdr:colOff>
                    <xdr:row>14</xdr:row>
                    <xdr:rowOff>19050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3</xdr:col>
                    <xdr:colOff>28575</xdr:colOff>
                    <xdr:row>14</xdr:row>
                    <xdr:rowOff>9525</xdr:rowOff>
                  </from>
                  <to>
                    <xdr:col>4</xdr:col>
                    <xdr:colOff>504825</xdr:colOff>
                    <xdr:row>15</xdr:row>
                    <xdr:rowOff>19050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xdr:col>
                    <xdr:colOff>28575</xdr:colOff>
                    <xdr:row>15</xdr:row>
                    <xdr:rowOff>9525</xdr:rowOff>
                  </from>
                  <to>
                    <xdr:col>3</xdr:col>
                    <xdr:colOff>866775</xdr:colOff>
                    <xdr:row>16</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3</xdr:col>
                    <xdr:colOff>28575</xdr:colOff>
                    <xdr:row>16</xdr:row>
                    <xdr:rowOff>9525</xdr:rowOff>
                  </from>
                  <to>
                    <xdr:col>3</xdr:col>
                    <xdr:colOff>866775</xdr:colOff>
                    <xdr:row>17</xdr:row>
                    <xdr:rowOff>9525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28575</xdr:colOff>
                    <xdr:row>10</xdr:row>
                    <xdr:rowOff>9525</xdr:rowOff>
                  </from>
                  <to>
                    <xdr:col>2</xdr:col>
                    <xdr:colOff>1200150</xdr:colOff>
                    <xdr:row>11</xdr:row>
                    <xdr:rowOff>19050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28575</xdr:colOff>
                    <xdr:row>11</xdr:row>
                    <xdr:rowOff>9525</xdr:rowOff>
                  </from>
                  <to>
                    <xdr:col>2</xdr:col>
                    <xdr:colOff>1200150</xdr:colOff>
                    <xdr:row>12</xdr:row>
                    <xdr:rowOff>19050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28575</xdr:colOff>
                    <xdr:row>12</xdr:row>
                    <xdr:rowOff>9525</xdr:rowOff>
                  </from>
                  <to>
                    <xdr:col>2</xdr:col>
                    <xdr:colOff>1200150</xdr:colOff>
                    <xdr:row>13</xdr:row>
                    <xdr:rowOff>19050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28575</xdr:colOff>
                    <xdr:row>13</xdr:row>
                    <xdr:rowOff>9525</xdr:rowOff>
                  </from>
                  <to>
                    <xdr:col>2</xdr:col>
                    <xdr:colOff>1200150</xdr:colOff>
                    <xdr:row>14</xdr:row>
                    <xdr:rowOff>38100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0</xdr:col>
                    <xdr:colOff>28575</xdr:colOff>
                    <xdr:row>14</xdr:row>
                    <xdr:rowOff>9525</xdr:rowOff>
                  </from>
                  <to>
                    <xdr:col>2</xdr:col>
                    <xdr:colOff>1200150</xdr:colOff>
                    <xdr:row>15</xdr:row>
                    <xdr:rowOff>19050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0</xdr:col>
                    <xdr:colOff>28575</xdr:colOff>
                    <xdr:row>15</xdr:row>
                    <xdr:rowOff>9525</xdr:rowOff>
                  </from>
                  <to>
                    <xdr:col>2</xdr:col>
                    <xdr:colOff>1200150</xdr:colOff>
                    <xdr:row>16</xdr:row>
                    <xdr:rowOff>19050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11</xdr:col>
                    <xdr:colOff>28575</xdr:colOff>
                    <xdr:row>2</xdr:row>
                    <xdr:rowOff>9525</xdr:rowOff>
                  </from>
                  <to>
                    <xdr:col>12</xdr:col>
                    <xdr:colOff>38100</xdr:colOff>
                    <xdr:row>3</xdr:row>
                    <xdr:rowOff>19050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11</xdr:col>
                    <xdr:colOff>28575</xdr:colOff>
                    <xdr:row>3</xdr:row>
                    <xdr:rowOff>9525</xdr:rowOff>
                  </from>
                  <to>
                    <xdr:col>12</xdr:col>
                    <xdr:colOff>38100</xdr:colOff>
                    <xdr:row>4</xdr:row>
                    <xdr:rowOff>38100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11</xdr:col>
                    <xdr:colOff>28575</xdr:colOff>
                    <xdr:row>4</xdr:row>
                    <xdr:rowOff>9525</xdr:rowOff>
                  </from>
                  <to>
                    <xdr:col>12</xdr:col>
                    <xdr:colOff>38100</xdr:colOff>
                    <xdr:row>5</xdr:row>
                    <xdr:rowOff>19050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11</xdr:col>
                    <xdr:colOff>28575</xdr:colOff>
                    <xdr:row>5</xdr:row>
                    <xdr:rowOff>0</xdr:rowOff>
                  </from>
                  <to>
                    <xdr:col>12</xdr:col>
                    <xdr:colOff>342900</xdr:colOff>
                    <xdr:row>6</xdr:row>
                    <xdr:rowOff>38100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11</xdr:col>
                    <xdr:colOff>28575</xdr:colOff>
                    <xdr:row>6</xdr:row>
                    <xdr:rowOff>9525</xdr:rowOff>
                  </from>
                  <to>
                    <xdr:col>12</xdr:col>
                    <xdr:colOff>38100</xdr:colOff>
                    <xdr:row>7</xdr:row>
                    <xdr:rowOff>38100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11</xdr:col>
                    <xdr:colOff>28575</xdr:colOff>
                    <xdr:row>1</xdr:row>
                    <xdr:rowOff>9525</xdr:rowOff>
                  </from>
                  <to>
                    <xdr:col>12</xdr:col>
                    <xdr:colOff>38100</xdr:colOff>
                    <xdr:row>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4</vt:i4>
      </vt:variant>
    </vt:vector>
  </HeadingPairs>
  <TitlesOfParts>
    <vt:vector size="8" baseType="lpstr">
      <vt:lpstr>NRP</vt:lpstr>
      <vt:lpstr>RAVNE</vt:lpstr>
      <vt:lpstr>PREVALJE</vt:lpstr>
      <vt:lpstr>MEŽICA</vt:lpstr>
      <vt:lpstr>MEŽICA!Področje_tiskanja</vt:lpstr>
      <vt:lpstr>NRP!Področje_tiskanja</vt:lpstr>
      <vt:lpstr>PREVALJE!Področje_tiskanja</vt:lpstr>
      <vt:lpstr>RAVNE!Področje_tiskanja</vt:lpstr>
    </vt:vector>
  </TitlesOfParts>
  <Company>MFRS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Darko Šuler</cp:lastModifiedBy>
  <cp:lastPrinted>2012-02-01T14:40:37Z</cp:lastPrinted>
  <dcterms:created xsi:type="dcterms:W3CDTF">2008-03-28T10:51:31Z</dcterms:created>
  <dcterms:modified xsi:type="dcterms:W3CDTF">2012-04-30T09:58:45Z</dcterms:modified>
</cp:coreProperties>
</file>