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2\Rebalans I\Gradivo OS\"/>
    </mc:Choice>
  </mc:AlternateContent>
  <xr:revisionPtr revIDLastSave="0" documentId="13_ncr:1_{ED7905B4-665D-4EF6-AEE3-92A477E9278C}" xr6:coauthVersionLast="36" xr6:coauthVersionMax="36" xr10:uidLastSave="{00000000-0000-0000-0000-000000000000}"/>
  <bookViews>
    <workbookView xWindow="0" yWindow="0" windowWidth="19260" windowHeight="13515" xr2:uid="{FD0DD22B-6730-43CC-8A2E-8AFC3D7AC610}"/>
  </bookViews>
  <sheets>
    <sheet name="List1" sheetId="1" r:id="rId1"/>
  </sheets>
  <definedNames>
    <definedName name="_xlnm.Print_Titles" localSheetId="0">List1!$3:$3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8" i="1" l="1"/>
  <c r="J168" i="1"/>
  <c r="I168" i="1"/>
  <c r="H168" i="1"/>
  <c r="G168" i="1"/>
  <c r="F168" i="1"/>
  <c r="E168" i="1"/>
  <c r="K167" i="1"/>
  <c r="K166" i="1" s="1"/>
  <c r="K165" i="1" s="1"/>
  <c r="K164" i="1" s="1"/>
  <c r="J166" i="1"/>
  <c r="J165" i="1" s="1"/>
  <c r="J164" i="1" s="1"/>
  <c r="I166" i="1"/>
  <c r="I165" i="1" s="1"/>
  <c r="I164" i="1" s="1"/>
  <c r="H166" i="1"/>
  <c r="H165" i="1" s="1"/>
  <c r="H164" i="1" s="1"/>
  <c r="G166" i="1"/>
  <c r="G165" i="1" s="1"/>
  <c r="G164" i="1" s="1"/>
  <c r="F166" i="1"/>
  <c r="F165" i="1" s="1"/>
  <c r="F164" i="1" s="1"/>
  <c r="E166" i="1"/>
  <c r="E165" i="1" s="1"/>
  <c r="E164" i="1" s="1"/>
  <c r="K163" i="1"/>
  <c r="K162" i="1"/>
  <c r="K161" i="1"/>
  <c r="J160" i="1"/>
  <c r="I160" i="1"/>
  <c r="H160" i="1"/>
  <c r="G160" i="1"/>
  <c r="F160" i="1"/>
  <c r="E160" i="1"/>
  <c r="E157" i="1" s="1"/>
  <c r="K159" i="1"/>
  <c r="K158" i="1" s="1"/>
  <c r="J158" i="1"/>
  <c r="I158" i="1"/>
  <c r="H158" i="1"/>
  <c r="G158" i="1"/>
  <c r="F158" i="1"/>
  <c r="E158" i="1"/>
  <c r="K156" i="1"/>
  <c r="K155" i="1" s="1"/>
  <c r="K154" i="1" s="1"/>
  <c r="J155" i="1"/>
  <c r="J154" i="1" s="1"/>
  <c r="I155" i="1"/>
  <c r="I154" i="1" s="1"/>
  <c r="H155" i="1"/>
  <c r="H154" i="1" s="1"/>
  <c r="G155" i="1"/>
  <c r="G154" i="1" s="1"/>
  <c r="F155" i="1"/>
  <c r="F154" i="1" s="1"/>
  <c r="E155" i="1"/>
  <c r="E154" i="1"/>
  <c r="K153" i="1"/>
  <c r="K152" i="1" s="1"/>
  <c r="K151" i="1" s="1"/>
  <c r="J152" i="1"/>
  <c r="I152" i="1"/>
  <c r="I151" i="1" s="1"/>
  <c r="H152" i="1"/>
  <c r="H151" i="1" s="1"/>
  <c r="G152" i="1"/>
  <c r="G151" i="1" s="1"/>
  <c r="F152" i="1"/>
  <c r="F151" i="1" s="1"/>
  <c r="E152" i="1"/>
  <c r="E151" i="1" s="1"/>
  <c r="J151" i="1"/>
  <c r="K150" i="1"/>
  <c r="K149" i="1" s="1"/>
  <c r="K148" i="1" s="1"/>
  <c r="J149" i="1"/>
  <c r="J148" i="1" s="1"/>
  <c r="I149" i="1"/>
  <c r="I148" i="1" s="1"/>
  <c r="H149" i="1"/>
  <c r="G149" i="1"/>
  <c r="G148" i="1" s="1"/>
  <c r="F149" i="1"/>
  <c r="F148" i="1" s="1"/>
  <c r="E149" i="1"/>
  <c r="E148" i="1" s="1"/>
  <c r="H148" i="1"/>
  <c r="K146" i="1"/>
  <c r="K145" i="1" s="1"/>
  <c r="K144" i="1" s="1"/>
  <c r="J145" i="1"/>
  <c r="J144" i="1" s="1"/>
  <c r="I145" i="1"/>
  <c r="I144" i="1" s="1"/>
  <c r="H145" i="1"/>
  <c r="H144" i="1" s="1"/>
  <c r="G145" i="1"/>
  <c r="G144" i="1" s="1"/>
  <c r="F145" i="1"/>
  <c r="F144" i="1" s="1"/>
  <c r="E145" i="1"/>
  <c r="E144" i="1" s="1"/>
  <c r="K143" i="1"/>
  <c r="K142" i="1"/>
  <c r="K141" i="1" s="1"/>
  <c r="J142" i="1"/>
  <c r="J141" i="1" s="1"/>
  <c r="I142" i="1"/>
  <c r="I141" i="1" s="1"/>
  <c r="H142" i="1"/>
  <c r="H141" i="1" s="1"/>
  <c r="G142" i="1"/>
  <c r="F142" i="1"/>
  <c r="F141" i="1" s="1"/>
  <c r="E142" i="1"/>
  <c r="E141" i="1" s="1"/>
  <c r="G141" i="1"/>
  <c r="K140" i="1"/>
  <c r="K139" i="1"/>
  <c r="K138" i="1" s="1"/>
  <c r="J139" i="1"/>
  <c r="J138" i="1" s="1"/>
  <c r="I139" i="1"/>
  <c r="I138" i="1" s="1"/>
  <c r="H139" i="1"/>
  <c r="G139" i="1"/>
  <c r="F139" i="1"/>
  <c r="F138" i="1" s="1"/>
  <c r="E139" i="1"/>
  <c r="E138" i="1" s="1"/>
  <c r="H138" i="1"/>
  <c r="G138" i="1"/>
  <c r="K137" i="1"/>
  <c r="K136" i="1"/>
  <c r="K135" i="1" s="1"/>
  <c r="J136" i="1"/>
  <c r="J135" i="1" s="1"/>
  <c r="I136" i="1"/>
  <c r="I135" i="1" s="1"/>
  <c r="H136" i="1"/>
  <c r="H135" i="1" s="1"/>
  <c r="G136" i="1"/>
  <c r="F136" i="1"/>
  <c r="F135" i="1" s="1"/>
  <c r="E136" i="1"/>
  <c r="E135" i="1" s="1"/>
  <c r="G135" i="1"/>
  <c r="K134" i="1"/>
  <c r="K133" i="1"/>
  <c r="K132" i="1"/>
  <c r="K131" i="1" s="1"/>
  <c r="J132" i="1"/>
  <c r="J131" i="1" s="1"/>
  <c r="I132" i="1"/>
  <c r="I131" i="1" s="1"/>
  <c r="H132" i="1"/>
  <c r="H131" i="1" s="1"/>
  <c r="G132" i="1"/>
  <c r="G131" i="1" s="1"/>
  <c r="F132" i="1"/>
  <c r="F131" i="1" s="1"/>
  <c r="E132" i="1"/>
  <c r="E131" i="1" s="1"/>
  <c r="K130" i="1"/>
  <c r="K129" i="1"/>
  <c r="K128" i="1" s="1"/>
  <c r="J129" i="1"/>
  <c r="J128" i="1" s="1"/>
  <c r="I129" i="1"/>
  <c r="I128" i="1" s="1"/>
  <c r="H129" i="1"/>
  <c r="H128" i="1" s="1"/>
  <c r="G129" i="1"/>
  <c r="F129" i="1"/>
  <c r="F128" i="1" s="1"/>
  <c r="E129" i="1"/>
  <c r="E128" i="1" s="1"/>
  <c r="G128" i="1"/>
  <c r="K127" i="1"/>
  <c r="K126" i="1"/>
  <c r="J126" i="1"/>
  <c r="J125" i="1" s="1"/>
  <c r="I126" i="1"/>
  <c r="I125" i="1" s="1"/>
  <c r="H126" i="1"/>
  <c r="G126" i="1"/>
  <c r="F126" i="1"/>
  <c r="F125" i="1" s="1"/>
  <c r="E126" i="1"/>
  <c r="E125" i="1" s="1"/>
  <c r="K125" i="1"/>
  <c r="H125" i="1"/>
  <c r="G125" i="1"/>
  <c r="K123" i="1"/>
  <c r="K122" i="1"/>
  <c r="K121" i="1" s="1"/>
  <c r="J121" i="1"/>
  <c r="I121" i="1"/>
  <c r="H121" i="1"/>
  <c r="G121" i="1"/>
  <c r="F121" i="1"/>
  <c r="E121" i="1"/>
  <c r="K120" i="1"/>
  <c r="K119" i="1"/>
  <c r="J119" i="1"/>
  <c r="J118" i="1" s="1"/>
  <c r="I119" i="1"/>
  <c r="H119" i="1"/>
  <c r="H118" i="1" s="1"/>
  <c r="G119" i="1"/>
  <c r="F119" i="1"/>
  <c r="F118" i="1" s="1"/>
  <c r="E119" i="1"/>
  <c r="G118" i="1"/>
  <c r="K117" i="1"/>
  <c r="K116" i="1"/>
  <c r="K115" i="1"/>
  <c r="J115" i="1"/>
  <c r="I115" i="1"/>
  <c r="H115" i="1"/>
  <c r="G115" i="1"/>
  <c r="G112" i="1" s="1"/>
  <c r="F115" i="1"/>
  <c r="E115" i="1"/>
  <c r="K114" i="1"/>
  <c r="K113" i="1"/>
  <c r="J113" i="1"/>
  <c r="J112" i="1" s="1"/>
  <c r="I113" i="1"/>
  <c r="H113" i="1"/>
  <c r="H112" i="1" s="1"/>
  <c r="G113" i="1"/>
  <c r="F113" i="1"/>
  <c r="E113" i="1"/>
  <c r="K110" i="1"/>
  <c r="K109" i="1"/>
  <c r="K108" i="1" s="1"/>
  <c r="J109" i="1"/>
  <c r="J108" i="1" s="1"/>
  <c r="I109" i="1"/>
  <c r="I108" i="1" s="1"/>
  <c r="H109" i="1"/>
  <c r="H108" i="1" s="1"/>
  <c r="G109" i="1"/>
  <c r="F109" i="1"/>
  <c r="F108" i="1" s="1"/>
  <c r="E109" i="1"/>
  <c r="E108" i="1" s="1"/>
  <c r="G108" i="1"/>
  <c r="K107" i="1"/>
  <c r="K106" i="1"/>
  <c r="K105" i="1"/>
  <c r="K104" i="1" s="1"/>
  <c r="J105" i="1"/>
  <c r="J104" i="1" s="1"/>
  <c r="I105" i="1"/>
  <c r="I104" i="1" s="1"/>
  <c r="H105" i="1"/>
  <c r="G105" i="1"/>
  <c r="F105" i="1"/>
  <c r="F104" i="1" s="1"/>
  <c r="E105" i="1"/>
  <c r="E104" i="1" s="1"/>
  <c r="H104" i="1"/>
  <c r="G104" i="1"/>
  <c r="K103" i="1"/>
  <c r="K102" i="1" s="1"/>
  <c r="K101" i="1" s="1"/>
  <c r="J102" i="1"/>
  <c r="J101" i="1" s="1"/>
  <c r="I102" i="1"/>
  <c r="I101" i="1" s="1"/>
  <c r="H102" i="1"/>
  <c r="H101" i="1" s="1"/>
  <c r="G102" i="1"/>
  <c r="F102" i="1"/>
  <c r="F101" i="1" s="1"/>
  <c r="E102" i="1"/>
  <c r="E101" i="1" s="1"/>
  <c r="G101" i="1"/>
  <c r="K100" i="1"/>
  <c r="K99" i="1"/>
  <c r="K98" i="1" s="1"/>
  <c r="J99" i="1"/>
  <c r="J98" i="1" s="1"/>
  <c r="I99" i="1"/>
  <c r="I98" i="1" s="1"/>
  <c r="H99" i="1"/>
  <c r="H98" i="1" s="1"/>
  <c r="G99" i="1"/>
  <c r="F99" i="1"/>
  <c r="F98" i="1" s="1"/>
  <c r="E99" i="1"/>
  <c r="E98" i="1" s="1"/>
  <c r="G98" i="1"/>
  <c r="K97" i="1"/>
  <c r="K96" i="1"/>
  <c r="J96" i="1"/>
  <c r="J95" i="1" s="1"/>
  <c r="I96" i="1"/>
  <c r="I95" i="1" s="1"/>
  <c r="H96" i="1"/>
  <c r="H95" i="1" s="1"/>
  <c r="G96" i="1"/>
  <c r="F96" i="1"/>
  <c r="F95" i="1" s="1"/>
  <c r="E96" i="1"/>
  <c r="E95" i="1" s="1"/>
  <c r="K95" i="1"/>
  <c r="G95" i="1"/>
  <c r="K93" i="1"/>
  <c r="K92" i="1"/>
  <c r="K91" i="1" s="1"/>
  <c r="J92" i="1"/>
  <c r="J91" i="1" s="1"/>
  <c r="I92" i="1"/>
  <c r="I91" i="1" s="1"/>
  <c r="H92" i="1"/>
  <c r="H91" i="1" s="1"/>
  <c r="G92" i="1"/>
  <c r="F92" i="1"/>
  <c r="F91" i="1" s="1"/>
  <c r="E92" i="1"/>
  <c r="E91" i="1" s="1"/>
  <c r="G91" i="1"/>
  <c r="K90" i="1"/>
  <c r="K89" i="1"/>
  <c r="J89" i="1"/>
  <c r="J88" i="1" s="1"/>
  <c r="I89" i="1"/>
  <c r="I88" i="1" s="1"/>
  <c r="H89" i="1"/>
  <c r="H88" i="1" s="1"/>
  <c r="G89" i="1"/>
  <c r="F89" i="1"/>
  <c r="F88" i="1" s="1"/>
  <c r="E89" i="1"/>
  <c r="E88" i="1" s="1"/>
  <c r="K88" i="1"/>
  <c r="G88" i="1"/>
  <c r="K87" i="1"/>
  <c r="K86" i="1"/>
  <c r="K85" i="1" s="1"/>
  <c r="J86" i="1"/>
  <c r="J85" i="1" s="1"/>
  <c r="I86" i="1"/>
  <c r="I85" i="1" s="1"/>
  <c r="H86" i="1"/>
  <c r="H85" i="1" s="1"/>
  <c r="G86" i="1"/>
  <c r="F86" i="1"/>
  <c r="F85" i="1" s="1"/>
  <c r="E86" i="1"/>
  <c r="E85" i="1" s="1"/>
  <c r="G85" i="1"/>
  <c r="K84" i="1"/>
  <c r="K83" i="1"/>
  <c r="K82" i="1"/>
  <c r="K81" i="1"/>
  <c r="K80" i="1" s="1"/>
  <c r="J81" i="1"/>
  <c r="J80" i="1" s="1"/>
  <c r="I81" i="1"/>
  <c r="I80" i="1" s="1"/>
  <c r="H81" i="1"/>
  <c r="H80" i="1" s="1"/>
  <c r="G81" i="1"/>
  <c r="G80" i="1" s="1"/>
  <c r="F81" i="1"/>
  <c r="F80" i="1" s="1"/>
  <c r="E81" i="1"/>
  <c r="E80" i="1" s="1"/>
  <c r="K78" i="1"/>
  <c r="K77" i="1"/>
  <c r="K76" i="1"/>
  <c r="K75" i="1" s="1"/>
  <c r="J76" i="1"/>
  <c r="J75" i="1" s="1"/>
  <c r="I76" i="1"/>
  <c r="I75" i="1" s="1"/>
  <c r="H76" i="1"/>
  <c r="H75" i="1" s="1"/>
  <c r="G76" i="1"/>
  <c r="G75" i="1" s="1"/>
  <c r="F76" i="1"/>
  <c r="F75" i="1" s="1"/>
  <c r="E76" i="1"/>
  <c r="E75" i="1" s="1"/>
  <c r="K74" i="1"/>
  <c r="K73" i="1"/>
  <c r="K72" i="1" s="1"/>
  <c r="J73" i="1"/>
  <c r="J72" i="1" s="1"/>
  <c r="I73" i="1"/>
  <c r="I72" i="1" s="1"/>
  <c r="H73" i="1"/>
  <c r="H72" i="1" s="1"/>
  <c r="G73" i="1"/>
  <c r="F73" i="1"/>
  <c r="F72" i="1" s="1"/>
  <c r="E73" i="1"/>
  <c r="E72" i="1" s="1"/>
  <c r="G72" i="1"/>
  <c r="K71" i="1"/>
  <c r="K70" i="1"/>
  <c r="K69" i="1"/>
  <c r="K68" i="1" s="1"/>
  <c r="J69" i="1"/>
  <c r="J68" i="1" s="1"/>
  <c r="I69" i="1"/>
  <c r="I68" i="1" s="1"/>
  <c r="H69" i="1"/>
  <c r="H68" i="1" s="1"/>
  <c r="G69" i="1"/>
  <c r="G68" i="1" s="1"/>
  <c r="F69" i="1"/>
  <c r="F68" i="1" s="1"/>
  <c r="E69" i="1"/>
  <c r="E68" i="1" s="1"/>
  <c r="K67" i="1"/>
  <c r="K66" i="1"/>
  <c r="K65" i="1" s="1"/>
  <c r="J66" i="1"/>
  <c r="J65" i="1" s="1"/>
  <c r="I66" i="1"/>
  <c r="I65" i="1" s="1"/>
  <c r="H66" i="1"/>
  <c r="H65" i="1" s="1"/>
  <c r="G66" i="1"/>
  <c r="F66" i="1"/>
  <c r="F65" i="1" s="1"/>
  <c r="E66" i="1"/>
  <c r="E65" i="1" s="1"/>
  <c r="G65" i="1"/>
  <c r="K64" i="1"/>
  <c r="K63" i="1" s="1"/>
  <c r="K62" i="1" s="1"/>
  <c r="J63" i="1"/>
  <c r="J62" i="1" s="1"/>
  <c r="I63" i="1"/>
  <c r="I62" i="1" s="1"/>
  <c r="H63" i="1"/>
  <c r="H62" i="1" s="1"/>
  <c r="G63" i="1"/>
  <c r="F63" i="1"/>
  <c r="F62" i="1" s="1"/>
  <c r="E63" i="1"/>
  <c r="E62" i="1" s="1"/>
  <c r="G62" i="1"/>
  <c r="K60" i="1"/>
  <c r="K59" i="1"/>
  <c r="K58" i="1" s="1"/>
  <c r="J59" i="1"/>
  <c r="J58" i="1" s="1"/>
  <c r="I59" i="1"/>
  <c r="I58" i="1" s="1"/>
  <c r="H59" i="1"/>
  <c r="H58" i="1" s="1"/>
  <c r="G59" i="1"/>
  <c r="F59" i="1"/>
  <c r="F58" i="1" s="1"/>
  <c r="E59" i="1"/>
  <c r="E58" i="1" s="1"/>
  <c r="G58" i="1"/>
  <c r="K57" i="1"/>
  <c r="K56" i="1" s="1"/>
  <c r="K55" i="1" s="1"/>
  <c r="J56" i="1"/>
  <c r="J55" i="1" s="1"/>
  <c r="I56" i="1"/>
  <c r="H56" i="1"/>
  <c r="H55" i="1" s="1"/>
  <c r="G56" i="1"/>
  <c r="F56" i="1"/>
  <c r="F55" i="1" s="1"/>
  <c r="E56" i="1"/>
  <c r="E55" i="1" s="1"/>
  <c r="I55" i="1"/>
  <c r="G55" i="1"/>
  <c r="K54" i="1"/>
  <c r="K53" i="1"/>
  <c r="J53" i="1"/>
  <c r="J52" i="1" s="1"/>
  <c r="I53" i="1"/>
  <c r="I52" i="1" s="1"/>
  <c r="H53" i="1"/>
  <c r="H52" i="1" s="1"/>
  <c r="G53" i="1"/>
  <c r="F53" i="1"/>
  <c r="F52" i="1" s="1"/>
  <c r="E53" i="1"/>
  <c r="E52" i="1" s="1"/>
  <c r="K52" i="1"/>
  <c r="G52" i="1"/>
  <c r="K51" i="1"/>
  <c r="K50" i="1"/>
  <c r="K49" i="1" s="1"/>
  <c r="J50" i="1"/>
  <c r="J49" i="1" s="1"/>
  <c r="I50" i="1"/>
  <c r="I49" i="1" s="1"/>
  <c r="H50" i="1"/>
  <c r="H49" i="1" s="1"/>
  <c r="G50" i="1"/>
  <c r="F50" i="1"/>
  <c r="F49" i="1" s="1"/>
  <c r="E50" i="1"/>
  <c r="E49" i="1" s="1"/>
  <c r="G49" i="1"/>
  <c r="K48" i="1"/>
  <c r="K47" i="1"/>
  <c r="K46" i="1" s="1"/>
  <c r="J47" i="1"/>
  <c r="J46" i="1" s="1"/>
  <c r="I47" i="1"/>
  <c r="I46" i="1" s="1"/>
  <c r="H47" i="1"/>
  <c r="H46" i="1" s="1"/>
  <c r="G47" i="1"/>
  <c r="F47" i="1"/>
  <c r="F46" i="1" s="1"/>
  <c r="E47" i="1"/>
  <c r="E46" i="1" s="1"/>
  <c r="G46" i="1"/>
  <c r="K45" i="1"/>
  <c r="K44" i="1"/>
  <c r="K43" i="1" s="1"/>
  <c r="J44" i="1"/>
  <c r="J43" i="1" s="1"/>
  <c r="I44" i="1"/>
  <c r="I43" i="1" s="1"/>
  <c r="H44" i="1"/>
  <c r="H43" i="1" s="1"/>
  <c r="G44" i="1"/>
  <c r="F44" i="1"/>
  <c r="F43" i="1" s="1"/>
  <c r="E44" i="1"/>
  <c r="E43" i="1" s="1"/>
  <c r="G43" i="1"/>
  <c r="K42" i="1"/>
  <c r="K41" i="1"/>
  <c r="K40" i="1" s="1"/>
  <c r="J41" i="1"/>
  <c r="J40" i="1" s="1"/>
  <c r="I41" i="1"/>
  <c r="I40" i="1" s="1"/>
  <c r="H41" i="1"/>
  <c r="H40" i="1" s="1"/>
  <c r="G41" i="1"/>
  <c r="F41" i="1"/>
  <c r="F40" i="1" s="1"/>
  <c r="E41" i="1"/>
  <c r="E40" i="1" s="1"/>
  <c r="G40" i="1"/>
  <c r="K38" i="1"/>
  <c r="K37" i="1"/>
  <c r="K36" i="1"/>
  <c r="K35" i="1"/>
  <c r="K34" i="1" s="1"/>
  <c r="K33" i="1" s="1"/>
  <c r="J35" i="1"/>
  <c r="J34" i="1" s="1"/>
  <c r="J33" i="1" s="1"/>
  <c r="I35" i="1"/>
  <c r="I34" i="1" s="1"/>
  <c r="I33" i="1" s="1"/>
  <c r="H35" i="1"/>
  <c r="H34" i="1" s="1"/>
  <c r="H33" i="1" s="1"/>
  <c r="G35" i="1"/>
  <c r="G34" i="1" s="1"/>
  <c r="G33" i="1" s="1"/>
  <c r="F35" i="1"/>
  <c r="F34" i="1" s="1"/>
  <c r="F33" i="1" s="1"/>
  <c r="E35" i="1"/>
  <c r="E34" i="1" s="1"/>
  <c r="E33" i="1" s="1"/>
  <c r="K32" i="1"/>
  <c r="K31" i="1"/>
  <c r="K30" i="1" s="1"/>
  <c r="K29" i="1" s="1"/>
  <c r="J30" i="1"/>
  <c r="I30" i="1"/>
  <c r="I29" i="1" s="1"/>
  <c r="H30" i="1"/>
  <c r="H29" i="1" s="1"/>
  <c r="G30" i="1"/>
  <c r="G29" i="1" s="1"/>
  <c r="F30" i="1"/>
  <c r="F29" i="1" s="1"/>
  <c r="E30" i="1"/>
  <c r="E29" i="1" s="1"/>
  <c r="J29" i="1"/>
  <c r="K28" i="1"/>
  <c r="K27" i="1"/>
  <c r="K26" i="1"/>
  <c r="K25" i="1" s="1"/>
  <c r="J26" i="1"/>
  <c r="J25" i="1" s="1"/>
  <c r="I26" i="1"/>
  <c r="I25" i="1" s="1"/>
  <c r="H26" i="1"/>
  <c r="H25" i="1" s="1"/>
  <c r="G26" i="1"/>
  <c r="G25" i="1" s="1"/>
  <c r="F26" i="1"/>
  <c r="F25" i="1" s="1"/>
  <c r="E26" i="1"/>
  <c r="E25" i="1" s="1"/>
  <c r="K24" i="1"/>
  <c r="K23" i="1"/>
  <c r="K22" i="1" s="1"/>
  <c r="J23" i="1"/>
  <c r="I23" i="1"/>
  <c r="I22" i="1" s="1"/>
  <c r="H23" i="1"/>
  <c r="H22" i="1" s="1"/>
  <c r="G23" i="1"/>
  <c r="F23" i="1"/>
  <c r="E23" i="1"/>
  <c r="J22" i="1"/>
  <c r="G22" i="1"/>
  <c r="F22" i="1"/>
  <c r="E22" i="1"/>
  <c r="K20" i="1"/>
  <c r="K19" i="1"/>
  <c r="K18" i="1" s="1"/>
  <c r="K17" i="1" s="1"/>
  <c r="J19" i="1"/>
  <c r="J18" i="1" s="1"/>
  <c r="J17" i="1" s="1"/>
  <c r="I19" i="1"/>
  <c r="I18" i="1" s="1"/>
  <c r="I17" i="1" s="1"/>
  <c r="H19" i="1"/>
  <c r="H18" i="1" s="1"/>
  <c r="H17" i="1" s="1"/>
  <c r="G19" i="1"/>
  <c r="G18" i="1" s="1"/>
  <c r="G17" i="1" s="1"/>
  <c r="F19" i="1"/>
  <c r="F18" i="1" s="1"/>
  <c r="F17" i="1" s="1"/>
  <c r="E19" i="1"/>
  <c r="E18" i="1"/>
  <c r="E17" i="1" s="1"/>
  <c r="K16" i="1"/>
  <c r="K15" i="1"/>
  <c r="K14" i="1"/>
  <c r="K13" i="1" s="1"/>
  <c r="J14" i="1"/>
  <c r="J13" i="1" s="1"/>
  <c r="I14" i="1"/>
  <c r="I13" i="1" s="1"/>
  <c r="H14" i="1"/>
  <c r="H13" i="1" s="1"/>
  <c r="G14" i="1"/>
  <c r="G13" i="1" s="1"/>
  <c r="F14" i="1"/>
  <c r="F13" i="1" s="1"/>
  <c r="E14" i="1"/>
  <c r="E13" i="1" s="1"/>
  <c r="K12" i="1"/>
  <c r="K11" i="1"/>
  <c r="K10" i="1" s="1"/>
  <c r="K9" i="1" s="1"/>
  <c r="J10" i="1"/>
  <c r="J9" i="1" s="1"/>
  <c r="I10" i="1"/>
  <c r="H10" i="1"/>
  <c r="H9" i="1" s="1"/>
  <c r="G10" i="1"/>
  <c r="G9" i="1" s="1"/>
  <c r="F10" i="1"/>
  <c r="F9" i="1" s="1"/>
  <c r="E10" i="1"/>
  <c r="E9" i="1" s="1"/>
  <c r="I9" i="1"/>
  <c r="K8" i="1"/>
  <c r="K7" i="1"/>
  <c r="K6" i="1" s="1"/>
  <c r="J7" i="1"/>
  <c r="J6" i="1" s="1"/>
  <c r="I7" i="1"/>
  <c r="I6" i="1" s="1"/>
  <c r="H7" i="1"/>
  <c r="H6" i="1" s="1"/>
  <c r="G7" i="1"/>
  <c r="F7" i="1"/>
  <c r="F6" i="1" s="1"/>
  <c r="E7" i="1"/>
  <c r="E6" i="1" s="1"/>
  <c r="G6" i="1"/>
  <c r="K160" i="1" l="1"/>
  <c r="K157" i="1" s="1"/>
  <c r="K147" i="1" s="1"/>
  <c r="J157" i="1"/>
  <c r="I157" i="1"/>
  <c r="I147" i="1" s="1"/>
  <c r="H157" i="1"/>
  <c r="H147" i="1" s="1"/>
  <c r="G157" i="1"/>
  <c r="G147" i="1" s="1"/>
  <c r="F157" i="1"/>
  <c r="F147" i="1" s="1"/>
  <c r="J147" i="1"/>
  <c r="E147" i="1"/>
  <c r="K124" i="1"/>
  <c r="J124" i="1"/>
  <c r="I124" i="1"/>
  <c r="F124" i="1"/>
  <c r="E124" i="1"/>
  <c r="H124" i="1"/>
  <c r="G124" i="1"/>
  <c r="K118" i="1"/>
  <c r="I118" i="1"/>
  <c r="E118" i="1"/>
  <c r="J111" i="1"/>
  <c r="H111" i="1"/>
  <c r="G111" i="1"/>
  <c r="K112" i="1"/>
  <c r="K111" i="1" s="1"/>
  <c r="F112" i="1"/>
  <c r="F111" i="1" s="1"/>
  <c r="I112" i="1"/>
  <c r="E112" i="1"/>
  <c r="I94" i="1"/>
  <c r="K94" i="1"/>
  <c r="J94" i="1"/>
  <c r="H94" i="1"/>
  <c r="G94" i="1"/>
  <c r="F94" i="1"/>
  <c r="E94" i="1"/>
  <c r="K79" i="1"/>
  <c r="J79" i="1"/>
  <c r="I79" i="1"/>
  <c r="H79" i="1"/>
  <c r="G79" i="1"/>
  <c r="F79" i="1"/>
  <c r="E79" i="1"/>
  <c r="K61" i="1"/>
  <c r="J61" i="1"/>
  <c r="I61" i="1"/>
  <c r="H61" i="1"/>
  <c r="G61" i="1"/>
  <c r="F61" i="1"/>
  <c r="E61" i="1"/>
  <c r="E39" i="1"/>
  <c r="K39" i="1"/>
  <c r="J39" i="1"/>
  <c r="I39" i="1"/>
  <c r="H39" i="1"/>
  <c r="G39" i="1"/>
  <c r="F39" i="1"/>
  <c r="H21" i="1"/>
  <c r="G21" i="1"/>
  <c r="F21" i="1"/>
  <c r="E21" i="1"/>
  <c r="K21" i="1"/>
  <c r="J21" i="1"/>
  <c r="I21" i="1"/>
  <c r="K5" i="1"/>
  <c r="J5" i="1"/>
  <c r="I5" i="1"/>
  <c r="H5" i="1"/>
  <c r="E5" i="1"/>
  <c r="G5" i="1"/>
  <c r="F5" i="1"/>
  <c r="I111" i="1" l="1"/>
  <c r="E111" i="1"/>
</calcChain>
</file>

<file path=xl/sharedStrings.xml><?xml version="1.0" encoding="utf-8"?>
<sst xmlns="http://schemas.openxmlformats.org/spreadsheetml/2006/main" count="335" uniqueCount="129">
  <si>
    <t>Nosilna PK/NRP</t>
  </si>
  <si>
    <t>NRP</t>
  </si>
  <si>
    <t>VIR</t>
  </si>
  <si>
    <t>Opis</t>
  </si>
  <si>
    <t>do 2022</t>
  </si>
  <si>
    <t>po 2025</t>
  </si>
  <si>
    <t>Skupaj</t>
  </si>
  <si>
    <t>06</t>
  </si>
  <si>
    <t>LOKALNA SAMOUPRAVA</t>
  </si>
  <si>
    <t>41916001</t>
  </si>
  <si>
    <t>INVESTICIJSKO VZDRŽEVANJE OBČINSKE STAVBE</t>
  </si>
  <si>
    <t>PV</t>
  </si>
  <si>
    <t>Proračunski viri</t>
  </si>
  <si>
    <t>PV00</t>
  </si>
  <si>
    <t>Lastna sredstva</t>
  </si>
  <si>
    <t>41939002</t>
  </si>
  <si>
    <t>INTERREG IN DRUGI RAZVOJNI PROJEKTI</t>
  </si>
  <si>
    <t>PV02</t>
  </si>
  <si>
    <t>Evropska sredstva</t>
  </si>
  <si>
    <t>42106001</t>
  </si>
  <si>
    <t>PAMETNI PROMETNI SISTEM GORENJSKE</t>
  </si>
  <si>
    <t>07</t>
  </si>
  <si>
    <t>OBRAMBA IN UKREPI OB IZREDNIH DOGODKIH</t>
  </si>
  <si>
    <t>41004017</t>
  </si>
  <si>
    <t>VZDRŽ.GAS.DOMOV, INVEST.IN NABAVA GAS.OPREME, VOZIL</t>
  </si>
  <si>
    <t>11</t>
  </si>
  <si>
    <t>KMETIJSTVO, GOZDARSTVO IN RIBIŠTVO</t>
  </si>
  <si>
    <t>41208009</t>
  </si>
  <si>
    <t>INTERVENCIJE V KMETIJSTVU</t>
  </si>
  <si>
    <t>42139001</t>
  </si>
  <si>
    <t>RANE EKRANA</t>
  </si>
  <si>
    <t>42139002</t>
  </si>
  <si>
    <t>ŽIVE LEGENDE</t>
  </si>
  <si>
    <t>12</t>
  </si>
  <si>
    <t>PRIDOBIVANJE IN DISTRIBUCIJA ENERGETSKIH SUROVIN</t>
  </si>
  <si>
    <t>42039002</t>
  </si>
  <si>
    <t>ENERGETSKA SANACIJA GRADU NEUHAUS IN TRŽIŠKEGA MUZEJA</t>
  </si>
  <si>
    <t>PV01</t>
  </si>
  <si>
    <t>Transfer iz državnega proračuna</t>
  </si>
  <si>
    <t>13</t>
  </si>
  <si>
    <t>PROMET, PROMETNA INFRASTRUKTURA IN KOMUNIKACIJE</t>
  </si>
  <si>
    <t>40907001</t>
  </si>
  <si>
    <t>INVESTICIJSKO VZDRŽEVANJE OBČINSKIH CEST</t>
  </si>
  <si>
    <t>40907008</t>
  </si>
  <si>
    <t>TEKOČE VZDRŽEVANJE LOKALNIH CEST</t>
  </si>
  <si>
    <t>41207013</t>
  </si>
  <si>
    <t>SEVERNI PRIKLJUČEK NA DRŽAVNO CESTO</t>
  </si>
  <si>
    <t>41407001</t>
  </si>
  <si>
    <t>PLOČNIK LOKA - KOVOR</t>
  </si>
  <si>
    <t>41408006</t>
  </si>
  <si>
    <t>INVESTICIJSKO VZDRŽEVANJE JAVNE RAZSVETLJAVE</t>
  </si>
  <si>
    <t>41607007</t>
  </si>
  <si>
    <t>PLOČNIK V SENIČNEM</t>
  </si>
  <si>
    <t>41707003</t>
  </si>
  <si>
    <t>REGIJSKA KOLESARSKA POVEZAVA TRŽIČ - ZADRAGA</t>
  </si>
  <si>
    <t>14</t>
  </si>
  <si>
    <t>GOSPODARSTVO</t>
  </si>
  <si>
    <t>41208014</t>
  </si>
  <si>
    <t>NEPOSREDNE SPODBUDE ZA SPODBUJANJE PODJETNIŠTVA IN ZAPOSLOVANJA</t>
  </si>
  <si>
    <t>41408004</t>
  </si>
  <si>
    <t>REGENERACIJA INDUSTRIJSKEGA OBMOČJA BPT - RIO TRŽIČ</t>
  </si>
  <si>
    <t>42039003</t>
  </si>
  <si>
    <t>PODZEMNI DOŽIVLJAJSKI PARK SV.ANA</t>
  </si>
  <si>
    <t>42039004</t>
  </si>
  <si>
    <t>RAZISKOVALNO UČNI CENTER ZA PLAZOVE IN NATURO 2000</t>
  </si>
  <si>
    <t>42139004</t>
  </si>
  <si>
    <t>ZELENA SPREHAJALNA POT</t>
  </si>
  <si>
    <t>15</t>
  </si>
  <si>
    <t>VAROVANJE OKOLJA IN NARAVNE DEDIŠČINE</t>
  </si>
  <si>
    <t>41707004</t>
  </si>
  <si>
    <t>AGLOMERACIJA 3806 LOKA - KOMUNALNO OPREMLJANJE</t>
  </si>
  <si>
    <t>41907007</t>
  </si>
  <si>
    <t>ZBIRNI CENTER KOVOR</t>
  </si>
  <si>
    <t>41907009</t>
  </si>
  <si>
    <t>KOMUNALNO OPREMLJANJE - PORABA TAKSE 2020-2023</t>
  </si>
  <si>
    <t>42107002</t>
  </si>
  <si>
    <t>EKO OTOKI</t>
  </si>
  <si>
    <t>16</t>
  </si>
  <si>
    <t>PROSTORSKO PLANIRANJE IN STANOVANJSKO KOMUNALNA DEJAVNOST</t>
  </si>
  <si>
    <t>40909001</t>
  </si>
  <si>
    <t>INVESTICIJSKO VZDRŽEVANJE STANOVANJ</t>
  </si>
  <si>
    <t>41207006</t>
  </si>
  <si>
    <t>INV.VZDR.IN GRADNJA MANJŠIH ODSEKOV GJI (VODOVOD, KANAL)</t>
  </si>
  <si>
    <t>41208019</t>
  </si>
  <si>
    <t>UREJANJE POKOPALIŠČ</t>
  </si>
  <si>
    <t>41807001</t>
  </si>
  <si>
    <t>UKREPI ZA IZBOLJŠANJE POPLAVNE VARNOSTI (PRISTAVA-ŽIG.VAS)</t>
  </si>
  <si>
    <t>42039006</t>
  </si>
  <si>
    <t>IZGRADNJA POSLOVILNIH VEŽIC V LOMU POD STORŽIČEM</t>
  </si>
  <si>
    <t>17</t>
  </si>
  <si>
    <t>ZDRAVSTVENO VARSTVO</t>
  </si>
  <si>
    <t>40904017</t>
  </si>
  <si>
    <t>INVESTICIJE IN PROJEKTI V ZDRAVSTVENEM DOMU TRŽIČ</t>
  </si>
  <si>
    <t>OV</t>
  </si>
  <si>
    <t>Ostali viri</t>
  </si>
  <si>
    <t>42039007</t>
  </si>
  <si>
    <t>IZGRADNJA PRIZIDKA K ZD IN CENTRA ZA KREPITEV ZDRAVJA</t>
  </si>
  <si>
    <t>18</t>
  </si>
  <si>
    <t>KULTURA, ŠPORT IN NEVLADNE ORGANIZACIJE</t>
  </si>
  <si>
    <t>40904010</t>
  </si>
  <si>
    <t>VZDRŽEVANJE IN INVESTICIJE V TRŽIŠKEM MUZEJU</t>
  </si>
  <si>
    <t>41004004</t>
  </si>
  <si>
    <t>INVEST.VZDRŽ.KNJIŽNICE DR.TONETA PRETNARJA</t>
  </si>
  <si>
    <t>41208005</t>
  </si>
  <si>
    <t>INVESTICIJE V DTO</t>
  </si>
  <si>
    <t>41511003</t>
  </si>
  <si>
    <t>PROJEKTI IN INVESTICIJE V KULTURI</t>
  </si>
  <si>
    <t>41939003</t>
  </si>
  <si>
    <t>GLASILO TRŽIČAN</t>
  </si>
  <si>
    <t>42039005</t>
  </si>
  <si>
    <t>IZGRADNJA KNJIŽNICE DR.TONETA PRETNARJA IN DRUGE KULTURNE INFRASTRUKTURE</t>
  </si>
  <si>
    <t>42139005</t>
  </si>
  <si>
    <t>PRENOVA GRADU NEUHAUS IN NJEGOVE OKOLICE</t>
  </si>
  <si>
    <t>19</t>
  </si>
  <si>
    <t>IZOBRAŽEVANJE</t>
  </si>
  <si>
    <t>40904007</t>
  </si>
  <si>
    <t>PROJEKTI IN INVESTICIJE V VRTCU TRŽIČ</t>
  </si>
  <si>
    <t>41208008</t>
  </si>
  <si>
    <t>PROJEKTI IN INVESTICIJE V OŠ</t>
  </si>
  <si>
    <t>41408002</t>
  </si>
  <si>
    <t>PREVOZI UČENCEV</t>
  </si>
  <si>
    <t>41939004</t>
  </si>
  <si>
    <t>IZOBRAŽEVALNO IN ŠPORTNO SREDIŠČE KRIŽE</t>
  </si>
  <si>
    <t>20</t>
  </si>
  <si>
    <t>SOCIALNO VARSTVO</t>
  </si>
  <si>
    <t>42139003</t>
  </si>
  <si>
    <t>DOZIDAVA OŠ HELENE PUHAR KRANJ</t>
  </si>
  <si>
    <t>REBALANS 1. PRORAČUNA OBČINE TRŽIČ ZA LETO 2022 - NAČRT RAZVOJNIH PROGRAMOV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</si>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</sst>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5" fillId="4" borderId="0" xfId="0" applyFont="1" applyFill="1"/>
    <xf numFmtId="49" fontId="5" fillId="4" borderId="0" xfId="0" applyNumberFormat="1" applyFont="1" applyFill="1"/>
    <xf numFmtId="4" fontId="5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5B7C-979C-4BB2-A818-26DF868670DF}">
  <sheetPr>
    <pageSetUpPr fitToPage="1"/>
  </sheetPr>
  <dimension ref="A1:K168"/>
  <sheetViews>
    <sheetView tabSelected="1" zoomScaleNormal="100" workbookViewId="0">
      <pane ySplit="4" topLeftCell="A5" activePane="bottomLeft" state="frozen"/>
      <selection pane="bottomLeft" activeCell="K2" sqref="K2"/>
    </sheetView>
  </sheetViews>
  <sheetFormatPr defaultRowHeight="15" x14ac:dyDescent="0.25"/>
  <cols>
    <col min="1" max="1" width="3.7109375" customWidth="1"/>
    <col min="2" max="2" width="8.42578125" bestFit="1" customWidth="1"/>
    <col min="3" max="3" width="4.140625" bestFit="1" customWidth="1"/>
    <col min="4" max="4" width="67.5703125" customWidth="1"/>
    <col min="5" max="8" width="12.7109375" bestFit="1" customWidth="1"/>
    <col min="9" max="10" width="11.7109375" bestFit="1" customWidth="1"/>
    <col min="11" max="11" width="12.7109375" bestFit="1" customWidth="1"/>
  </cols>
  <sheetData>
    <row r="1" spans="1:11" x14ac:dyDescent="0.25">
      <c r="A1" s="16" t="s">
        <v>127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K2" s="17" t="s">
        <v>128</v>
      </c>
    </row>
    <row r="3" spans="1:11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>
        <v>2022</v>
      </c>
      <c r="G3" s="1">
        <v>2023</v>
      </c>
      <c r="H3" s="1">
        <v>2024</v>
      </c>
      <c r="I3" s="1">
        <v>2025</v>
      </c>
      <c r="J3" s="1" t="s">
        <v>5</v>
      </c>
      <c r="K3" s="1" t="s">
        <v>6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x14ac:dyDescent="0.25">
      <c r="A5" s="2" t="s">
        <v>7</v>
      </c>
      <c r="B5" s="3"/>
      <c r="C5" s="3"/>
      <c r="D5" s="2" t="s">
        <v>8</v>
      </c>
      <c r="E5" s="4">
        <f>+E6+E9+E13</f>
        <v>291523.75</v>
      </c>
      <c r="F5" s="4">
        <f>+F6+F9+F13</f>
        <v>96054.81</v>
      </c>
      <c r="G5" s="4">
        <f>+G6+G9+G13</f>
        <v>59151.55</v>
      </c>
      <c r="H5" s="4">
        <f>+H6+H9+H13</f>
        <v>20000</v>
      </c>
      <c r="I5" s="4">
        <f>+I6+I9+I13</f>
        <v>20000</v>
      </c>
      <c r="J5" s="4">
        <f>+J6+J9+J13</f>
        <v>0</v>
      </c>
      <c r="K5" s="4">
        <f>+K6+K9+K13</f>
        <v>486730.11</v>
      </c>
    </row>
    <row r="6" spans="1:11" x14ac:dyDescent="0.25">
      <c r="A6" s="5"/>
      <c r="B6" s="6" t="s">
        <v>9</v>
      </c>
      <c r="C6" s="5"/>
      <c r="D6" s="6" t="s">
        <v>10</v>
      </c>
      <c r="E6" s="7">
        <f>+E7</f>
        <v>221329</v>
      </c>
      <c r="F6" s="7">
        <f>+F7</f>
        <v>20000</v>
      </c>
      <c r="G6" s="7">
        <f>+G7</f>
        <v>0</v>
      </c>
      <c r="H6" s="7">
        <f>+H7</f>
        <v>0</v>
      </c>
      <c r="I6" s="7">
        <f>+I7</f>
        <v>0</v>
      </c>
      <c r="J6" s="7">
        <f>+J7</f>
        <v>0</v>
      </c>
      <c r="K6" s="7">
        <f>+K7</f>
        <v>241329</v>
      </c>
    </row>
    <row r="7" spans="1:11" x14ac:dyDescent="0.25">
      <c r="A7" s="8"/>
      <c r="B7" s="8"/>
      <c r="C7" s="9" t="s">
        <v>11</v>
      </c>
      <c r="D7" s="9" t="s">
        <v>12</v>
      </c>
      <c r="E7" s="10">
        <f>+E8</f>
        <v>221329</v>
      </c>
      <c r="F7" s="10">
        <f>+F8</f>
        <v>20000</v>
      </c>
      <c r="G7" s="10">
        <f>+G8</f>
        <v>0</v>
      </c>
      <c r="H7" s="10">
        <f>+H8</f>
        <v>0</v>
      </c>
      <c r="I7" s="10">
        <f>+I8</f>
        <v>0</v>
      </c>
      <c r="J7" s="10">
        <f>+J8</f>
        <v>0</v>
      </c>
      <c r="K7" s="10">
        <f>+K8</f>
        <v>241329</v>
      </c>
    </row>
    <row r="8" spans="1:11" x14ac:dyDescent="0.25">
      <c r="A8" s="11"/>
      <c r="B8" s="11"/>
      <c r="C8" s="12" t="s">
        <v>13</v>
      </c>
      <c r="D8" s="12" t="s">
        <v>14</v>
      </c>
      <c r="E8" s="13">
        <v>221329</v>
      </c>
      <c r="F8" s="13">
        <v>20000</v>
      </c>
      <c r="G8" s="13">
        <v>0</v>
      </c>
      <c r="H8" s="13">
        <v>0</v>
      </c>
      <c r="I8" s="13">
        <v>0</v>
      </c>
      <c r="J8" s="13">
        <v>0</v>
      </c>
      <c r="K8" s="13">
        <f>+E8+F8+G8+H8+I8+J8</f>
        <v>241329</v>
      </c>
    </row>
    <row r="9" spans="1:11" x14ac:dyDescent="0.25">
      <c r="A9" s="5"/>
      <c r="B9" s="6" t="s">
        <v>15</v>
      </c>
      <c r="C9" s="5"/>
      <c r="D9" s="6" t="s">
        <v>16</v>
      </c>
      <c r="E9" s="7">
        <f>+E10</f>
        <v>70194.75</v>
      </c>
      <c r="F9" s="7">
        <f>+F10</f>
        <v>37500</v>
      </c>
      <c r="G9" s="7">
        <f>+G10</f>
        <v>20000</v>
      </c>
      <c r="H9" s="7">
        <f>+H10</f>
        <v>20000</v>
      </c>
      <c r="I9" s="7">
        <f>+I10</f>
        <v>20000</v>
      </c>
      <c r="J9" s="7">
        <f>+J10</f>
        <v>0</v>
      </c>
      <c r="K9" s="7">
        <f>+K10</f>
        <v>167694.75</v>
      </c>
    </row>
    <row r="10" spans="1:11" x14ac:dyDescent="0.25">
      <c r="A10" s="8"/>
      <c r="B10" s="8"/>
      <c r="C10" s="9" t="s">
        <v>11</v>
      </c>
      <c r="D10" s="9" t="s">
        <v>12</v>
      </c>
      <c r="E10" s="10">
        <f>+E11+E12</f>
        <v>70194.75</v>
      </c>
      <c r="F10" s="10">
        <f>+F11+F12</f>
        <v>37500</v>
      </c>
      <c r="G10" s="10">
        <f>+G11+G12</f>
        <v>20000</v>
      </c>
      <c r="H10" s="10">
        <f>+H11+H12</f>
        <v>20000</v>
      </c>
      <c r="I10" s="10">
        <f>+I11+I12</f>
        <v>20000</v>
      </c>
      <c r="J10" s="10">
        <f>+J11+J12</f>
        <v>0</v>
      </c>
      <c r="K10" s="10">
        <f>+K11+K12</f>
        <v>167694.75</v>
      </c>
    </row>
    <row r="11" spans="1:11" x14ac:dyDescent="0.25">
      <c r="A11" s="11"/>
      <c r="B11" s="11"/>
      <c r="C11" s="12" t="s">
        <v>13</v>
      </c>
      <c r="D11" s="12" t="s">
        <v>14</v>
      </c>
      <c r="E11" s="13">
        <v>18429.75</v>
      </c>
      <c r="F11" s="13">
        <v>5625</v>
      </c>
      <c r="G11" s="13">
        <v>3000</v>
      </c>
      <c r="H11" s="13">
        <v>3000</v>
      </c>
      <c r="I11" s="13">
        <v>3000</v>
      </c>
      <c r="J11" s="13">
        <v>0</v>
      </c>
      <c r="K11" s="13">
        <f>+E11+F11+G11+H11+I11+J11</f>
        <v>33054.75</v>
      </c>
    </row>
    <row r="12" spans="1:11" x14ac:dyDescent="0.25">
      <c r="A12" s="11"/>
      <c r="B12" s="11"/>
      <c r="C12" s="12" t="s">
        <v>17</v>
      </c>
      <c r="D12" s="12" t="s">
        <v>18</v>
      </c>
      <c r="E12" s="13">
        <v>51765</v>
      </c>
      <c r="F12" s="13">
        <v>31875</v>
      </c>
      <c r="G12" s="13">
        <v>17000</v>
      </c>
      <c r="H12" s="13">
        <v>17000</v>
      </c>
      <c r="I12" s="13">
        <v>17000</v>
      </c>
      <c r="J12" s="13">
        <v>0</v>
      </c>
      <c r="K12" s="13">
        <f>+E12+F12+G12+H12+I12+J12</f>
        <v>134640</v>
      </c>
    </row>
    <row r="13" spans="1:11" x14ac:dyDescent="0.25">
      <c r="A13" s="5"/>
      <c r="B13" s="6" t="s">
        <v>19</v>
      </c>
      <c r="C13" s="5"/>
      <c r="D13" s="6" t="s">
        <v>20</v>
      </c>
      <c r="E13" s="7">
        <f>+E14</f>
        <v>0</v>
      </c>
      <c r="F13" s="7">
        <f>+F14</f>
        <v>38554.81</v>
      </c>
      <c r="G13" s="7">
        <f>+G14</f>
        <v>39151.550000000003</v>
      </c>
      <c r="H13" s="7">
        <f>+H14</f>
        <v>0</v>
      </c>
      <c r="I13" s="7">
        <f>+I14</f>
        <v>0</v>
      </c>
      <c r="J13" s="7">
        <f>+J14</f>
        <v>0</v>
      </c>
      <c r="K13" s="7">
        <f>+K14</f>
        <v>77706.36</v>
      </c>
    </row>
    <row r="14" spans="1:11" x14ac:dyDescent="0.25">
      <c r="A14" s="8"/>
      <c r="B14" s="8"/>
      <c r="C14" s="9" t="s">
        <v>11</v>
      </c>
      <c r="D14" s="9" t="s">
        <v>12</v>
      </c>
      <c r="E14" s="10">
        <f>+E15+E16</f>
        <v>0</v>
      </c>
      <c r="F14" s="10">
        <f>+F15+F16</f>
        <v>38554.81</v>
      </c>
      <c r="G14" s="10">
        <f>+G15+G16</f>
        <v>39151.550000000003</v>
      </c>
      <c r="H14" s="10">
        <f>+H15+H16</f>
        <v>0</v>
      </c>
      <c r="I14" s="10">
        <f>+I15+I16</f>
        <v>0</v>
      </c>
      <c r="J14" s="10">
        <f>+J15+J16</f>
        <v>0</v>
      </c>
      <c r="K14" s="10">
        <f>+K15+K16</f>
        <v>77706.36</v>
      </c>
    </row>
    <row r="15" spans="1:11" x14ac:dyDescent="0.25">
      <c r="A15" s="11"/>
      <c r="B15" s="11"/>
      <c r="C15" s="12" t="s">
        <v>13</v>
      </c>
      <c r="D15" s="12" t="s">
        <v>14</v>
      </c>
      <c r="E15" s="13">
        <v>0</v>
      </c>
      <c r="F15" s="13">
        <v>8069.24</v>
      </c>
      <c r="G15" s="13">
        <v>8129.33</v>
      </c>
      <c r="H15" s="13">
        <v>0</v>
      </c>
      <c r="I15" s="13">
        <v>0</v>
      </c>
      <c r="J15" s="13">
        <v>0</v>
      </c>
      <c r="K15" s="13">
        <f>+E15+F15+G15+H15+I15+J15</f>
        <v>16198.57</v>
      </c>
    </row>
    <row r="16" spans="1:11" x14ac:dyDescent="0.25">
      <c r="A16" s="11"/>
      <c r="B16" s="11"/>
      <c r="C16" s="12" t="s">
        <v>17</v>
      </c>
      <c r="D16" s="12" t="s">
        <v>18</v>
      </c>
      <c r="E16" s="13">
        <v>0</v>
      </c>
      <c r="F16" s="13">
        <v>30485.57</v>
      </c>
      <c r="G16" s="13">
        <v>31022.22</v>
      </c>
      <c r="H16" s="13">
        <v>0</v>
      </c>
      <c r="I16" s="13">
        <v>0</v>
      </c>
      <c r="J16" s="13">
        <v>0</v>
      </c>
      <c r="K16" s="13">
        <f>+E16+F16+G16+H16+I16+J16</f>
        <v>61507.79</v>
      </c>
    </row>
    <row r="17" spans="1:11" x14ac:dyDescent="0.25">
      <c r="A17" s="2" t="s">
        <v>21</v>
      </c>
      <c r="B17" s="3"/>
      <c r="C17" s="3"/>
      <c r="D17" s="2" t="s">
        <v>22</v>
      </c>
      <c r="E17" s="4">
        <f>+E18</f>
        <v>626329.43999999994</v>
      </c>
      <c r="F17" s="4">
        <f>+F18</f>
        <v>10000</v>
      </c>
      <c r="G17" s="4">
        <f>+G18</f>
        <v>225600</v>
      </c>
      <c r="H17" s="4">
        <f>+H18</f>
        <v>0</v>
      </c>
      <c r="I17" s="4">
        <f>+I18</f>
        <v>0</v>
      </c>
      <c r="J17" s="4">
        <f>+J18</f>
        <v>0</v>
      </c>
      <c r="K17" s="4">
        <f>+K18</f>
        <v>861929.44</v>
      </c>
    </row>
    <row r="18" spans="1:11" x14ac:dyDescent="0.25">
      <c r="A18" s="5"/>
      <c r="B18" s="6" t="s">
        <v>23</v>
      </c>
      <c r="C18" s="5"/>
      <c r="D18" s="6" t="s">
        <v>24</v>
      </c>
      <c r="E18" s="7">
        <f>+E19</f>
        <v>626329.43999999994</v>
      </c>
      <c r="F18" s="7">
        <f>+F19</f>
        <v>10000</v>
      </c>
      <c r="G18" s="7">
        <f>+G19</f>
        <v>225600</v>
      </c>
      <c r="H18" s="7">
        <f>+H19</f>
        <v>0</v>
      </c>
      <c r="I18" s="7">
        <f>+I19</f>
        <v>0</v>
      </c>
      <c r="J18" s="7">
        <f>+J19</f>
        <v>0</v>
      </c>
      <c r="K18" s="7">
        <f>+K19</f>
        <v>861929.44</v>
      </c>
    </row>
    <row r="19" spans="1:11" x14ac:dyDescent="0.25">
      <c r="A19" s="8"/>
      <c r="B19" s="8"/>
      <c r="C19" s="9" t="s">
        <v>11</v>
      </c>
      <c r="D19" s="9" t="s">
        <v>12</v>
      </c>
      <c r="E19" s="10">
        <f>+E20</f>
        <v>626329.43999999994</v>
      </c>
      <c r="F19" s="10">
        <f>+F20</f>
        <v>10000</v>
      </c>
      <c r="G19" s="10">
        <f>+G20</f>
        <v>225600</v>
      </c>
      <c r="H19" s="10">
        <f>+H20</f>
        <v>0</v>
      </c>
      <c r="I19" s="10">
        <f>+I20</f>
        <v>0</v>
      </c>
      <c r="J19" s="10">
        <f>+J20</f>
        <v>0</v>
      </c>
      <c r="K19" s="10">
        <f>+K20</f>
        <v>861929.44</v>
      </c>
    </row>
    <row r="20" spans="1:11" x14ac:dyDescent="0.25">
      <c r="A20" s="11"/>
      <c r="B20" s="11"/>
      <c r="C20" s="12" t="s">
        <v>13</v>
      </c>
      <c r="D20" s="12" t="s">
        <v>14</v>
      </c>
      <c r="E20" s="13">
        <v>626329.43999999994</v>
      </c>
      <c r="F20" s="13">
        <v>10000</v>
      </c>
      <c r="G20" s="13">
        <v>225600</v>
      </c>
      <c r="H20" s="13">
        <v>0</v>
      </c>
      <c r="I20" s="13">
        <v>0</v>
      </c>
      <c r="J20" s="13">
        <v>0</v>
      </c>
      <c r="K20" s="13">
        <f>+E20+F20+G20+H20+I20+J20</f>
        <v>861929.44</v>
      </c>
    </row>
    <row r="21" spans="1:11" x14ac:dyDescent="0.25">
      <c r="A21" s="2" t="s">
        <v>25</v>
      </c>
      <c r="B21" s="3"/>
      <c r="C21" s="3"/>
      <c r="D21" s="2" t="s">
        <v>26</v>
      </c>
      <c r="E21" s="4">
        <f>+E22+E25+E29</f>
        <v>202579.35</v>
      </c>
      <c r="F21" s="4">
        <f>+F22+F25+F29</f>
        <v>167500.65000000002</v>
      </c>
      <c r="G21" s="4">
        <f>+G22+G25+G29</f>
        <v>55300</v>
      </c>
      <c r="H21" s="4">
        <f>+H22+H25+H29</f>
        <v>48000</v>
      </c>
      <c r="I21" s="4">
        <f>+I22+I25+I29</f>
        <v>43000</v>
      </c>
      <c r="J21" s="4">
        <f>+J22+J25+J29</f>
        <v>48000</v>
      </c>
      <c r="K21" s="4">
        <f>+K22+K25+K29</f>
        <v>564380</v>
      </c>
    </row>
    <row r="22" spans="1:11" x14ac:dyDescent="0.25">
      <c r="A22" s="5"/>
      <c r="B22" s="6" t="s">
        <v>27</v>
      </c>
      <c r="C22" s="5"/>
      <c r="D22" s="6" t="s">
        <v>28</v>
      </c>
      <c r="E22" s="7">
        <f>+E23</f>
        <v>202579.35</v>
      </c>
      <c r="F22" s="7">
        <f>+F23</f>
        <v>48000</v>
      </c>
      <c r="G22" s="7">
        <f>+G23</f>
        <v>48000</v>
      </c>
      <c r="H22" s="7">
        <f>+H23</f>
        <v>48000</v>
      </c>
      <c r="I22" s="7">
        <f>+I23</f>
        <v>43000</v>
      </c>
      <c r="J22" s="7">
        <f>+J23</f>
        <v>48000</v>
      </c>
      <c r="K22" s="7">
        <f>+K23</f>
        <v>437579.35</v>
      </c>
    </row>
    <row r="23" spans="1:11" x14ac:dyDescent="0.25">
      <c r="A23" s="8"/>
      <c r="B23" s="8"/>
      <c r="C23" s="9" t="s">
        <v>11</v>
      </c>
      <c r="D23" s="9" t="s">
        <v>12</v>
      </c>
      <c r="E23" s="10">
        <f>+E24</f>
        <v>202579.35</v>
      </c>
      <c r="F23" s="10">
        <f>+F24</f>
        <v>48000</v>
      </c>
      <c r="G23" s="10">
        <f>+G24</f>
        <v>48000</v>
      </c>
      <c r="H23" s="10">
        <f>+H24</f>
        <v>48000</v>
      </c>
      <c r="I23" s="10">
        <f>+I24</f>
        <v>43000</v>
      </c>
      <c r="J23" s="10">
        <f>+J24</f>
        <v>48000</v>
      </c>
      <c r="K23" s="10">
        <f>+K24</f>
        <v>437579.35</v>
      </c>
    </row>
    <row r="24" spans="1:11" x14ac:dyDescent="0.25">
      <c r="A24" s="11"/>
      <c r="B24" s="11"/>
      <c r="C24" s="12" t="s">
        <v>13</v>
      </c>
      <c r="D24" s="12" t="s">
        <v>14</v>
      </c>
      <c r="E24" s="13">
        <v>202579.35</v>
      </c>
      <c r="F24" s="13">
        <v>48000</v>
      </c>
      <c r="G24" s="13">
        <v>48000</v>
      </c>
      <c r="H24" s="13">
        <v>48000</v>
      </c>
      <c r="I24" s="13">
        <v>43000</v>
      </c>
      <c r="J24" s="13">
        <v>48000</v>
      </c>
      <c r="K24" s="13">
        <f>+E24+F24+G24+H24+I24+J24</f>
        <v>437579.35</v>
      </c>
    </row>
    <row r="25" spans="1:11" x14ac:dyDescent="0.25">
      <c r="A25" s="5"/>
      <c r="B25" s="6" t="s">
        <v>29</v>
      </c>
      <c r="C25" s="5"/>
      <c r="D25" s="6" t="s">
        <v>30</v>
      </c>
      <c r="E25" s="7">
        <f>+E26</f>
        <v>0</v>
      </c>
      <c r="F25" s="7">
        <f>+F26</f>
        <v>19700</v>
      </c>
      <c r="G25" s="7">
        <f>+G26</f>
        <v>7300</v>
      </c>
      <c r="H25" s="7">
        <f>+H26</f>
        <v>0</v>
      </c>
      <c r="I25" s="7">
        <f>+I26</f>
        <v>0</v>
      </c>
      <c r="J25" s="7">
        <f>+J26</f>
        <v>0</v>
      </c>
      <c r="K25" s="7">
        <f>+K26</f>
        <v>27000</v>
      </c>
    </row>
    <row r="26" spans="1:11" x14ac:dyDescent="0.25">
      <c r="A26" s="8"/>
      <c r="B26" s="8"/>
      <c r="C26" s="9" t="s">
        <v>11</v>
      </c>
      <c r="D26" s="9" t="s">
        <v>12</v>
      </c>
      <c r="E26" s="10">
        <f>+E27+E28</f>
        <v>0</v>
      </c>
      <c r="F26" s="10">
        <f>+F27+F28</f>
        <v>19700</v>
      </c>
      <c r="G26" s="10">
        <f>+G27+G28</f>
        <v>7300</v>
      </c>
      <c r="H26" s="10">
        <f>+H27+H28</f>
        <v>0</v>
      </c>
      <c r="I26" s="10">
        <f>+I27+I28</f>
        <v>0</v>
      </c>
      <c r="J26" s="10">
        <f>+J27+J28</f>
        <v>0</v>
      </c>
      <c r="K26" s="10">
        <f>+K27+K28</f>
        <v>27000</v>
      </c>
    </row>
    <row r="27" spans="1:11" x14ac:dyDescent="0.25">
      <c r="A27" s="11"/>
      <c r="B27" s="11"/>
      <c r="C27" s="12" t="s">
        <v>13</v>
      </c>
      <c r="D27" s="12" t="s">
        <v>14</v>
      </c>
      <c r="E27" s="13">
        <v>0</v>
      </c>
      <c r="F27" s="13">
        <v>3940</v>
      </c>
      <c r="G27" s="13">
        <v>1460</v>
      </c>
      <c r="H27" s="13">
        <v>0</v>
      </c>
      <c r="I27" s="13">
        <v>0</v>
      </c>
      <c r="J27" s="13">
        <v>0</v>
      </c>
      <c r="K27" s="13">
        <f>+E27+F27+G27+H27+I27+J27</f>
        <v>5400</v>
      </c>
    </row>
    <row r="28" spans="1:11" x14ac:dyDescent="0.25">
      <c r="A28" s="11"/>
      <c r="B28" s="11"/>
      <c r="C28" s="12" t="s">
        <v>17</v>
      </c>
      <c r="D28" s="12" t="s">
        <v>18</v>
      </c>
      <c r="E28" s="13">
        <v>0</v>
      </c>
      <c r="F28" s="13">
        <v>15760</v>
      </c>
      <c r="G28" s="13">
        <v>5840</v>
      </c>
      <c r="H28" s="13">
        <v>0</v>
      </c>
      <c r="I28" s="13">
        <v>0</v>
      </c>
      <c r="J28" s="13">
        <v>0</v>
      </c>
      <c r="K28" s="13">
        <f>+E28+F28+G28+H28+I28+J28</f>
        <v>21600</v>
      </c>
    </row>
    <row r="29" spans="1:11" x14ac:dyDescent="0.25">
      <c r="A29" s="5"/>
      <c r="B29" s="6" t="s">
        <v>31</v>
      </c>
      <c r="C29" s="5"/>
      <c r="D29" s="6" t="s">
        <v>32</v>
      </c>
      <c r="E29" s="7">
        <f>+E30</f>
        <v>0</v>
      </c>
      <c r="F29" s="7">
        <f>+F30</f>
        <v>99800.650000000009</v>
      </c>
      <c r="G29" s="7">
        <f>+G30</f>
        <v>0</v>
      </c>
      <c r="H29" s="7">
        <f>+H30</f>
        <v>0</v>
      </c>
      <c r="I29" s="7">
        <f>+I30</f>
        <v>0</v>
      </c>
      <c r="J29" s="7">
        <f>+J30</f>
        <v>0</v>
      </c>
      <c r="K29" s="7">
        <f>+K30</f>
        <v>99800.650000000009</v>
      </c>
    </row>
    <row r="30" spans="1:11" x14ac:dyDescent="0.25">
      <c r="A30" s="8"/>
      <c r="B30" s="8"/>
      <c r="C30" s="9" t="s">
        <v>11</v>
      </c>
      <c r="D30" s="9" t="s">
        <v>12</v>
      </c>
      <c r="E30" s="10">
        <f>+E31+E32</f>
        <v>0</v>
      </c>
      <c r="F30" s="10">
        <f>+F31+F32</f>
        <v>99800.650000000009</v>
      </c>
      <c r="G30" s="10">
        <f>+G31+G32</f>
        <v>0</v>
      </c>
      <c r="H30" s="10">
        <f>+H31+H32</f>
        <v>0</v>
      </c>
      <c r="I30" s="10">
        <f>+I31+I32</f>
        <v>0</v>
      </c>
      <c r="J30" s="10">
        <f>+J31+J32</f>
        <v>0</v>
      </c>
      <c r="K30" s="10">
        <f>+K31+K32</f>
        <v>99800.650000000009</v>
      </c>
    </row>
    <row r="31" spans="1:11" x14ac:dyDescent="0.25">
      <c r="A31" s="11"/>
      <c r="B31" s="11"/>
      <c r="C31" s="12" t="s">
        <v>13</v>
      </c>
      <c r="D31" s="12" t="s">
        <v>14</v>
      </c>
      <c r="E31" s="13">
        <v>0</v>
      </c>
      <c r="F31" s="13">
        <v>14970.1</v>
      </c>
      <c r="G31" s="13">
        <v>0</v>
      </c>
      <c r="H31" s="13">
        <v>0</v>
      </c>
      <c r="I31" s="13">
        <v>0</v>
      </c>
      <c r="J31" s="13">
        <v>0</v>
      </c>
      <c r="K31" s="13">
        <f>+E31+F31+G31+H31+I31+J31</f>
        <v>14970.1</v>
      </c>
    </row>
    <row r="32" spans="1:11" x14ac:dyDescent="0.25">
      <c r="A32" s="11"/>
      <c r="B32" s="11"/>
      <c r="C32" s="12" t="s">
        <v>17</v>
      </c>
      <c r="D32" s="12" t="s">
        <v>18</v>
      </c>
      <c r="E32" s="13">
        <v>0</v>
      </c>
      <c r="F32" s="13">
        <v>84830.55</v>
      </c>
      <c r="G32" s="13">
        <v>0</v>
      </c>
      <c r="H32" s="13">
        <v>0</v>
      </c>
      <c r="I32" s="13">
        <v>0</v>
      </c>
      <c r="J32" s="13">
        <v>0</v>
      </c>
      <c r="K32" s="13">
        <f>+E32+F32+G32+H32+I32+J32</f>
        <v>84830.55</v>
      </c>
    </row>
    <row r="33" spans="1:11" x14ac:dyDescent="0.25">
      <c r="A33" s="2" t="s">
        <v>33</v>
      </c>
      <c r="B33" s="3"/>
      <c r="C33" s="3"/>
      <c r="D33" s="2" t="s">
        <v>34</v>
      </c>
      <c r="E33" s="4">
        <f>+E34</f>
        <v>827664.42999999993</v>
      </c>
      <c r="F33" s="4">
        <f>+F34</f>
        <v>969213.43999999994</v>
      </c>
      <c r="G33" s="4">
        <f>+G34</f>
        <v>0</v>
      </c>
      <c r="H33" s="4">
        <f>+H34</f>
        <v>0</v>
      </c>
      <c r="I33" s="4">
        <f>+I34</f>
        <v>0</v>
      </c>
      <c r="J33" s="4">
        <f>+J34</f>
        <v>0</v>
      </c>
      <c r="K33" s="4">
        <f>+K34</f>
        <v>1796877.87</v>
      </c>
    </row>
    <row r="34" spans="1:11" x14ac:dyDescent="0.25">
      <c r="A34" s="5"/>
      <c r="B34" s="6" t="s">
        <v>35</v>
      </c>
      <c r="C34" s="5"/>
      <c r="D34" s="6" t="s">
        <v>36</v>
      </c>
      <c r="E34" s="7">
        <f>+E35</f>
        <v>827664.42999999993</v>
      </c>
      <c r="F34" s="7">
        <f>+F35</f>
        <v>969213.43999999994</v>
      </c>
      <c r="G34" s="7">
        <f>+G35</f>
        <v>0</v>
      </c>
      <c r="H34" s="7">
        <f>+H35</f>
        <v>0</v>
      </c>
      <c r="I34" s="7">
        <f>+I35</f>
        <v>0</v>
      </c>
      <c r="J34" s="7">
        <f>+J35</f>
        <v>0</v>
      </c>
      <c r="K34" s="7">
        <f>+K35</f>
        <v>1796877.87</v>
      </c>
    </row>
    <row r="35" spans="1:11" x14ac:dyDescent="0.25">
      <c r="A35" s="8"/>
      <c r="B35" s="8"/>
      <c r="C35" s="9" t="s">
        <v>11</v>
      </c>
      <c r="D35" s="9" t="s">
        <v>12</v>
      </c>
      <c r="E35" s="10">
        <f>+E36+E37+E38</f>
        <v>827664.42999999993</v>
      </c>
      <c r="F35" s="10">
        <f>+F36+F37+F38</f>
        <v>969213.43999999994</v>
      </c>
      <c r="G35" s="10">
        <f>+G36+G37+G38</f>
        <v>0</v>
      </c>
      <c r="H35" s="10">
        <f>+H36+H37+H38</f>
        <v>0</v>
      </c>
      <c r="I35" s="10">
        <f>+I36+I37+I38</f>
        <v>0</v>
      </c>
      <c r="J35" s="10">
        <f>+J36+J37+J38</f>
        <v>0</v>
      </c>
      <c r="K35" s="10">
        <f>+K36+K37+K38</f>
        <v>1796877.87</v>
      </c>
    </row>
    <row r="36" spans="1:11" x14ac:dyDescent="0.25">
      <c r="A36" s="11"/>
      <c r="B36" s="11"/>
      <c r="C36" s="12" t="s">
        <v>13</v>
      </c>
      <c r="D36" s="12" t="s">
        <v>14</v>
      </c>
      <c r="E36" s="13">
        <v>471554.78</v>
      </c>
      <c r="F36" s="13">
        <v>630110.85</v>
      </c>
      <c r="G36" s="13">
        <v>0</v>
      </c>
      <c r="H36" s="13">
        <v>0</v>
      </c>
      <c r="I36" s="13">
        <v>0</v>
      </c>
      <c r="J36" s="13">
        <v>0</v>
      </c>
      <c r="K36" s="13">
        <f>+E36+F36+G36+H36+I36+J36</f>
        <v>1101665.6299999999</v>
      </c>
    </row>
    <row r="37" spans="1:11" x14ac:dyDescent="0.25">
      <c r="A37" s="11"/>
      <c r="B37" s="11"/>
      <c r="C37" s="12" t="s">
        <v>37</v>
      </c>
      <c r="D37" s="12" t="s">
        <v>38</v>
      </c>
      <c r="E37" s="13">
        <v>53416.45</v>
      </c>
      <c r="F37" s="13">
        <v>50865.39</v>
      </c>
      <c r="G37" s="13">
        <v>0</v>
      </c>
      <c r="H37" s="13">
        <v>0</v>
      </c>
      <c r="I37" s="13">
        <v>0</v>
      </c>
      <c r="J37" s="13">
        <v>0</v>
      </c>
      <c r="K37" s="13">
        <f>+E37+F37+G37+H37+I37+J37</f>
        <v>104281.84</v>
      </c>
    </row>
    <row r="38" spans="1:11" x14ac:dyDescent="0.25">
      <c r="A38" s="11"/>
      <c r="B38" s="11"/>
      <c r="C38" s="12" t="s">
        <v>17</v>
      </c>
      <c r="D38" s="12" t="s">
        <v>18</v>
      </c>
      <c r="E38" s="13">
        <v>302693.2</v>
      </c>
      <c r="F38" s="13">
        <v>288237.2</v>
      </c>
      <c r="G38" s="13">
        <v>0</v>
      </c>
      <c r="H38" s="13">
        <v>0</v>
      </c>
      <c r="I38" s="13">
        <v>0</v>
      </c>
      <c r="J38" s="13">
        <v>0</v>
      </c>
      <c r="K38" s="13">
        <f>+E38+F38+G38+H38+I38+J38</f>
        <v>590930.4</v>
      </c>
    </row>
    <row r="39" spans="1:11" x14ac:dyDescent="0.25">
      <c r="A39" s="2" t="s">
        <v>39</v>
      </c>
      <c r="B39" s="3"/>
      <c r="C39" s="3"/>
      <c r="D39" s="2" t="s">
        <v>40</v>
      </c>
      <c r="E39" s="4">
        <f>+E40+E43+E46+E49+E52+E55+E58</f>
        <v>5934916.5099999998</v>
      </c>
      <c r="F39" s="4">
        <f>+F40+F43+F46+F49+F52+F55+F58</f>
        <v>1802644.3900000001</v>
      </c>
      <c r="G39" s="4">
        <f>+G40+G43+G46+G49+G52+G55+G58</f>
        <v>1633500</v>
      </c>
      <c r="H39" s="4">
        <f>+H40+H43+H46+H49+H52+H55+H58</f>
        <v>2119090</v>
      </c>
      <c r="I39" s="4">
        <f>+I40+I43+I46+I49+I52+I55+I58</f>
        <v>2104964.59</v>
      </c>
      <c r="J39" s="4">
        <f>+J40+J43+J46+J49+J52+J55+J58</f>
        <v>800000</v>
      </c>
      <c r="K39" s="4">
        <f>+K40+K43+K46+K49+K52+K55+K58</f>
        <v>14395115.490000002</v>
      </c>
    </row>
    <row r="40" spans="1:11" x14ac:dyDescent="0.25">
      <c r="A40" s="5"/>
      <c r="B40" s="6" t="s">
        <v>41</v>
      </c>
      <c r="C40" s="5"/>
      <c r="D40" s="6" t="s">
        <v>42</v>
      </c>
      <c r="E40" s="7">
        <f>+E41</f>
        <v>1281050.77</v>
      </c>
      <c r="F40" s="7">
        <f>+F41</f>
        <v>649144.39</v>
      </c>
      <c r="G40" s="7">
        <f>+G41</f>
        <v>120000</v>
      </c>
      <c r="H40" s="7">
        <f>+H41</f>
        <v>120000</v>
      </c>
      <c r="I40" s="7">
        <f>+I41</f>
        <v>120000</v>
      </c>
      <c r="J40" s="7">
        <f>+J41</f>
        <v>0</v>
      </c>
      <c r="K40" s="7">
        <f>+K41</f>
        <v>2290195.16</v>
      </c>
    </row>
    <row r="41" spans="1:11" x14ac:dyDescent="0.25">
      <c r="A41" s="8"/>
      <c r="B41" s="8"/>
      <c r="C41" s="9" t="s">
        <v>11</v>
      </c>
      <c r="D41" s="9" t="s">
        <v>12</v>
      </c>
      <c r="E41" s="10">
        <f>+E42</f>
        <v>1281050.77</v>
      </c>
      <c r="F41" s="10">
        <f>+F42</f>
        <v>649144.39</v>
      </c>
      <c r="G41" s="10">
        <f>+G42</f>
        <v>120000</v>
      </c>
      <c r="H41" s="10">
        <f>+H42</f>
        <v>120000</v>
      </c>
      <c r="I41" s="10">
        <f>+I42</f>
        <v>120000</v>
      </c>
      <c r="J41" s="10">
        <f>+J42</f>
        <v>0</v>
      </c>
      <c r="K41" s="10">
        <f>+K42</f>
        <v>2290195.16</v>
      </c>
    </row>
    <row r="42" spans="1:11" x14ac:dyDescent="0.25">
      <c r="A42" s="11"/>
      <c r="B42" s="11"/>
      <c r="C42" s="12" t="s">
        <v>13</v>
      </c>
      <c r="D42" s="12" t="s">
        <v>14</v>
      </c>
      <c r="E42" s="13">
        <v>1281050.77</v>
      </c>
      <c r="F42" s="13">
        <v>649144.39</v>
      </c>
      <c r="G42" s="13">
        <v>120000</v>
      </c>
      <c r="H42" s="13">
        <v>120000</v>
      </c>
      <c r="I42" s="13">
        <v>120000</v>
      </c>
      <c r="J42" s="13">
        <v>0</v>
      </c>
      <c r="K42" s="13">
        <f>+E42+F42+G42+H42+I42+J42</f>
        <v>2290195.16</v>
      </c>
    </row>
    <row r="43" spans="1:11" x14ac:dyDescent="0.25">
      <c r="A43" s="5"/>
      <c r="B43" s="6" t="s">
        <v>43</v>
      </c>
      <c r="C43" s="5"/>
      <c r="D43" s="6" t="s">
        <v>44</v>
      </c>
      <c r="E43" s="7">
        <f>+E44</f>
        <v>3485359.08</v>
      </c>
      <c r="F43" s="7">
        <f>+F44</f>
        <v>850000</v>
      </c>
      <c r="G43" s="7">
        <f>+G44</f>
        <v>850000</v>
      </c>
      <c r="H43" s="7">
        <f>+H44</f>
        <v>850000</v>
      </c>
      <c r="I43" s="7">
        <f>+I44</f>
        <v>820000</v>
      </c>
      <c r="J43" s="7">
        <f>+J44</f>
        <v>800000</v>
      </c>
      <c r="K43" s="7">
        <f>+K44</f>
        <v>7655359.0800000001</v>
      </c>
    </row>
    <row r="44" spans="1:11" x14ac:dyDescent="0.25">
      <c r="A44" s="8"/>
      <c r="B44" s="8"/>
      <c r="C44" s="9" t="s">
        <v>11</v>
      </c>
      <c r="D44" s="9" t="s">
        <v>12</v>
      </c>
      <c r="E44" s="10">
        <f>+E45</f>
        <v>3485359.08</v>
      </c>
      <c r="F44" s="10">
        <f>+F45</f>
        <v>850000</v>
      </c>
      <c r="G44" s="10">
        <f>+G45</f>
        <v>850000</v>
      </c>
      <c r="H44" s="10">
        <f>+H45</f>
        <v>850000</v>
      </c>
      <c r="I44" s="10">
        <f>+I45</f>
        <v>820000</v>
      </c>
      <c r="J44" s="10">
        <f>+J45</f>
        <v>800000</v>
      </c>
      <c r="K44" s="10">
        <f>+K45</f>
        <v>7655359.0800000001</v>
      </c>
    </row>
    <row r="45" spans="1:11" x14ac:dyDescent="0.25">
      <c r="A45" s="11"/>
      <c r="B45" s="11"/>
      <c r="C45" s="12" t="s">
        <v>13</v>
      </c>
      <c r="D45" s="12" t="s">
        <v>14</v>
      </c>
      <c r="E45" s="13">
        <v>3485359.08</v>
      </c>
      <c r="F45" s="13">
        <v>850000</v>
      </c>
      <c r="G45" s="13">
        <v>850000</v>
      </c>
      <c r="H45" s="13">
        <v>850000</v>
      </c>
      <c r="I45" s="13">
        <v>820000</v>
      </c>
      <c r="J45" s="13">
        <v>800000</v>
      </c>
      <c r="K45" s="13">
        <f>+E45+F45+G45+H45+I45+J45</f>
        <v>7655359.0800000001</v>
      </c>
    </row>
    <row r="46" spans="1:11" x14ac:dyDescent="0.25">
      <c r="A46" s="5"/>
      <c r="B46" s="6" t="s">
        <v>45</v>
      </c>
      <c r="C46" s="5"/>
      <c r="D46" s="6" t="s">
        <v>46</v>
      </c>
      <c r="E46" s="7">
        <f>+E47</f>
        <v>0</v>
      </c>
      <c r="F46" s="7">
        <f>+F47</f>
        <v>60000</v>
      </c>
      <c r="G46" s="7">
        <f>+G47</f>
        <v>30000</v>
      </c>
      <c r="H46" s="7">
        <f>+H47</f>
        <v>422090</v>
      </c>
      <c r="I46" s="7">
        <f>+I47</f>
        <v>589464.59</v>
      </c>
      <c r="J46" s="7">
        <f>+J47</f>
        <v>0</v>
      </c>
      <c r="K46" s="7">
        <f>+K47</f>
        <v>1101554.5899999999</v>
      </c>
    </row>
    <row r="47" spans="1:11" x14ac:dyDescent="0.25">
      <c r="A47" s="8"/>
      <c r="B47" s="8"/>
      <c r="C47" s="9" t="s">
        <v>11</v>
      </c>
      <c r="D47" s="9" t="s">
        <v>12</v>
      </c>
      <c r="E47" s="10">
        <f>+E48</f>
        <v>0</v>
      </c>
      <c r="F47" s="10">
        <f>+F48</f>
        <v>60000</v>
      </c>
      <c r="G47" s="10">
        <f>+G48</f>
        <v>30000</v>
      </c>
      <c r="H47" s="10">
        <f>+H48</f>
        <v>422090</v>
      </c>
      <c r="I47" s="10">
        <f>+I48</f>
        <v>589464.59</v>
      </c>
      <c r="J47" s="10">
        <f>+J48</f>
        <v>0</v>
      </c>
      <c r="K47" s="10">
        <f>+K48</f>
        <v>1101554.5899999999</v>
      </c>
    </row>
    <row r="48" spans="1:11" x14ac:dyDescent="0.25">
      <c r="A48" s="11"/>
      <c r="B48" s="11"/>
      <c r="C48" s="12" t="s">
        <v>13</v>
      </c>
      <c r="D48" s="12" t="s">
        <v>14</v>
      </c>
      <c r="E48" s="13">
        <v>0</v>
      </c>
      <c r="F48" s="13">
        <v>60000</v>
      </c>
      <c r="G48" s="13">
        <v>30000</v>
      </c>
      <c r="H48" s="13">
        <v>422090</v>
      </c>
      <c r="I48" s="13">
        <v>589464.59</v>
      </c>
      <c r="J48" s="13">
        <v>0</v>
      </c>
      <c r="K48" s="13">
        <f>+E48+F48+G48+H48+I48+J48</f>
        <v>1101554.5899999999</v>
      </c>
    </row>
    <row r="49" spans="1:11" x14ac:dyDescent="0.25">
      <c r="A49" s="5"/>
      <c r="B49" s="6" t="s">
        <v>47</v>
      </c>
      <c r="C49" s="5"/>
      <c r="D49" s="6" t="s">
        <v>48</v>
      </c>
      <c r="E49" s="7">
        <f>+E50</f>
        <v>655108.74</v>
      </c>
      <c r="F49" s="7">
        <f>+F50</f>
        <v>30000</v>
      </c>
      <c r="G49" s="7">
        <f>+G50</f>
        <v>0</v>
      </c>
      <c r="H49" s="7">
        <f>+H50</f>
        <v>0</v>
      </c>
      <c r="I49" s="7">
        <f>+I50</f>
        <v>0</v>
      </c>
      <c r="J49" s="7">
        <f>+J50</f>
        <v>0</v>
      </c>
      <c r="K49" s="7">
        <f>+K50</f>
        <v>685108.74</v>
      </c>
    </row>
    <row r="50" spans="1:11" x14ac:dyDescent="0.25">
      <c r="A50" s="8"/>
      <c r="B50" s="8"/>
      <c r="C50" s="9" t="s">
        <v>11</v>
      </c>
      <c r="D50" s="9" t="s">
        <v>12</v>
      </c>
      <c r="E50" s="10">
        <f>+E51</f>
        <v>655108.74</v>
      </c>
      <c r="F50" s="10">
        <f>+F51</f>
        <v>30000</v>
      </c>
      <c r="G50" s="10">
        <f>+G51</f>
        <v>0</v>
      </c>
      <c r="H50" s="10">
        <f>+H51</f>
        <v>0</v>
      </c>
      <c r="I50" s="10">
        <f>+I51</f>
        <v>0</v>
      </c>
      <c r="J50" s="10">
        <f>+J51</f>
        <v>0</v>
      </c>
      <c r="K50" s="10">
        <f>+K51</f>
        <v>685108.74</v>
      </c>
    </row>
    <row r="51" spans="1:11" x14ac:dyDescent="0.25">
      <c r="A51" s="11"/>
      <c r="B51" s="11"/>
      <c r="C51" s="12" t="s">
        <v>13</v>
      </c>
      <c r="D51" s="12" t="s">
        <v>14</v>
      </c>
      <c r="E51" s="13">
        <v>655108.74</v>
      </c>
      <c r="F51" s="13">
        <v>30000</v>
      </c>
      <c r="G51" s="13">
        <v>0</v>
      </c>
      <c r="H51" s="13">
        <v>0</v>
      </c>
      <c r="I51" s="13">
        <v>0</v>
      </c>
      <c r="J51" s="13">
        <v>0</v>
      </c>
      <c r="K51" s="13">
        <f>+E51+F51+G51+H51+I51+J51</f>
        <v>685108.74</v>
      </c>
    </row>
    <row r="52" spans="1:11" x14ac:dyDescent="0.25">
      <c r="A52" s="5"/>
      <c r="B52" s="6" t="s">
        <v>49</v>
      </c>
      <c r="C52" s="5"/>
      <c r="D52" s="6" t="s">
        <v>50</v>
      </c>
      <c r="E52" s="7">
        <f>+E53</f>
        <v>352782.63</v>
      </c>
      <c r="F52" s="7">
        <f>+F53</f>
        <v>105000</v>
      </c>
      <c r="G52" s="7">
        <f>+G53</f>
        <v>112000</v>
      </c>
      <c r="H52" s="7">
        <f>+H53</f>
        <v>112500</v>
      </c>
      <c r="I52" s="7">
        <f>+I53</f>
        <v>112000</v>
      </c>
      <c r="J52" s="7">
        <f>+J53</f>
        <v>0</v>
      </c>
      <c r="K52" s="7">
        <f>+K53</f>
        <v>794282.63</v>
      </c>
    </row>
    <row r="53" spans="1:11" x14ac:dyDescent="0.25">
      <c r="A53" s="8"/>
      <c r="B53" s="8"/>
      <c r="C53" s="9" t="s">
        <v>11</v>
      </c>
      <c r="D53" s="9" t="s">
        <v>12</v>
      </c>
      <c r="E53" s="10">
        <f>+E54</f>
        <v>352782.63</v>
      </c>
      <c r="F53" s="10">
        <f>+F54</f>
        <v>105000</v>
      </c>
      <c r="G53" s="10">
        <f>+G54</f>
        <v>112000</v>
      </c>
      <c r="H53" s="10">
        <f>+H54</f>
        <v>112500</v>
      </c>
      <c r="I53" s="10">
        <f>+I54</f>
        <v>112000</v>
      </c>
      <c r="J53" s="10">
        <f>+J54</f>
        <v>0</v>
      </c>
      <c r="K53" s="10">
        <f>+K54</f>
        <v>794282.63</v>
      </c>
    </row>
    <row r="54" spans="1:11" x14ac:dyDescent="0.25">
      <c r="A54" s="11"/>
      <c r="B54" s="11"/>
      <c r="C54" s="12" t="s">
        <v>13</v>
      </c>
      <c r="D54" s="12" t="s">
        <v>14</v>
      </c>
      <c r="E54" s="13">
        <v>352782.63</v>
      </c>
      <c r="F54" s="13">
        <v>105000</v>
      </c>
      <c r="G54" s="13">
        <v>112000</v>
      </c>
      <c r="H54" s="13">
        <v>112500</v>
      </c>
      <c r="I54" s="13">
        <v>112000</v>
      </c>
      <c r="J54" s="13">
        <v>0</v>
      </c>
      <c r="K54" s="13">
        <f>+E54+F54+G54+H54+I54+J54</f>
        <v>794282.63</v>
      </c>
    </row>
    <row r="55" spans="1:11" x14ac:dyDescent="0.25">
      <c r="A55" s="5"/>
      <c r="B55" s="6" t="s">
        <v>51</v>
      </c>
      <c r="C55" s="5"/>
      <c r="D55" s="6" t="s">
        <v>52</v>
      </c>
      <c r="E55" s="7">
        <f>+E56</f>
        <v>100615.29</v>
      </c>
      <c r="F55" s="7">
        <f>+F56</f>
        <v>8500</v>
      </c>
      <c r="G55" s="7">
        <f>+G56</f>
        <v>211000</v>
      </c>
      <c r="H55" s="7">
        <f>+H56</f>
        <v>304000</v>
      </c>
      <c r="I55" s="7">
        <f>+I56</f>
        <v>173000</v>
      </c>
      <c r="J55" s="7">
        <f>+J56</f>
        <v>0</v>
      </c>
      <c r="K55" s="7">
        <f>+K56</f>
        <v>797115.29</v>
      </c>
    </row>
    <row r="56" spans="1:11" x14ac:dyDescent="0.25">
      <c r="A56" s="8"/>
      <c r="B56" s="8"/>
      <c r="C56" s="9" t="s">
        <v>11</v>
      </c>
      <c r="D56" s="9" t="s">
        <v>12</v>
      </c>
      <c r="E56" s="10">
        <f>+E57</f>
        <v>100615.29</v>
      </c>
      <c r="F56" s="10">
        <f>+F57</f>
        <v>8500</v>
      </c>
      <c r="G56" s="10">
        <f>+G57</f>
        <v>211000</v>
      </c>
      <c r="H56" s="10">
        <f>+H57</f>
        <v>304000</v>
      </c>
      <c r="I56" s="10">
        <f>+I57</f>
        <v>173000</v>
      </c>
      <c r="J56" s="10">
        <f>+J57</f>
        <v>0</v>
      </c>
      <c r="K56" s="10">
        <f>+K57</f>
        <v>797115.29</v>
      </c>
    </row>
    <row r="57" spans="1:11" x14ac:dyDescent="0.25">
      <c r="A57" s="11"/>
      <c r="B57" s="11"/>
      <c r="C57" s="12" t="s">
        <v>13</v>
      </c>
      <c r="D57" s="12" t="s">
        <v>14</v>
      </c>
      <c r="E57" s="13">
        <v>100615.29</v>
      </c>
      <c r="F57" s="13">
        <v>8500</v>
      </c>
      <c r="G57" s="13">
        <v>211000</v>
      </c>
      <c r="H57" s="13">
        <v>304000</v>
      </c>
      <c r="I57" s="13">
        <v>173000</v>
      </c>
      <c r="J57" s="13">
        <v>0</v>
      </c>
      <c r="K57" s="13">
        <f>+E57+F57+G57+H57+I57+J57</f>
        <v>797115.29</v>
      </c>
    </row>
    <row r="58" spans="1:11" x14ac:dyDescent="0.25">
      <c r="A58" s="5"/>
      <c r="B58" s="6" t="s">
        <v>53</v>
      </c>
      <c r="C58" s="5"/>
      <c r="D58" s="6" t="s">
        <v>54</v>
      </c>
      <c r="E58" s="7">
        <f>+E59</f>
        <v>60000</v>
      </c>
      <c r="F58" s="7">
        <f>+F59</f>
        <v>100000</v>
      </c>
      <c r="G58" s="7">
        <f>+G59</f>
        <v>310500</v>
      </c>
      <c r="H58" s="7">
        <f>+H59</f>
        <v>310500</v>
      </c>
      <c r="I58" s="7">
        <f>+I59</f>
        <v>290500</v>
      </c>
      <c r="J58" s="7">
        <f>+J59</f>
        <v>0</v>
      </c>
      <c r="K58" s="7">
        <f>+K59</f>
        <v>1071500</v>
      </c>
    </row>
    <row r="59" spans="1:11" x14ac:dyDescent="0.25">
      <c r="A59" s="8"/>
      <c r="B59" s="8"/>
      <c r="C59" s="9" t="s">
        <v>11</v>
      </c>
      <c r="D59" s="9" t="s">
        <v>12</v>
      </c>
      <c r="E59" s="10">
        <f>+E60</f>
        <v>60000</v>
      </c>
      <c r="F59" s="10">
        <f>+F60</f>
        <v>100000</v>
      </c>
      <c r="G59" s="10">
        <f>+G60</f>
        <v>310500</v>
      </c>
      <c r="H59" s="10">
        <f>+H60</f>
        <v>310500</v>
      </c>
      <c r="I59" s="10">
        <f>+I60</f>
        <v>290500</v>
      </c>
      <c r="J59" s="10">
        <f>+J60</f>
        <v>0</v>
      </c>
      <c r="K59" s="10">
        <f>+K60</f>
        <v>1071500</v>
      </c>
    </row>
    <row r="60" spans="1:11" x14ac:dyDescent="0.25">
      <c r="A60" s="11"/>
      <c r="B60" s="11"/>
      <c r="C60" s="12" t="s">
        <v>13</v>
      </c>
      <c r="D60" s="12" t="s">
        <v>14</v>
      </c>
      <c r="E60" s="13">
        <v>60000</v>
      </c>
      <c r="F60" s="13">
        <v>100000</v>
      </c>
      <c r="G60" s="13">
        <v>310500</v>
      </c>
      <c r="H60" s="13">
        <v>310500</v>
      </c>
      <c r="I60" s="13">
        <v>290500</v>
      </c>
      <c r="J60" s="13">
        <v>0</v>
      </c>
      <c r="K60" s="13">
        <f>+E60+F60+G60+H60+I60+J60</f>
        <v>1071500</v>
      </c>
    </row>
    <row r="61" spans="1:11" x14ac:dyDescent="0.25">
      <c r="A61" s="2" t="s">
        <v>55</v>
      </c>
      <c r="B61" s="3"/>
      <c r="C61" s="3"/>
      <c r="D61" s="2" t="s">
        <v>56</v>
      </c>
      <c r="E61" s="4">
        <f>+E62+E65+E68+E72+E75</f>
        <v>613873.34</v>
      </c>
      <c r="F61" s="4">
        <f>+F62+F65+F68+F72+F75</f>
        <v>260000</v>
      </c>
      <c r="G61" s="4">
        <f>+G62+G65+G68+G72+G75</f>
        <v>1562300</v>
      </c>
      <c r="H61" s="4">
        <f>+H62+H65+H68+H72+H75</f>
        <v>1721400</v>
      </c>
      <c r="I61" s="4">
        <f>+I62+I65+I68+I72+I75</f>
        <v>815000</v>
      </c>
      <c r="J61" s="4">
        <f>+J62+J65+J68+J72+J75</f>
        <v>0</v>
      </c>
      <c r="K61" s="4">
        <f>+K62+K65+K68+K72+K75</f>
        <v>4972573.34</v>
      </c>
    </row>
    <row r="62" spans="1:11" x14ac:dyDescent="0.25">
      <c r="A62" s="5"/>
      <c r="B62" s="6" t="s">
        <v>57</v>
      </c>
      <c r="C62" s="5"/>
      <c r="D62" s="6" t="s">
        <v>58</v>
      </c>
      <c r="E62" s="7">
        <f>+E63</f>
        <v>353627.07</v>
      </c>
      <c r="F62" s="7">
        <f>+F63</f>
        <v>100000</v>
      </c>
      <c r="G62" s="7">
        <f>+G63</f>
        <v>100000</v>
      </c>
      <c r="H62" s="7">
        <f>+H63</f>
        <v>100000</v>
      </c>
      <c r="I62" s="7">
        <f>+I63</f>
        <v>100000</v>
      </c>
      <c r="J62" s="7">
        <f>+J63</f>
        <v>0</v>
      </c>
      <c r="K62" s="7">
        <f>+K63</f>
        <v>753627.07000000007</v>
      </c>
    </row>
    <row r="63" spans="1:11" x14ac:dyDescent="0.25">
      <c r="A63" s="8"/>
      <c r="B63" s="8"/>
      <c r="C63" s="9" t="s">
        <v>11</v>
      </c>
      <c r="D63" s="9" t="s">
        <v>12</v>
      </c>
      <c r="E63" s="10">
        <f>+E64</f>
        <v>353627.07</v>
      </c>
      <c r="F63" s="10">
        <f>+F64</f>
        <v>100000</v>
      </c>
      <c r="G63" s="10">
        <f>+G64</f>
        <v>100000</v>
      </c>
      <c r="H63" s="10">
        <f>+H64</f>
        <v>100000</v>
      </c>
      <c r="I63" s="10">
        <f>+I64</f>
        <v>100000</v>
      </c>
      <c r="J63" s="10">
        <f>+J64</f>
        <v>0</v>
      </c>
      <c r="K63" s="10">
        <f>+K64</f>
        <v>753627.07000000007</v>
      </c>
    </row>
    <row r="64" spans="1:11" x14ac:dyDescent="0.25">
      <c r="A64" s="11"/>
      <c r="B64" s="11"/>
      <c r="C64" s="12" t="s">
        <v>13</v>
      </c>
      <c r="D64" s="12" t="s">
        <v>14</v>
      </c>
      <c r="E64" s="13">
        <v>353627.07</v>
      </c>
      <c r="F64" s="13">
        <v>100000</v>
      </c>
      <c r="G64" s="13">
        <v>100000</v>
      </c>
      <c r="H64" s="13">
        <v>100000</v>
      </c>
      <c r="I64" s="13">
        <v>100000</v>
      </c>
      <c r="J64" s="13">
        <v>0</v>
      </c>
      <c r="K64" s="13">
        <f>+E64+F64+G64+H64+I64+J64</f>
        <v>753627.07000000007</v>
      </c>
    </row>
    <row r="65" spans="1:11" x14ac:dyDescent="0.25">
      <c r="A65" s="5"/>
      <c r="B65" s="6" t="s">
        <v>59</v>
      </c>
      <c r="C65" s="5"/>
      <c r="D65" s="6" t="s">
        <v>60</v>
      </c>
      <c r="E65" s="7">
        <f>+E66</f>
        <v>234026.27</v>
      </c>
      <c r="F65" s="7">
        <f>+F66</f>
        <v>40000</v>
      </c>
      <c r="G65" s="7">
        <f>+G66</f>
        <v>189300</v>
      </c>
      <c r="H65" s="7">
        <f>+H66</f>
        <v>193400</v>
      </c>
      <c r="I65" s="7">
        <f>+I66</f>
        <v>203000</v>
      </c>
      <c r="J65" s="7">
        <f>+J66</f>
        <v>0</v>
      </c>
      <c r="K65" s="7">
        <f>+K66</f>
        <v>859726.27</v>
      </c>
    </row>
    <row r="66" spans="1:11" x14ac:dyDescent="0.25">
      <c r="A66" s="8"/>
      <c r="B66" s="8"/>
      <c r="C66" s="9" t="s">
        <v>11</v>
      </c>
      <c r="D66" s="9" t="s">
        <v>12</v>
      </c>
      <c r="E66" s="10">
        <f>+E67</f>
        <v>234026.27</v>
      </c>
      <c r="F66" s="10">
        <f>+F67</f>
        <v>40000</v>
      </c>
      <c r="G66" s="10">
        <f>+G67</f>
        <v>189300</v>
      </c>
      <c r="H66" s="10">
        <f>+H67</f>
        <v>193400</v>
      </c>
      <c r="I66" s="10">
        <f>+I67</f>
        <v>203000</v>
      </c>
      <c r="J66" s="10">
        <f>+J67</f>
        <v>0</v>
      </c>
      <c r="K66" s="10">
        <f>+K67</f>
        <v>859726.27</v>
      </c>
    </row>
    <row r="67" spans="1:11" x14ac:dyDescent="0.25">
      <c r="A67" s="11"/>
      <c r="B67" s="11"/>
      <c r="C67" s="12" t="s">
        <v>13</v>
      </c>
      <c r="D67" s="12" t="s">
        <v>14</v>
      </c>
      <c r="E67" s="13">
        <v>234026.27</v>
      </c>
      <c r="F67" s="13">
        <v>40000</v>
      </c>
      <c r="G67" s="13">
        <v>189300</v>
      </c>
      <c r="H67" s="13">
        <v>193400</v>
      </c>
      <c r="I67" s="13">
        <v>203000</v>
      </c>
      <c r="J67" s="13">
        <v>0</v>
      </c>
      <c r="K67" s="13">
        <f>+E67+F67+G67+H67+I67+J67</f>
        <v>859726.27</v>
      </c>
    </row>
    <row r="68" spans="1:11" x14ac:dyDescent="0.25">
      <c r="A68" s="5"/>
      <c r="B68" s="6" t="s">
        <v>61</v>
      </c>
      <c r="C68" s="5"/>
      <c r="D68" s="6" t="s">
        <v>62</v>
      </c>
      <c r="E68" s="7">
        <f>+E69</f>
        <v>1220</v>
      </c>
      <c r="F68" s="7">
        <f>+F69</f>
        <v>70000</v>
      </c>
      <c r="G68" s="7">
        <f>+G69</f>
        <v>566000</v>
      </c>
      <c r="H68" s="7">
        <f>+H69</f>
        <v>1022000</v>
      </c>
      <c r="I68" s="7">
        <f>+I69</f>
        <v>0</v>
      </c>
      <c r="J68" s="7">
        <f>+J69</f>
        <v>0</v>
      </c>
      <c r="K68" s="7">
        <f>+K69</f>
        <v>1659220</v>
      </c>
    </row>
    <row r="69" spans="1:11" x14ac:dyDescent="0.25">
      <c r="A69" s="8"/>
      <c r="B69" s="8"/>
      <c r="C69" s="9" t="s">
        <v>11</v>
      </c>
      <c r="D69" s="9" t="s">
        <v>12</v>
      </c>
      <c r="E69" s="10">
        <f>+E70+E71</f>
        <v>1220</v>
      </c>
      <c r="F69" s="10">
        <f>+F70+F71</f>
        <v>70000</v>
      </c>
      <c r="G69" s="10">
        <f>+G70+G71</f>
        <v>566000</v>
      </c>
      <c r="H69" s="10">
        <f>+H70+H71</f>
        <v>1022000</v>
      </c>
      <c r="I69" s="10">
        <f>+I70+I71</f>
        <v>0</v>
      </c>
      <c r="J69" s="10">
        <f>+J70+J71</f>
        <v>0</v>
      </c>
      <c r="K69" s="10">
        <f>+K70+K71</f>
        <v>1659220</v>
      </c>
    </row>
    <row r="70" spans="1:11" x14ac:dyDescent="0.25">
      <c r="A70" s="11"/>
      <c r="B70" s="11"/>
      <c r="C70" s="12" t="s">
        <v>13</v>
      </c>
      <c r="D70" s="12" t="s">
        <v>14</v>
      </c>
      <c r="E70" s="13">
        <v>1220</v>
      </c>
      <c r="F70" s="13">
        <v>70000</v>
      </c>
      <c r="G70" s="13">
        <v>226400</v>
      </c>
      <c r="H70" s="13">
        <v>408800</v>
      </c>
      <c r="I70" s="13">
        <v>0</v>
      </c>
      <c r="J70" s="13">
        <v>0</v>
      </c>
      <c r="K70" s="13">
        <f>+E70+F70+G70+H70+I70+J70</f>
        <v>706420</v>
      </c>
    </row>
    <row r="71" spans="1:11" x14ac:dyDescent="0.25">
      <c r="A71" s="11"/>
      <c r="B71" s="11"/>
      <c r="C71" s="12" t="s">
        <v>17</v>
      </c>
      <c r="D71" s="12" t="s">
        <v>18</v>
      </c>
      <c r="E71" s="13">
        <v>0</v>
      </c>
      <c r="F71" s="13">
        <v>0</v>
      </c>
      <c r="G71" s="13">
        <v>339600</v>
      </c>
      <c r="H71" s="13">
        <v>613200</v>
      </c>
      <c r="I71" s="13">
        <v>0</v>
      </c>
      <c r="J71" s="13">
        <v>0</v>
      </c>
      <c r="K71" s="13">
        <f>+E71+F71+G71+H71+I71+J71</f>
        <v>952800</v>
      </c>
    </row>
    <row r="72" spans="1:11" x14ac:dyDescent="0.25">
      <c r="A72" s="5"/>
      <c r="B72" s="6" t="s">
        <v>63</v>
      </c>
      <c r="C72" s="5"/>
      <c r="D72" s="6" t="s">
        <v>64</v>
      </c>
      <c r="E72" s="7">
        <f>+E73</f>
        <v>25000</v>
      </c>
      <c r="F72" s="7">
        <f>+F73</f>
        <v>20000</v>
      </c>
      <c r="G72" s="7">
        <f>+G73</f>
        <v>500000</v>
      </c>
      <c r="H72" s="7">
        <f>+H73</f>
        <v>100000</v>
      </c>
      <c r="I72" s="7">
        <f>+I73</f>
        <v>0</v>
      </c>
      <c r="J72" s="7">
        <f>+J73</f>
        <v>0</v>
      </c>
      <c r="K72" s="7">
        <f>+K73</f>
        <v>645000</v>
      </c>
    </row>
    <row r="73" spans="1:11" x14ac:dyDescent="0.25">
      <c r="A73" s="8"/>
      <c r="B73" s="8"/>
      <c r="C73" s="9" t="s">
        <v>11</v>
      </c>
      <c r="D73" s="9" t="s">
        <v>12</v>
      </c>
      <c r="E73" s="10">
        <f>+E74</f>
        <v>25000</v>
      </c>
      <c r="F73" s="10">
        <f>+F74</f>
        <v>20000</v>
      </c>
      <c r="G73" s="10">
        <f>+G74</f>
        <v>500000</v>
      </c>
      <c r="H73" s="10">
        <f>+H74</f>
        <v>100000</v>
      </c>
      <c r="I73" s="10">
        <f>+I74</f>
        <v>0</v>
      </c>
      <c r="J73" s="10">
        <f>+J74</f>
        <v>0</v>
      </c>
      <c r="K73" s="10">
        <f>+K74</f>
        <v>645000</v>
      </c>
    </row>
    <row r="74" spans="1:11" x14ac:dyDescent="0.25">
      <c r="A74" s="11"/>
      <c r="B74" s="11"/>
      <c r="C74" s="12" t="s">
        <v>13</v>
      </c>
      <c r="D74" s="12" t="s">
        <v>14</v>
      </c>
      <c r="E74" s="13">
        <v>25000</v>
      </c>
      <c r="F74" s="13">
        <v>20000</v>
      </c>
      <c r="G74" s="13">
        <v>500000</v>
      </c>
      <c r="H74" s="13">
        <v>100000</v>
      </c>
      <c r="I74" s="13">
        <v>0</v>
      </c>
      <c r="J74" s="13">
        <v>0</v>
      </c>
      <c r="K74" s="13">
        <f>+E74+F74+G74+H74+I74+J74</f>
        <v>645000</v>
      </c>
    </row>
    <row r="75" spans="1:11" x14ac:dyDescent="0.25">
      <c r="A75" s="5"/>
      <c r="B75" s="6" t="s">
        <v>65</v>
      </c>
      <c r="C75" s="5"/>
      <c r="D75" s="6" t="s">
        <v>66</v>
      </c>
      <c r="E75" s="7">
        <f>+E76</f>
        <v>0</v>
      </c>
      <c r="F75" s="7">
        <f>+F76</f>
        <v>30000</v>
      </c>
      <c r="G75" s="7">
        <f>+G76</f>
        <v>207000</v>
      </c>
      <c r="H75" s="7">
        <f>+H76</f>
        <v>306000</v>
      </c>
      <c r="I75" s="7">
        <f>+I76</f>
        <v>512000</v>
      </c>
      <c r="J75" s="7">
        <f>+J76</f>
        <v>0</v>
      </c>
      <c r="K75" s="7">
        <f>+K76</f>
        <v>1055000</v>
      </c>
    </row>
    <row r="76" spans="1:11" x14ac:dyDescent="0.25">
      <c r="A76" s="8"/>
      <c r="B76" s="8"/>
      <c r="C76" s="9" t="s">
        <v>11</v>
      </c>
      <c r="D76" s="9" t="s">
        <v>12</v>
      </c>
      <c r="E76" s="10">
        <f>+E77+E78</f>
        <v>0</v>
      </c>
      <c r="F76" s="10">
        <f>+F77+F78</f>
        <v>30000</v>
      </c>
      <c r="G76" s="10">
        <f>+G77+G78</f>
        <v>207000</v>
      </c>
      <c r="H76" s="10">
        <f>+H77+H78</f>
        <v>306000</v>
      </c>
      <c r="I76" s="10">
        <f>+I77+I78</f>
        <v>512000</v>
      </c>
      <c r="J76" s="10">
        <f>+J77+J78</f>
        <v>0</v>
      </c>
      <c r="K76" s="10">
        <f>+K77+K78</f>
        <v>1055000</v>
      </c>
    </row>
    <row r="77" spans="1:11" x14ac:dyDescent="0.25">
      <c r="A77" s="11"/>
      <c r="B77" s="11"/>
      <c r="C77" s="12" t="s">
        <v>13</v>
      </c>
      <c r="D77" s="12" t="s">
        <v>14</v>
      </c>
      <c r="E77" s="13">
        <v>0</v>
      </c>
      <c r="F77" s="13">
        <v>30000</v>
      </c>
      <c r="G77" s="13">
        <v>82800</v>
      </c>
      <c r="H77" s="13">
        <v>122400</v>
      </c>
      <c r="I77" s="13">
        <v>204800</v>
      </c>
      <c r="J77" s="13">
        <v>0</v>
      </c>
      <c r="K77" s="13">
        <f>+E77+F77+G77+H77+I77+J77</f>
        <v>440000</v>
      </c>
    </row>
    <row r="78" spans="1:11" x14ac:dyDescent="0.25">
      <c r="A78" s="11"/>
      <c r="B78" s="11"/>
      <c r="C78" s="12" t="s">
        <v>37</v>
      </c>
      <c r="D78" s="12" t="s">
        <v>38</v>
      </c>
      <c r="E78" s="13">
        <v>0</v>
      </c>
      <c r="F78" s="13">
        <v>0</v>
      </c>
      <c r="G78" s="13">
        <v>124200</v>
      </c>
      <c r="H78" s="13">
        <v>183600</v>
      </c>
      <c r="I78" s="13">
        <v>307200</v>
      </c>
      <c r="J78" s="13">
        <v>0</v>
      </c>
      <c r="K78" s="13">
        <f>+E78+F78+G78+H78+I78+J78</f>
        <v>615000</v>
      </c>
    </row>
    <row r="79" spans="1:11" x14ac:dyDescent="0.25">
      <c r="A79" s="2" t="s">
        <v>67</v>
      </c>
      <c r="B79" s="3"/>
      <c r="C79" s="3"/>
      <c r="D79" s="2" t="s">
        <v>68</v>
      </c>
      <c r="E79" s="4">
        <f>+E80+E85+E88+E91</f>
        <v>864609.70000000007</v>
      </c>
      <c r="F79" s="4">
        <f>+F80+F85+F88+F91</f>
        <v>5709849.8799999999</v>
      </c>
      <c r="G79" s="4">
        <f>+G80+G85+G88+G91</f>
        <v>2016383.3299999998</v>
      </c>
      <c r="H79" s="4">
        <f>+H80+H85+H88+H91</f>
        <v>150000</v>
      </c>
      <c r="I79" s="4">
        <f>+I80+I85+I88+I91</f>
        <v>100000</v>
      </c>
      <c r="J79" s="4">
        <f>+J80+J85+J88+J91</f>
        <v>0</v>
      </c>
      <c r="K79" s="4">
        <f>+K80+K85+K88+K91</f>
        <v>8840842.9099999983</v>
      </c>
    </row>
    <row r="80" spans="1:11" x14ac:dyDescent="0.25">
      <c r="A80" s="5"/>
      <c r="B80" s="6" t="s">
        <v>69</v>
      </c>
      <c r="C80" s="5"/>
      <c r="D80" s="6" t="s">
        <v>70</v>
      </c>
      <c r="E80" s="7">
        <f>+E81</f>
        <v>639512.9</v>
      </c>
      <c r="F80" s="7">
        <f>+F81</f>
        <v>5479093.6299999999</v>
      </c>
      <c r="G80" s="7">
        <f>+G81</f>
        <v>1566383.3299999998</v>
      </c>
      <c r="H80" s="7">
        <f>+H81</f>
        <v>0</v>
      </c>
      <c r="I80" s="7">
        <f>+I81</f>
        <v>0</v>
      </c>
      <c r="J80" s="7">
        <f>+J81</f>
        <v>0</v>
      </c>
      <c r="K80" s="7">
        <f>+K81</f>
        <v>7684989.8599999994</v>
      </c>
    </row>
    <row r="81" spans="1:11" x14ac:dyDescent="0.25">
      <c r="A81" s="8"/>
      <c r="B81" s="8"/>
      <c r="C81" s="9" t="s">
        <v>11</v>
      </c>
      <c r="D81" s="9" t="s">
        <v>12</v>
      </c>
      <c r="E81" s="10">
        <f>+E82+E83+E84</f>
        <v>639512.9</v>
      </c>
      <c r="F81" s="10">
        <f>+F82+F83+F84</f>
        <v>5479093.6299999999</v>
      </c>
      <c r="G81" s="10">
        <f>+G82+G83+G84</f>
        <v>1566383.3299999998</v>
      </c>
      <c r="H81" s="10">
        <f>+H82+H83+H84</f>
        <v>0</v>
      </c>
      <c r="I81" s="10">
        <f>+I82+I83+I84</f>
        <v>0</v>
      </c>
      <c r="J81" s="10">
        <f>+J82+J83+J84</f>
        <v>0</v>
      </c>
      <c r="K81" s="10">
        <f>+K82+K83+K84</f>
        <v>7684989.8599999994</v>
      </c>
    </row>
    <row r="82" spans="1:11" x14ac:dyDescent="0.25">
      <c r="A82" s="11"/>
      <c r="B82" s="11"/>
      <c r="C82" s="12" t="s">
        <v>13</v>
      </c>
      <c r="D82" s="12" t="s">
        <v>14</v>
      </c>
      <c r="E82" s="13">
        <v>505473.81</v>
      </c>
      <c r="F82" s="13">
        <v>3701855.56</v>
      </c>
      <c r="G82" s="13">
        <v>1059082.43</v>
      </c>
      <c r="H82" s="13">
        <v>0</v>
      </c>
      <c r="I82" s="13">
        <v>0</v>
      </c>
      <c r="J82" s="13">
        <v>0</v>
      </c>
      <c r="K82" s="13">
        <f>+E82+F82+G82+H82+I82+J82</f>
        <v>5266411.8</v>
      </c>
    </row>
    <row r="83" spans="1:11" x14ac:dyDescent="0.25">
      <c r="A83" s="11"/>
      <c r="B83" s="11"/>
      <c r="C83" s="12" t="s">
        <v>37</v>
      </c>
      <c r="D83" s="12" t="s">
        <v>38</v>
      </c>
      <c r="E83" s="13">
        <v>20105.86</v>
      </c>
      <c r="F83" s="13">
        <v>266585.71000000002</v>
      </c>
      <c r="G83" s="13">
        <v>76095.14</v>
      </c>
      <c r="H83" s="13">
        <v>0</v>
      </c>
      <c r="I83" s="13">
        <v>0</v>
      </c>
      <c r="J83" s="13">
        <v>0</v>
      </c>
      <c r="K83" s="13">
        <f>+E83+F83+G83+H83+I83+J83</f>
        <v>362786.71</v>
      </c>
    </row>
    <row r="84" spans="1:11" x14ac:dyDescent="0.25">
      <c r="A84" s="11"/>
      <c r="B84" s="11"/>
      <c r="C84" s="12" t="s">
        <v>17</v>
      </c>
      <c r="D84" s="12" t="s">
        <v>18</v>
      </c>
      <c r="E84" s="13">
        <v>113933.23</v>
      </c>
      <c r="F84" s="13">
        <v>1510652.36</v>
      </c>
      <c r="G84" s="13">
        <v>431205.76</v>
      </c>
      <c r="H84" s="13">
        <v>0</v>
      </c>
      <c r="I84" s="13">
        <v>0</v>
      </c>
      <c r="J84" s="13">
        <v>0</v>
      </c>
      <c r="K84" s="13">
        <f>+E84+F84+G84+H84+I84+J84</f>
        <v>2055791.35</v>
      </c>
    </row>
    <row r="85" spans="1:11" x14ac:dyDescent="0.25">
      <c r="A85" s="5"/>
      <c r="B85" s="6" t="s">
        <v>71</v>
      </c>
      <c r="C85" s="5"/>
      <c r="D85" s="6" t="s">
        <v>72</v>
      </c>
      <c r="E85" s="7">
        <f>+E86</f>
        <v>72794.02</v>
      </c>
      <c r="F85" s="7">
        <f>+F86</f>
        <v>97864.75</v>
      </c>
      <c r="G85" s="7">
        <f>+G86</f>
        <v>100000</v>
      </c>
      <c r="H85" s="7">
        <f>+H86</f>
        <v>0</v>
      </c>
      <c r="I85" s="7">
        <f>+I86</f>
        <v>0</v>
      </c>
      <c r="J85" s="7">
        <f>+J86</f>
        <v>0</v>
      </c>
      <c r="K85" s="7">
        <f>+K86</f>
        <v>270658.77</v>
      </c>
    </row>
    <row r="86" spans="1:11" x14ac:dyDescent="0.25">
      <c r="A86" s="8"/>
      <c r="B86" s="8"/>
      <c r="C86" s="9" t="s">
        <v>11</v>
      </c>
      <c r="D86" s="9" t="s">
        <v>12</v>
      </c>
      <c r="E86" s="10">
        <f>+E87</f>
        <v>72794.02</v>
      </c>
      <c r="F86" s="10">
        <f>+F87</f>
        <v>97864.75</v>
      </c>
      <c r="G86" s="10">
        <f>+G87</f>
        <v>100000</v>
      </c>
      <c r="H86" s="10">
        <f>+H87</f>
        <v>0</v>
      </c>
      <c r="I86" s="10">
        <f>+I87</f>
        <v>0</v>
      </c>
      <c r="J86" s="10">
        <f>+J87</f>
        <v>0</v>
      </c>
      <c r="K86" s="10">
        <f>+K87</f>
        <v>270658.77</v>
      </c>
    </row>
    <row r="87" spans="1:11" x14ac:dyDescent="0.25">
      <c r="A87" s="11"/>
      <c r="B87" s="11"/>
      <c r="C87" s="12" t="s">
        <v>13</v>
      </c>
      <c r="D87" s="12" t="s">
        <v>14</v>
      </c>
      <c r="E87" s="13">
        <v>72794.02</v>
      </c>
      <c r="F87" s="13">
        <v>97864.75</v>
      </c>
      <c r="G87" s="13">
        <v>100000</v>
      </c>
      <c r="H87" s="13">
        <v>0</v>
      </c>
      <c r="I87" s="13">
        <v>0</v>
      </c>
      <c r="J87" s="13">
        <v>0</v>
      </c>
      <c r="K87" s="13">
        <f>+E87+F87+G87+H87+I87+J87</f>
        <v>270658.77</v>
      </c>
    </row>
    <row r="88" spans="1:11" x14ac:dyDescent="0.25">
      <c r="A88" s="5"/>
      <c r="B88" s="6" t="s">
        <v>73</v>
      </c>
      <c r="C88" s="5"/>
      <c r="D88" s="6" t="s">
        <v>74</v>
      </c>
      <c r="E88" s="7">
        <f>+E89</f>
        <v>152302.78</v>
      </c>
      <c r="F88" s="7">
        <f>+F89</f>
        <v>120253.5</v>
      </c>
      <c r="G88" s="7">
        <f>+G89</f>
        <v>250000</v>
      </c>
      <c r="H88" s="7">
        <f>+H89</f>
        <v>100000</v>
      </c>
      <c r="I88" s="7">
        <f>+I89</f>
        <v>100000</v>
      </c>
      <c r="J88" s="7">
        <f>+J89</f>
        <v>0</v>
      </c>
      <c r="K88" s="7">
        <f>+K89</f>
        <v>722556.28</v>
      </c>
    </row>
    <row r="89" spans="1:11" x14ac:dyDescent="0.25">
      <c r="A89" s="8"/>
      <c r="B89" s="8"/>
      <c r="C89" s="9" t="s">
        <v>11</v>
      </c>
      <c r="D89" s="9" t="s">
        <v>12</v>
      </c>
      <c r="E89" s="10">
        <f>+E90</f>
        <v>152302.78</v>
      </c>
      <c r="F89" s="10">
        <f>+F90</f>
        <v>120253.5</v>
      </c>
      <c r="G89" s="10">
        <f>+G90</f>
        <v>250000</v>
      </c>
      <c r="H89" s="10">
        <f>+H90</f>
        <v>100000</v>
      </c>
      <c r="I89" s="10">
        <f>+I90</f>
        <v>100000</v>
      </c>
      <c r="J89" s="10">
        <f>+J90</f>
        <v>0</v>
      </c>
      <c r="K89" s="10">
        <f>+K90</f>
        <v>722556.28</v>
      </c>
    </row>
    <row r="90" spans="1:11" x14ac:dyDescent="0.25">
      <c r="A90" s="11"/>
      <c r="B90" s="11"/>
      <c r="C90" s="12" t="s">
        <v>13</v>
      </c>
      <c r="D90" s="12" t="s">
        <v>14</v>
      </c>
      <c r="E90" s="13">
        <v>152302.78</v>
      </c>
      <c r="F90" s="13">
        <v>120253.5</v>
      </c>
      <c r="G90" s="13">
        <v>250000</v>
      </c>
      <c r="H90" s="13">
        <v>100000</v>
      </c>
      <c r="I90" s="13">
        <v>100000</v>
      </c>
      <c r="J90" s="13">
        <v>0</v>
      </c>
      <c r="K90" s="13">
        <f>+E90+F90+G90+H90+I90+J90</f>
        <v>722556.28</v>
      </c>
    </row>
    <row r="91" spans="1:11" x14ac:dyDescent="0.25">
      <c r="A91" s="5"/>
      <c r="B91" s="6" t="s">
        <v>75</v>
      </c>
      <c r="C91" s="5"/>
      <c r="D91" s="6" t="s">
        <v>76</v>
      </c>
      <c r="E91" s="7">
        <f>+E92</f>
        <v>0</v>
      </c>
      <c r="F91" s="7">
        <f>+F92</f>
        <v>12638</v>
      </c>
      <c r="G91" s="7">
        <f>+G92</f>
        <v>100000</v>
      </c>
      <c r="H91" s="7">
        <f>+H92</f>
        <v>50000</v>
      </c>
      <c r="I91" s="7">
        <f>+I92</f>
        <v>0</v>
      </c>
      <c r="J91" s="7">
        <f>+J92</f>
        <v>0</v>
      </c>
      <c r="K91" s="7">
        <f>+K92</f>
        <v>162638</v>
      </c>
    </row>
    <row r="92" spans="1:11" x14ac:dyDescent="0.25">
      <c r="A92" s="8"/>
      <c r="B92" s="8"/>
      <c r="C92" s="9" t="s">
        <v>11</v>
      </c>
      <c r="D92" s="9" t="s">
        <v>12</v>
      </c>
      <c r="E92" s="10">
        <f>+E93</f>
        <v>0</v>
      </c>
      <c r="F92" s="10">
        <f>+F93</f>
        <v>12638</v>
      </c>
      <c r="G92" s="10">
        <f>+G93</f>
        <v>100000</v>
      </c>
      <c r="H92" s="10">
        <f>+H93</f>
        <v>50000</v>
      </c>
      <c r="I92" s="10">
        <f>+I93</f>
        <v>0</v>
      </c>
      <c r="J92" s="10">
        <f>+J93</f>
        <v>0</v>
      </c>
      <c r="K92" s="10">
        <f>+K93</f>
        <v>162638</v>
      </c>
    </row>
    <row r="93" spans="1:11" x14ac:dyDescent="0.25">
      <c r="A93" s="11"/>
      <c r="B93" s="11"/>
      <c r="C93" s="12" t="s">
        <v>13</v>
      </c>
      <c r="D93" s="12" t="s">
        <v>14</v>
      </c>
      <c r="E93" s="13">
        <v>0</v>
      </c>
      <c r="F93" s="13">
        <v>12638</v>
      </c>
      <c r="G93" s="13">
        <v>100000</v>
      </c>
      <c r="H93" s="13">
        <v>50000</v>
      </c>
      <c r="I93" s="13">
        <v>0</v>
      </c>
      <c r="J93" s="13">
        <v>0</v>
      </c>
      <c r="K93" s="13">
        <f>+E93+F93+G93+H93+I93+J93</f>
        <v>162638</v>
      </c>
    </row>
    <row r="94" spans="1:11" x14ac:dyDescent="0.25">
      <c r="A94" s="2" t="s">
        <v>77</v>
      </c>
      <c r="B94" s="3"/>
      <c r="C94" s="3"/>
      <c r="D94" s="2" t="s">
        <v>78</v>
      </c>
      <c r="E94" s="4">
        <f>+E95+E98+E101+E104+E108</f>
        <v>1695348.9</v>
      </c>
      <c r="F94" s="4">
        <f>+F95+F98+F101+F104+F108</f>
        <v>756005.49</v>
      </c>
      <c r="G94" s="4">
        <f>+G95+G98+G101+G104+G108</f>
        <v>1434000</v>
      </c>
      <c r="H94" s="4">
        <f>+H95+H98+H101+H104+H108</f>
        <v>1545000</v>
      </c>
      <c r="I94" s="4">
        <f>+I95+I98+I101+I104+I108</f>
        <v>214000</v>
      </c>
      <c r="J94" s="4">
        <f>+J95+J98+J101+J104+J108</f>
        <v>114000</v>
      </c>
      <c r="K94" s="4">
        <f>+K95+K98+K101+K104+K108</f>
        <v>5758354.3899999997</v>
      </c>
    </row>
    <row r="95" spans="1:11" x14ac:dyDescent="0.25">
      <c r="A95" s="5"/>
      <c r="B95" s="6" t="s">
        <v>79</v>
      </c>
      <c r="C95" s="5"/>
      <c r="D95" s="6" t="s">
        <v>80</v>
      </c>
      <c r="E95" s="7">
        <f>+E96</f>
        <v>387996.05</v>
      </c>
      <c r="F95" s="7">
        <f>+F96</f>
        <v>90000</v>
      </c>
      <c r="G95" s="7">
        <f>+G96</f>
        <v>90000</v>
      </c>
      <c r="H95" s="7">
        <f>+H96</f>
        <v>90000</v>
      </c>
      <c r="I95" s="7">
        <f>+I96</f>
        <v>90000</v>
      </c>
      <c r="J95" s="7">
        <f>+J96</f>
        <v>0</v>
      </c>
      <c r="K95" s="7">
        <f>+K96</f>
        <v>747996.05</v>
      </c>
    </row>
    <row r="96" spans="1:11" x14ac:dyDescent="0.25">
      <c r="A96" s="8"/>
      <c r="B96" s="8"/>
      <c r="C96" s="9" t="s">
        <v>11</v>
      </c>
      <c r="D96" s="9" t="s">
        <v>12</v>
      </c>
      <c r="E96" s="10">
        <f>+E97</f>
        <v>387996.05</v>
      </c>
      <c r="F96" s="10">
        <f>+F97</f>
        <v>90000</v>
      </c>
      <c r="G96" s="10">
        <f>+G97</f>
        <v>90000</v>
      </c>
      <c r="H96" s="10">
        <f>+H97</f>
        <v>90000</v>
      </c>
      <c r="I96" s="10">
        <f>+I97</f>
        <v>90000</v>
      </c>
      <c r="J96" s="10">
        <f>+J97</f>
        <v>0</v>
      </c>
      <c r="K96" s="10">
        <f>+K97</f>
        <v>747996.05</v>
      </c>
    </row>
    <row r="97" spans="1:11" x14ac:dyDescent="0.25">
      <c r="A97" s="11"/>
      <c r="B97" s="11"/>
      <c r="C97" s="12" t="s">
        <v>13</v>
      </c>
      <c r="D97" s="12" t="s">
        <v>14</v>
      </c>
      <c r="E97" s="13">
        <v>387996.05</v>
      </c>
      <c r="F97" s="13">
        <v>90000</v>
      </c>
      <c r="G97" s="13">
        <v>90000</v>
      </c>
      <c r="H97" s="13">
        <v>90000</v>
      </c>
      <c r="I97" s="13">
        <v>90000</v>
      </c>
      <c r="J97" s="13">
        <v>0</v>
      </c>
      <c r="K97" s="13">
        <f>+E97+F97+G97+H97+I97+J97</f>
        <v>747996.05</v>
      </c>
    </row>
    <row r="98" spans="1:11" x14ac:dyDescent="0.25">
      <c r="A98" s="5"/>
      <c r="B98" s="6" t="s">
        <v>81</v>
      </c>
      <c r="C98" s="5"/>
      <c r="D98" s="6" t="s">
        <v>82</v>
      </c>
      <c r="E98" s="7">
        <f>+E99</f>
        <v>934350.47</v>
      </c>
      <c r="F98" s="7">
        <f>+F99</f>
        <v>434905.49</v>
      </c>
      <c r="G98" s="7">
        <f>+G99</f>
        <v>400000</v>
      </c>
      <c r="H98" s="7">
        <f>+H99</f>
        <v>400000</v>
      </c>
      <c r="I98" s="7">
        <f>+I99</f>
        <v>0</v>
      </c>
      <c r="J98" s="7">
        <f>+J99</f>
        <v>0</v>
      </c>
      <c r="K98" s="7">
        <f>+K99</f>
        <v>2169255.96</v>
      </c>
    </row>
    <row r="99" spans="1:11" x14ac:dyDescent="0.25">
      <c r="A99" s="8"/>
      <c r="B99" s="8"/>
      <c r="C99" s="9" t="s">
        <v>11</v>
      </c>
      <c r="D99" s="9" t="s">
        <v>12</v>
      </c>
      <c r="E99" s="10">
        <f>+E100</f>
        <v>934350.47</v>
      </c>
      <c r="F99" s="10">
        <f>+F100</f>
        <v>434905.49</v>
      </c>
      <c r="G99" s="10">
        <f>+G100</f>
        <v>400000</v>
      </c>
      <c r="H99" s="10">
        <f>+H100</f>
        <v>400000</v>
      </c>
      <c r="I99" s="10">
        <f>+I100</f>
        <v>0</v>
      </c>
      <c r="J99" s="10">
        <f>+J100</f>
        <v>0</v>
      </c>
      <c r="K99" s="10">
        <f>+K100</f>
        <v>2169255.96</v>
      </c>
    </row>
    <row r="100" spans="1:11" x14ac:dyDescent="0.25">
      <c r="A100" s="11"/>
      <c r="B100" s="11"/>
      <c r="C100" s="12" t="s">
        <v>13</v>
      </c>
      <c r="D100" s="12" t="s">
        <v>14</v>
      </c>
      <c r="E100" s="13">
        <v>934350.47</v>
      </c>
      <c r="F100" s="13">
        <v>434905.49</v>
      </c>
      <c r="G100" s="13">
        <v>400000</v>
      </c>
      <c r="H100" s="13">
        <v>400000</v>
      </c>
      <c r="I100" s="13">
        <v>0</v>
      </c>
      <c r="J100" s="13">
        <v>0</v>
      </c>
      <c r="K100" s="13">
        <f>+E100+F100+G100+H100+I100+J100</f>
        <v>2169255.96</v>
      </c>
    </row>
    <row r="101" spans="1:11" x14ac:dyDescent="0.25">
      <c r="A101" s="5"/>
      <c r="B101" s="6" t="s">
        <v>83</v>
      </c>
      <c r="C101" s="5"/>
      <c r="D101" s="6" t="s">
        <v>84</v>
      </c>
      <c r="E101" s="7">
        <f>+E102</f>
        <v>307123.18</v>
      </c>
      <c r="F101" s="7">
        <f>+F102</f>
        <v>166100</v>
      </c>
      <c r="G101" s="7">
        <f>+G102</f>
        <v>104000</v>
      </c>
      <c r="H101" s="7">
        <f>+H102</f>
        <v>111000</v>
      </c>
      <c r="I101" s="7">
        <f>+I102</f>
        <v>114000</v>
      </c>
      <c r="J101" s="7">
        <f>+J102</f>
        <v>114000</v>
      </c>
      <c r="K101" s="7">
        <f>+K102</f>
        <v>916223.17999999993</v>
      </c>
    </row>
    <row r="102" spans="1:11" x14ac:dyDescent="0.25">
      <c r="A102" s="8"/>
      <c r="B102" s="8"/>
      <c r="C102" s="9" t="s">
        <v>11</v>
      </c>
      <c r="D102" s="9" t="s">
        <v>12</v>
      </c>
      <c r="E102" s="10">
        <f>+E103</f>
        <v>307123.18</v>
      </c>
      <c r="F102" s="10">
        <f>+F103</f>
        <v>166100</v>
      </c>
      <c r="G102" s="10">
        <f>+G103</f>
        <v>104000</v>
      </c>
      <c r="H102" s="10">
        <f>+H103</f>
        <v>111000</v>
      </c>
      <c r="I102" s="10">
        <f>+I103</f>
        <v>114000</v>
      </c>
      <c r="J102" s="10">
        <f>+J103</f>
        <v>114000</v>
      </c>
      <c r="K102" s="10">
        <f>+K103</f>
        <v>916223.17999999993</v>
      </c>
    </row>
    <row r="103" spans="1:11" x14ac:dyDescent="0.25">
      <c r="A103" s="11"/>
      <c r="B103" s="11"/>
      <c r="C103" s="12" t="s">
        <v>13</v>
      </c>
      <c r="D103" s="12" t="s">
        <v>14</v>
      </c>
      <c r="E103" s="13">
        <v>307123.18</v>
      </c>
      <c r="F103" s="13">
        <v>166100</v>
      </c>
      <c r="G103" s="13">
        <v>104000</v>
      </c>
      <c r="H103" s="13">
        <v>111000</v>
      </c>
      <c r="I103" s="13">
        <v>114000</v>
      </c>
      <c r="J103" s="13">
        <v>114000</v>
      </c>
      <c r="K103" s="13">
        <f>+E103+F103+G103+H103+I103+J103</f>
        <v>916223.17999999993</v>
      </c>
    </row>
    <row r="104" spans="1:11" x14ac:dyDescent="0.25">
      <c r="A104" s="5"/>
      <c r="B104" s="6" t="s">
        <v>85</v>
      </c>
      <c r="C104" s="5"/>
      <c r="D104" s="6" t="s">
        <v>86</v>
      </c>
      <c r="E104" s="7">
        <f>+E105</f>
        <v>65879.199999999997</v>
      </c>
      <c r="F104" s="7">
        <f>+F105</f>
        <v>55000</v>
      </c>
      <c r="G104" s="7">
        <f>+G105</f>
        <v>775000</v>
      </c>
      <c r="H104" s="7">
        <f>+H105</f>
        <v>793000</v>
      </c>
      <c r="I104" s="7">
        <f>+I105</f>
        <v>10000</v>
      </c>
      <c r="J104" s="7">
        <f>+J105</f>
        <v>0</v>
      </c>
      <c r="K104" s="7">
        <f>+K105</f>
        <v>1698879.2</v>
      </c>
    </row>
    <row r="105" spans="1:11" x14ac:dyDescent="0.25">
      <c r="A105" s="8"/>
      <c r="B105" s="8"/>
      <c r="C105" s="9" t="s">
        <v>11</v>
      </c>
      <c r="D105" s="9" t="s">
        <v>12</v>
      </c>
      <c r="E105" s="10">
        <f>+E106+E107</f>
        <v>65879.199999999997</v>
      </c>
      <c r="F105" s="10">
        <f>+F106+F107</f>
        <v>55000</v>
      </c>
      <c r="G105" s="10">
        <f>+G106+G107</f>
        <v>775000</v>
      </c>
      <c r="H105" s="10">
        <f>+H106+H107</f>
        <v>793000</v>
      </c>
      <c r="I105" s="10">
        <f>+I106+I107</f>
        <v>10000</v>
      </c>
      <c r="J105" s="10">
        <f>+J106+J107</f>
        <v>0</v>
      </c>
      <c r="K105" s="10">
        <f>+K106+K107</f>
        <v>1698879.2</v>
      </c>
    </row>
    <row r="106" spans="1:11" x14ac:dyDescent="0.25">
      <c r="A106" s="11"/>
      <c r="B106" s="11"/>
      <c r="C106" s="12" t="s">
        <v>13</v>
      </c>
      <c r="D106" s="12" t="s">
        <v>14</v>
      </c>
      <c r="E106" s="13">
        <v>65879.199999999997</v>
      </c>
      <c r="F106" s="13">
        <v>55000</v>
      </c>
      <c r="G106" s="13">
        <v>387500</v>
      </c>
      <c r="H106" s="13">
        <v>405500</v>
      </c>
      <c r="I106" s="13">
        <v>10000</v>
      </c>
      <c r="J106" s="13">
        <v>0</v>
      </c>
      <c r="K106" s="13">
        <f>+E106+F106+G106+H106+I106+J106</f>
        <v>923879.2</v>
      </c>
    </row>
    <row r="107" spans="1:11" x14ac:dyDescent="0.25">
      <c r="A107" s="11"/>
      <c r="B107" s="11"/>
      <c r="C107" s="12" t="s">
        <v>37</v>
      </c>
      <c r="D107" s="12" t="s">
        <v>38</v>
      </c>
      <c r="E107" s="13">
        <v>0</v>
      </c>
      <c r="F107" s="13">
        <v>0</v>
      </c>
      <c r="G107" s="13">
        <v>387500</v>
      </c>
      <c r="H107" s="13">
        <v>387500</v>
      </c>
      <c r="I107" s="13">
        <v>0</v>
      </c>
      <c r="J107" s="13">
        <v>0</v>
      </c>
      <c r="K107" s="13">
        <f>+E107+F107+G107+H107+I107+J107</f>
        <v>775000</v>
      </c>
    </row>
    <row r="108" spans="1:11" x14ac:dyDescent="0.25">
      <c r="A108" s="5"/>
      <c r="B108" s="6" t="s">
        <v>87</v>
      </c>
      <c r="C108" s="5"/>
      <c r="D108" s="6" t="s">
        <v>88</v>
      </c>
      <c r="E108" s="7">
        <f>+E109</f>
        <v>0</v>
      </c>
      <c r="F108" s="7">
        <f>+F109</f>
        <v>10000</v>
      </c>
      <c r="G108" s="7">
        <f>+G109</f>
        <v>65000</v>
      </c>
      <c r="H108" s="7">
        <f>+H109</f>
        <v>151000</v>
      </c>
      <c r="I108" s="7">
        <f>+I109</f>
        <v>0</v>
      </c>
      <c r="J108" s="7">
        <f>+J109</f>
        <v>0</v>
      </c>
      <c r="K108" s="7">
        <f>+K109</f>
        <v>226000</v>
      </c>
    </row>
    <row r="109" spans="1:11" x14ac:dyDescent="0.25">
      <c r="A109" s="8"/>
      <c r="B109" s="8"/>
      <c r="C109" s="9" t="s">
        <v>11</v>
      </c>
      <c r="D109" s="9" t="s">
        <v>12</v>
      </c>
      <c r="E109" s="10">
        <f>+E110</f>
        <v>0</v>
      </c>
      <c r="F109" s="10">
        <f>+F110</f>
        <v>10000</v>
      </c>
      <c r="G109" s="10">
        <f>+G110</f>
        <v>65000</v>
      </c>
      <c r="H109" s="10">
        <f>+H110</f>
        <v>151000</v>
      </c>
      <c r="I109" s="10">
        <f>+I110</f>
        <v>0</v>
      </c>
      <c r="J109" s="10">
        <f>+J110</f>
        <v>0</v>
      </c>
      <c r="K109" s="10">
        <f>+K110</f>
        <v>226000</v>
      </c>
    </row>
    <row r="110" spans="1:11" x14ac:dyDescent="0.25">
      <c r="A110" s="11"/>
      <c r="B110" s="11"/>
      <c r="C110" s="12" t="s">
        <v>13</v>
      </c>
      <c r="D110" s="12" t="s">
        <v>14</v>
      </c>
      <c r="E110" s="13">
        <v>0</v>
      </c>
      <c r="F110" s="13">
        <v>10000</v>
      </c>
      <c r="G110" s="13">
        <v>65000</v>
      </c>
      <c r="H110" s="13">
        <v>151000</v>
      </c>
      <c r="I110" s="13">
        <v>0</v>
      </c>
      <c r="J110" s="13">
        <v>0</v>
      </c>
      <c r="K110" s="13">
        <f>+E110+F110+G110+H110+I110+J110</f>
        <v>226000</v>
      </c>
    </row>
    <row r="111" spans="1:11" x14ac:dyDescent="0.25">
      <c r="A111" s="2" t="s">
        <v>89</v>
      </c>
      <c r="B111" s="3"/>
      <c r="C111" s="3"/>
      <c r="D111" s="2" t="s">
        <v>90</v>
      </c>
      <c r="E111" s="4">
        <f>+E112+E118</f>
        <v>551784.62</v>
      </c>
      <c r="F111" s="4">
        <f>+F112+F118</f>
        <v>683083.97</v>
      </c>
      <c r="G111" s="4">
        <f>+G112+G118</f>
        <v>1582081.0899999999</v>
      </c>
      <c r="H111" s="4">
        <f>+H112+H118</f>
        <v>1113528.8999999999</v>
      </c>
      <c r="I111" s="4">
        <f>+I112+I118</f>
        <v>0</v>
      </c>
      <c r="J111" s="4">
        <f>+J112+J118</f>
        <v>0</v>
      </c>
      <c r="K111" s="4">
        <f>+K112+K118</f>
        <v>3930478.58</v>
      </c>
    </row>
    <row r="112" spans="1:11" x14ac:dyDescent="0.25">
      <c r="A112" s="5"/>
      <c r="B112" s="6" t="s">
        <v>91</v>
      </c>
      <c r="C112" s="5"/>
      <c r="D112" s="6" t="s">
        <v>92</v>
      </c>
      <c r="E112" s="7">
        <f>+E113+E115</f>
        <v>535730.12</v>
      </c>
      <c r="F112" s="7">
        <f>+F113+F115</f>
        <v>50000</v>
      </c>
      <c r="G112" s="7">
        <f>+G113+G115</f>
        <v>50000</v>
      </c>
      <c r="H112" s="7">
        <f>+H113+H115</f>
        <v>50000</v>
      </c>
      <c r="I112" s="7">
        <f>+I113+I115</f>
        <v>0</v>
      </c>
      <c r="J112" s="7">
        <f>+J113+J115</f>
        <v>0</v>
      </c>
      <c r="K112" s="7">
        <f>+K113+K115</f>
        <v>685730.12</v>
      </c>
    </row>
    <row r="113" spans="1:11" x14ac:dyDescent="0.25">
      <c r="A113" s="8"/>
      <c r="B113" s="8"/>
      <c r="C113" s="9" t="s">
        <v>93</v>
      </c>
      <c r="D113" s="9" t="s">
        <v>94</v>
      </c>
      <c r="E113" s="10">
        <f>+E114</f>
        <v>16202</v>
      </c>
      <c r="F113" s="10">
        <f>+F114</f>
        <v>6202</v>
      </c>
      <c r="G113" s="10">
        <f>+G114</f>
        <v>6202</v>
      </c>
      <c r="H113" s="10">
        <f>+H114</f>
        <v>6202</v>
      </c>
      <c r="I113" s="10">
        <f>+I114</f>
        <v>0</v>
      </c>
      <c r="J113" s="10">
        <f>+J114</f>
        <v>0</v>
      </c>
      <c r="K113" s="10">
        <f>+K114</f>
        <v>34808</v>
      </c>
    </row>
    <row r="114" spans="1:11" x14ac:dyDescent="0.25">
      <c r="A114" s="11"/>
      <c r="B114" s="11"/>
      <c r="C114" s="12" t="s">
        <v>93</v>
      </c>
      <c r="D114" s="12" t="s">
        <v>94</v>
      </c>
      <c r="E114" s="13">
        <v>16202</v>
      </c>
      <c r="F114" s="13">
        <v>6202</v>
      </c>
      <c r="G114" s="13">
        <v>6202</v>
      </c>
      <c r="H114" s="13">
        <v>6202</v>
      </c>
      <c r="I114" s="13">
        <v>0</v>
      </c>
      <c r="J114" s="13">
        <v>0</v>
      </c>
      <c r="K114" s="13">
        <f>+E114+F114+G114+H114+I114+J114</f>
        <v>34808</v>
      </c>
    </row>
    <row r="115" spans="1:11" x14ac:dyDescent="0.25">
      <c r="A115" s="8"/>
      <c r="B115" s="8"/>
      <c r="C115" s="9" t="s">
        <v>11</v>
      </c>
      <c r="D115" s="9" t="s">
        <v>12</v>
      </c>
      <c r="E115" s="10">
        <f>+E116+E117</f>
        <v>519528.12</v>
      </c>
      <c r="F115" s="10">
        <f>+F116+F117</f>
        <v>43798</v>
      </c>
      <c r="G115" s="10">
        <f>+G116+G117</f>
        <v>43798</v>
      </c>
      <c r="H115" s="10">
        <f>+H116+H117</f>
        <v>43798</v>
      </c>
      <c r="I115" s="10">
        <f>+I116+I117</f>
        <v>0</v>
      </c>
      <c r="J115" s="10">
        <f>+J116+J117</f>
        <v>0</v>
      </c>
      <c r="K115" s="10">
        <f>+K116+K117</f>
        <v>650922.12</v>
      </c>
    </row>
    <row r="116" spans="1:11" x14ac:dyDescent="0.25">
      <c r="A116" s="11"/>
      <c r="B116" s="11"/>
      <c r="C116" s="12" t="s">
        <v>13</v>
      </c>
      <c r="D116" s="12" t="s">
        <v>14</v>
      </c>
      <c r="E116" s="13">
        <v>465730.12</v>
      </c>
      <c r="F116" s="13">
        <v>30000</v>
      </c>
      <c r="G116" s="13">
        <v>30000</v>
      </c>
      <c r="H116" s="13">
        <v>30000</v>
      </c>
      <c r="I116" s="13">
        <v>0</v>
      </c>
      <c r="J116" s="13">
        <v>0</v>
      </c>
      <c r="K116" s="13">
        <f>+E116+F116+G116+H116+I116+J116</f>
        <v>555730.12</v>
      </c>
    </row>
    <row r="117" spans="1:11" x14ac:dyDescent="0.25">
      <c r="A117" s="11"/>
      <c r="B117" s="11"/>
      <c r="C117" s="12" t="s">
        <v>37</v>
      </c>
      <c r="D117" s="12" t="s">
        <v>38</v>
      </c>
      <c r="E117" s="13">
        <v>53798</v>
      </c>
      <c r="F117" s="13">
        <v>13798</v>
      </c>
      <c r="G117" s="13">
        <v>13798</v>
      </c>
      <c r="H117" s="13">
        <v>13798</v>
      </c>
      <c r="I117" s="13">
        <v>0</v>
      </c>
      <c r="J117" s="13">
        <v>0</v>
      </c>
      <c r="K117" s="13">
        <f>+E117+F117+G117+H117+I117+J117</f>
        <v>95192</v>
      </c>
    </row>
    <row r="118" spans="1:11" x14ac:dyDescent="0.25">
      <c r="A118" s="5"/>
      <c r="B118" s="6" t="s">
        <v>95</v>
      </c>
      <c r="C118" s="5"/>
      <c r="D118" s="6" t="s">
        <v>96</v>
      </c>
      <c r="E118" s="7">
        <f>+E119+E121</f>
        <v>16054.5</v>
      </c>
      <c r="F118" s="7">
        <f>+F119+F121</f>
        <v>633083.97</v>
      </c>
      <c r="G118" s="7">
        <f>+G119+G121</f>
        <v>1532081.0899999999</v>
      </c>
      <c r="H118" s="7">
        <f>+H119+H121</f>
        <v>1063528.8999999999</v>
      </c>
      <c r="I118" s="7">
        <f>+I119+I121</f>
        <v>0</v>
      </c>
      <c r="J118" s="7">
        <f>+J119+J121</f>
        <v>0</v>
      </c>
      <c r="K118" s="7">
        <f>+K119+K121</f>
        <v>3244748.46</v>
      </c>
    </row>
    <row r="119" spans="1:11" x14ac:dyDescent="0.25">
      <c r="A119" s="8"/>
      <c r="B119" s="8"/>
      <c r="C119" s="9" t="s">
        <v>93</v>
      </c>
      <c r="D119" s="9" t="s">
        <v>94</v>
      </c>
      <c r="E119" s="10">
        <f>+E120</f>
        <v>0</v>
      </c>
      <c r="F119" s="10">
        <f>+F120</f>
        <v>0</v>
      </c>
      <c r="G119" s="10">
        <f>+G120</f>
        <v>0</v>
      </c>
      <c r="H119" s="10">
        <f>+H120</f>
        <v>200000</v>
      </c>
      <c r="I119" s="10">
        <f>+I120</f>
        <v>0</v>
      </c>
      <c r="J119" s="10">
        <f>+J120</f>
        <v>0</v>
      </c>
      <c r="K119" s="10">
        <f>+K120</f>
        <v>200000</v>
      </c>
    </row>
    <row r="120" spans="1:11" x14ac:dyDescent="0.25">
      <c r="A120" s="11"/>
      <c r="B120" s="11"/>
      <c r="C120" s="12" t="s">
        <v>93</v>
      </c>
      <c r="D120" s="12" t="s">
        <v>94</v>
      </c>
      <c r="E120" s="13">
        <v>0</v>
      </c>
      <c r="F120" s="13">
        <v>0</v>
      </c>
      <c r="G120" s="13">
        <v>0</v>
      </c>
      <c r="H120" s="13">
        <v>200000</v>
      </c>
      <c r="I120" s="13">
        <v>0</v>
      </c>
      <c r="J120" s="13">
        <v>0</v>
      </c>
      <c r="K120" s="13">
        <f>+E120+F120+G120+H120+I120+J120</f>
        <v>200000</v>
      </c>
    </row>
    <row r="121" spans="1:11" x14ac:dyDescent="0.25">
      <c r="A121" s="8"/>
      <c r="B121" s="8"/>
      <c r="C121" s="9" t="s">
        <v>11</v>
      </c>
      <c r="D121" s="9" t="s">
        <v>12</v>
      </c>
      <c r="E121" s="10">
        <f>+E122+E123</f>
        <v>16054.5</v>
      </c>
      <c r="F121" s="10">
        <f>+F122+F123</f>
        <v>633083.97</v>
      </c>
      <c r="G121" s="10">
        <f>+G122+G123</f>
        <v>1532081.0899999999</v>
      </c>
      <c r="H121" s="10">
        <f>+H122+H123</f>
        <v>863528.9</v>
      </c>
      <c r="I121" s="10">
        <f>+I122+I123</f>
        <v>0</v>
      </c>
      <c r="J121" s="10">
        <f>+J122+J123</f>
        <v>0</v>
      </c>
      <c r="K121" s="10">
        <f>+K122+K123</f>
        <v>3044748.46</v>
      </c>
    </row>
    <row r="122" spans="1:11" x14ac:dyDescent="0.25">
      <c r="A122" s="11"/>
      <c r="B122" s="11"/>
      <c r="C122" s="12" t="s">
        <v>13</v>
      </c>
      <c r="D122" s="12" t="s">
        <v>14</v>
      </c>
      <c r="E122" s="13">
        <v>16054.5</v>
      </c>
      <c r="F122" s="13">
        <v>164636.93</v>
      </c>
      <c r="G122" s="13">
        <v>333328.65999999997</v>
      </c>
      <c r="H122" s="13">
        <v>159128.72</v>
      </c>
      <c r="I122" s="13">
        <v>0</v>
      </c>
      <c r="J122" s="13">
        <v>0</v>
      </c>
      <c r="K122" s="13">
        <f>+E122+F122+G122+H122+I122+J122</f>
        <v>673148.80999999994</v>
      </c>
    </row>
    <row r="123" spans="1:11" x14ac:dyDescent="0.25">
      <c r="A123" s="11"/>
      <c r="B123" s="11"/>
      <c r="C123" s="12" t="s">
        <v>37</v>
      </c>
      <c r="D123" s="12" t="s">
        <v>38</v>
      </c>
      <c r="E123" s="13">
        <v>0</v>
      </c>
      <c r="F123" s="13">
        <v>468447.04</v>
      </c>
      <c r="G123" s="13">
        <v>1198752.43</v>
      </c>
      <c r="H123" s="13">
        <v>704400.18</v>
      </c>
      <c r="I123" s="13">
        <v>0</v>
      </c>
      <c r="J123" s="13">
        <v>0</v>
      </c>
      <c r="K123" s="13">
        <f>+E123+F123+G123+H123+I123+J123</f>
        <v>2371599.65</v>
      </c>
    </row>
    <row r="124" spans="1:11" x14ac:dyDescent="0.25">
      <c r="A124" s="2" t="s">
        <v>97</v>
      </c>
      <c r="B124" s="3"/>
      <c r="C124" s="3"/>
      <c r="D124" s="2" t="s">
        <v>98</v>
      </c>
      <c r="E124" s="4">
        <f>+E125+E128+E131+E135+E138+E141+E144</f>
        <v>633784.1</v>
      </c>
      <c r="F124" s="4">
        <f>+F125+F128+F131+F135+F138+F141+F144</f>
        <v>226100</v>
      </c>
      <c r="G124" s="4">
        <f>+G125+G128+G131+G135+G138+G141+G144</f>
        <v>197550</v>
      </c>
      <c r="H124" s="4">
        <f>+H125+H128+H131+H135+H138+H141+H144</f>
        <v>837500</v>
      </c>
      <c r="I124" s="4">
        <f>+I125+I128+I131+I135+I138+I141+I144</f>
        <v>2162500</v>
      </c>
      <c r="J124" s="4">
        <f>+J125+J128+J131+J135+J138+J141+J144</f>
        <v>20000</v>
      </c>
      <c r="K124" s="4">
        <f>+K125+K128+K131+K135+K138+K141+K144</f>
        <v>4077434.1</v>
      </c>
    </row>
    <row r="125" spans="1:11" x14ac:dyDescent="0.25">
      <c r="A125" s="5"/>
      <c r="B125" s="6" t="s">
        <v>99</v>
      </c>
      <c r="C125" s="5"/>
      <c r="D125" s="6" t="s">
        <v>100</v>
      </c>
      <c r="E125" s="7">
        <f>+E126</f>
        <v>153179.62</v>
      </c>
      <c r="F125" s="7">
        <f>+F126</f>
        <v>26300</v>
      </c>
      <c r="G125" s="7">
        <f>+G126</f>
        <v>26300</v>
      </c>
      <c r="H125" s="7">
        <f>+H126</f>
        <v>0</v>
      </c>
      <c r="I125" s="7">
        <f>+I126</f>
        <v>0</v>
      </c>
      <c r="J125" s="7">
        <f>+J126</f>
        <v>0</v>
      </c>
      <c r="K125" s="7">
        <f>+K126</f>
        <v>205779.62</v>
      </c>
    </row>
    <row r="126" spans="1:11" x14ac:dyDescent="0.25">
      <c r="A126" s="8"/>
      <c r="B126" s="8"/>
      <c r="C126" s="9" t="s">
        <v>11</v>
      </c>
      <c r="D126" s="9" t="s">
        <v>12</v>
      </c>
      <c r="E126" s="10">
        <f>+E127</f>
        <v>153179.62</v>
      </c>
      <c r="F126" s="10">
        <f>+F127</f>
        <v>26300</v>
      </c>
      <c r="G126" s="10">
        <f>+G127</f>
        <v>26300</v>
      </c>
      <c r="H126" s="10">
        <f>+H127</f>
        <v>0</v>
      </c>
      <c r="I126" s="10">
        <f>+I127</f>
        <v>0</v>
      </c>
      <c r="J126" s="10">
        <f>+J127</f>
        <v>0</v>
      </c>
      <c r="K126" s="10">
        <f>+K127</f>
        <v>205779.62</v>
      </c>
    </row>
    <row r="127" spans="1:11" x14ac:dyDescent="0.25">
      <c r="A127" s="11"/>
      <c r="B127" s="11"/>
      <c r="C127" s="12" t="s">
        <v>13</v>
      </c>
      <c r="D127" s="12" t="s">
        <v>14</v>
      </c>
      <c r="E127" s="13">
        <v>153179.62</v>
      </c>
      <c r="F127" s="13">
        <v>26300</v>
      </c>
      <c r="G127" s="13">
        <v>26300</v>
      </c>
      <c r="H127" s="13">
        <v>0</v>
      </c>
      <c r="I127" s="13">
        <v>0</v>
      </c>
      <c r="J127" s="13">
        <v>0</v>
      </c>
      <c r="K127" s="13">
        <f>+E127+F127+G127+H127+I127+J127</f>
        <v>205779.62</v>
      </c>
    </row>
    <row r="128" spans="1:11" x14ac:dyDescent="0.25">
      <c r="A128" s="5"/>
      <c r="B128" s="6" t="s">
        <v>101</v>
      </c>
      <c r="C128" s="5"/>
      <c r="D128" s="6" t="s">
        <v>102</v>
      </c>
      <c r="E128" s="7">
        <f>+E129</f>
        <v>47228.42</v>
      </c>
      <c r="F128" s="7">
        <f>+F129</f>
        <v>11000</v>
      </c>
      <c r="G128" s="7">
        <f>+G129</f>
        <v>0</v>
      </c>
      <c r="H128" s="7">
        <f>+H129</f>
        <v>0</v>
      </c>
      <c r="I128" s="7">
        <f>+I129</f>
        <v>0</v>
      </c>
      <c r="J128" s="7">
        <f>+J129</f>
        <v>0</v>
      </c>
      <c r="K128" s="7">
        <f>+K129</f>
        <v>58228.42</v>
      </c>
    </row>
    <row r="129" spans="1:11" x14ac:dyDescent="0.25">
      <c r="A129" s="8"/>
      <c r="B129" s="8"/>
      <c r="C129" s="9" t="s">
        <v>11</v>
      </c>
      <c r="D129" s="9" t="s">
        <v>12</v>
      </c>
      <c r="E129" s="10">
        <f>+E130</f>
        <v>47228.42</v>
      </c>
      <c r="F129" s="10">
        <f>+F130</f>
        <v>11000</v>
      </c>
      <c r="G129" s="10">
        <f>+G130</f>
        <v>0</v>
      </c>
      <c r="H129" s="10">
        <f>+H130</f>
        <v>0</v>
      </c>
      <c r="I129" s="10">
        <f>+I130</f>
        <v>0</v>
      </c>
      <c r="J129" s="10">
        <f>+J130</f>
        <v>0</v>
      </c>
      <c r="K129" s="10">
        <f>+K130</f>
        <v>58228.42</v>
      </c>
    </row>
    <row r="130" spans="1:11" x14ac:dyDescent="0.25">
      <c r="A130" s="11"/>
      <c r="B130" s="11"/>
      <c r="C130" s="12" t="s">
        <v>13</v>
      </c>
      <c r="D130" s="12" t="s">
        <v>14</v>
      </c>
      <c r="E130" s="13">
        <v>47228.42</v>
      </c>
      <c r="F130" s="13">
        <v>11000</v>
      </c>
      <c r="G130" s="13">
        <v>0</v>
      </c>
      <c r="H130" s="13">
        <v>0</v>
      </c>
      <c r="I130" s="13">
        <v>0</v>
      </c>
      <c r="J130" s="13">
        <v>0</v>
      </c>
      <c r="K130" s="13">
        <f>+E130+F130+G130+H130+I130+J130</f>
        <v>58228.42</v>
      </c>
    </row>
    <row r="131" spans="1:11" x14ac:dyDescent="0.25">
      <c r="A131" s="5"/>
      <c r="B131" s="6" t="s">
        <v>103</v>
      </c>
      <c r="C131" s="5"/>
      <c r="D131" s="6" t="s">
        <v>104</v>
      </c>
      <c r="E131" s="7">
        <f>+E132</f>
        <v>169463.22</v>
      </c>
      <c r="F131" s="7">
        <f>+F132</f>
        <v>80000</v>
      </c>
      <c r="G131" s="7">
        <f>+G132</f>
        <v>0</v>
      </c>
      <c r="H131" s="7">
        <f>+H132</f>
        <v>0</v>
      </c>
      <c r="I131" s="7">
        <f>+I132</f>
        <v>0</v>
      </c>
      <c r="J131" s="7">
        <f>+J132</f>
        <v>0</v>
      </c>
      <c r="K131" s="7">
        <f>+K132</f>
        <v>249463.22</v>
      </c>
    </row>
    <row r="132" spans="1:11" x14ac:dyDescent="0.25">
      <c r="A132" s="8"/>
      <c r="B132" s="8"/>
      <c r="C132" s="9" t="s">
        <v>11</v>
      </c>
      <c r="D132" s="9" t="s">
        <v>12</v>
      </c>
      <c r="E132" s="10">
        <f>+E133+E134</f>
        <v>169463.22</v>
      </c>
      <c r="F132" s="10">
        <f>+F133+F134</f>
        <v>80000</v>
      </c>
      <c r="G132" s="10">
        <f>+G133+G134</f>
        <v>0</v>
      </c>
      <c r="H132" s="10">
        <f>+H133+H134</f>
        <v>0</v>
      </c>
      <c r="I132" s="10">
        <f>+I133+I134</f>
        <v>0</v>
      </c>
      <c r="J132" s="10">
        <f>+J133+J134</f>
        <v>0</v>
      </c>
      <c r="K132" s="10">
        <f>+K133+K134</f>
        <v>249463.22</v>
      </c>
    </row>
    <row r="133" spans="1:11" x14ac:dyDescent="0.25">
      <c r="A133" s="11"/>
      <c r="B133" s="11"/>
      <c r="C133" s="12" t="s">
        <v>13</v>
      </c>
      <c r="D133" s="12" t="s">
        <v>14</v>
      </c>
      <c r="E133" s="13">
        <v>169463.22</v>
      </c>
      <c r="F133" s="13">
        <v>59000</v>
      </c>
      <c r="G133" s="13">
        <v>0</v>
      </c>
      <c r="H133" s="13">
        <v>0</v>
      </c>
      <c r="I133" s="13">
        <v>0</v>
      </c>
      <c r="J133" s="13">
        <v>0</v>
      </c>
      <c r="K133" s="13">
        <f>+E133+F133+G133+H133+I133+J133</f>
        <v>228463.22</v>
      </c>
    </row>
    <row r="134" spans="1:11" x14ac:dyDescent="0.25">
      <c r="A134" s="11"/>
      <c r="B134" s="11"/>
      <c r="C134" s="12" t="s">
        <v>37</v>
      </c>
      <c r="D134" s="12" t="s">
        <v>38</v>
      </c>
      <c r="E134" s="13">
        <v>0</v>
      </c>
      <c r="F134" s="13">
        <v>21000</v>
      </c>
      <c r="G134" s="13">
        <v>0</v>
      </c>
      <c r="H134" s="13">
        <v>0</v>
      </c>
      <c r="I134" s="13">
        <v>0</v>
      </c>
      <c r="J134" s="13">
        <v>0</v>
      </c>
      <c r="K134" s="13">
        <f>+E134+F134+G134+H134+I134+J134</f>
        <v>21000</v>
      </c>
    </row>
    <row r="135" spans="1:11" x14ac:dyDescent="0.25">
      <c r="A135" s="5"/>
      <c r="B135" s="6" t="s">
        <v>105</v>
      </c>
      <c r="C135" s="5"/>
      <c r="D135" s="6" t="s">
        <v>106</v>
      </c>
      <c r="E135" s="7">
        <f>+E136</f>
        <v>132649.98000000001</v>
      </c>
      <c r="F135" s="7">
        <f>+F136</f>
        <v>40000</v>
      </c>
      <c r="G135" s="7">
        <f>+G136</f>
        <v>40000</v>
      </c>
      <c r="H135" s="7">
        <f>+H136</f>
        <v>20000</v>
      </c>
      <c r="I135" s="7">
        <f>+I136</f>
        <v>20000</v>
      </c>
      <c r="J135" s="7">
        <f>+J136</f>
        <v>20000</v>
      </c>
      <c r="K135" s="7">
        <f>+K136</f>
        <v>272649.98</v>
      </c>
    </row>
    <row r="136" spans="1:11" x14ac:dyDescent="0.25">
      <c r="A136" s="8"/>
      <c r="B136" s="8"/>
      <c r="C136" s="9" t="s">
        <v>11</v>
      </c>
      <c r="D136" s="9" t="s">
        <v>12</v>
      </c>
      <c r="E136" s="10">
        <f>+E137</f>
        <v>132649.98000000001</v>
      </c>
      <c r="F136" s="10">
        <f>+F137</f>
        <v>40000</v>
      </c>
      <c r="G136" s="10">
        <f>+G137</f>
        <v>40000</v>
      </c>
      <c r="H136" s="10">
        <f>+H137</f>
        <v>20000</v>
      </c>
      <c r="I136" s="10">
        <f>+I137</f>
        <v>20000</v>
      </c>
      <c r="J136" s="10">
        <f>+J137</f>
        <v>20000</v>
      </c>
      <c r="K136" s="10">
        <f>+K137</f>
        <v>272649.98</v>
      </c>
    </row>
    <row r="137" spans="1:11" x14ac:dyDescent="0.25">
      <c r="A137" s="11"/>
      <c r="B137" s="11"/>
      <c r="C137" s="12" t="s">
        <v>13</v>
      </c>
      <c r="D137" s="12" t="s">
        <v>14</v>
      </c>
      <c r="E137" s="13">
        <v>132649.98000000001</v>
      </c>
      <c r="F137" s="13">
        <v>40000</v>
      </c>
      <c r="G137" s="13">
        <v>40000</v>
      </c>
      <c r="H137" s="13">
        <v>20000</v>
      </c>
      <c r="I137" s="13">
        <v>20000</v>
      </c>
      <c r="J137" s="13">
        <v>20000</v>
      </c>
      <c r="K137" s="13">
        <f>+E137+F137+G137+H137+I137+J137</f>
        <v>272649.98</v>
      </c>
    </row>
    <row r="138" spans="1:11" x14ac:dyDescent="0.25">
      <c r="A138" s="5"/>
      <c r="B138" s="6" t="s">
        <v>107</v>
      </c>
      <c r="C138" s="5"/>
      <c r="D138" s="6" t="s">
        <v>108</v>
      </c>
      <c r="E138" s="7">
        <f>+E139</f>
        <v>81262.86</v>
      </c>
      <c r="F138" s="7">
        <f>+F139</f>
        <v>28800</v>
      </c>
      <c r="G138" s="7">
        <f>+G139</f>
        <v>0</v>
      </c>
      <c r="H138" s="7">
        <f>+H139</f>
        <v>0</v>
      </c>
      <c r="I138" s="7">
        <f>+I139</f>
        <v>0</v>
      </c>
      <c r="J138" s="7">
        <f>+J139</f>
        <v>0</v>
      </c>
      <c r="K138" s="7">
        <f>+K139</f>
        <v>110062.86</v>
      </c>
    </row>
    <row r="139" spans="1:11" x14ac:dyDescent="0.25">
      <c r="A139" s="8"/>
      <c r="B139" s="8"/>
      <c r="C139" s="9" t="s">
        <v>11</v>
      </c>
      <c r="D139" s="9" t="s">
        <v>12</v>
      </c>
      <c r="E139" s="10">
        <f>+E140</f>
        <v>81262.86</v>
      </c>
      <c r="F139" s="10">
        <f>+F140</f>
        <v>28800</v>
      </c>
      <c r="G139" s="10">
        <f>+G140</f>
        <v>0</v>
      </c>
      <c r="H139" s="10">
        <f>+H140</f>
        <v>0</v>
      </c>
      <c r="I139" s="10">
        <f>+I140</f>
        <v>0</v>
      </c>
      <c r="J139" s="10">
        <f>+J140</f>
        <v>0</v>
      </c>
      <c r="K139" s="10">
        <f>+K140</f>
        <v>110062.86</v>
      </c>
    </row>
    <row r="140" spans="1:11" x14ac:dyDescent="0.25">
      <c r="A140" s="11"/>
      <c r="B140" s="11"/>
      <c r="C140" s="12" t="s">
        <v>13</v>
      </c>
      <c r="D140" s="12" t="s">
        <v>14</v>
      </c>
      <c r="E140" s="13">
        <v>81262.86</v>
      </c>
      <c r="F140" s="13">
        <v>28800</v>
      </c>
      <c r="G140" s="13">
        <v>0</v>
      </c>
      <c r="H140" s="13">
        <v>0</v>
      </c>
      <c r="I140" s="13">
        <v>0</v>
      </c>
      <c r="J140" s="13">
        <v>0</v>
      </c>
      <c r="K140" s="13">
        <f>+E140+F140+G140+H140+I140+J140</f>
        <v>110062.86</v>
      </c>
    </row>
    <row r="141" spans="1:11" x14ac:dyDescent="0.25">
      <c r="A141" s="5"/>
      <c r="B141" s="6" t="s">
        <v>109</v>
      </c>
      <c r="C141" s="5"/>
      <c r="D141" s="6" t="s">
        <v>110</v>
      </c>
      <c r="E141" s="7">
        <f>+E142</f>
        <v>50000</v>
      </c>
      <c r="F141" s="7">
        <f>+F142</f>
        <v>30000</v>
      </c>
      <c r="G141" s="7">
        <f>+G142</f>
        <v>70000</v>
      </c>
      <c r="H141" s="7">
        <f>+H142</f>
        <v>510000</v>
      </c>
      <c r="I141" s="7">
        <f>+I142</f>
        <v>2040000</v>
      </c>
      <c r="J141" s="7">
        <f>+J142</f>
        <v>0</v>
      </c>
      <c r="K141" s="7">
        <f>+K142</f>
        <v>2700000</v>
      </c>
    </row>
    <row r="142" spans="1:11" x14ac:dyDescent="0.25">
      <c r="A142" s="8"/>
      <c r="B142" s="8"/>
      <c r="C142" s="9" t="s">
        <v>11</v>
      </c>
      <c r="D142" s="9" t="s">
        <v>12</v>
      </c>
      <c r="E142" s="10">
        <f>+E143</f>
        <v>50000</v>
      </c>
      <c r="F142" s="10">
        <f>+F143</f>
        <v>30000</v>
      </c>
      <c r="G142" s="10">
        <f>+G143</f>
        <v>70000</v>
      </c>
      <c r="H142" s="10">
        <f>+H143</f>
        <v>510000</v>
      </c>
      <c r="I142" s="10">
        <f>+I143</f>
        <v>2040000</v>
      </c>
      <c r="J142" s="10">
        <f>+J143</f>
        <v>0</v>
      </c>
      <c r="K142" s="10">
        <f>+K143</f>
        <v>2700000</v>
      </c>
    </row>
    <row r="143" spans="1:11" x14ac:dyDescent="0.25">
      <c r="A143" s="11"/>
      <c r="B143" s="11"/>
      <c r="C143" s="12" t="s">
        <v>13</v>
      </c>
      <c r="D143" s="12" t="s">
        <v>14</v>
      </c>
      <c r="E143" s="13">
        <v>50000</v>
      </c>
      <c r="F143" s="13">
        <v>30000</v>
      </c>
      <c r="G143" s="13">
        <v>70000</v>
      </c>
      <c r="H143" s="13">
        <v>510000</v>
      </c>
      <c r="I143" s="13">
        <v>2040000</v>
      </c>
      <c r="J143" s="13">
        <v>0</v>
      </c>
      <c r="K143" s="13">
        <f>+E143+F143+G143+H143+I143+J143</f>
        <v>2700000</v>
      </c>
    </row>
    <row r="144" spans="1:11" x14ac:dyDescent="0.25">
      <c r="A144" s="5"/>
      <c r="B144" s="6" t="s">
        <v>111</v>
      </c>
      <c r="C144" s="5"/>
      <c r="D144" s="6" t="s">
        <v>112</v>
      </c>
      <c r="E144" s="7">
        <f>+E145</f>
        <v>0</v>
      </c>
      <c r="F144" s="7">
        <f>+F145</f>
        <v>10000</v>
      </c>
      <c r="G144" s="7">
        <f>+G145</f>
        <v>61250</v>
      </c>
      <c r="H144" s="7">
        <f>+H145</f>
        <v>307500</v>
      </c>
      <c r="I144" s="7">
        <f>+I145</f>
        <v>102500</v>
      </c>
      <c r="J144" s="7">
        <f>+J145</f>
        <v>0</v>
      </c>
      <c r="K144" s="7">
        <f>+K145</f>
        <v>481250</v>
      </c>
    </row>
    <row r="145" spans="1:11" x14ac:dyDescent="0.25">
      <c r="A145" s="8"/>
      <c r="B145" s="8"/>
      <c r="C145" s="9" t="s">
        <v>11</v>
      </c>
      <c r="D145" s="9" t="s">
        <v>12</v>
      </c>
      <c r="E145" s="10">
        <f>+E146</f>
        <v>0</v>
      </c>
      <c r="F145" s="10">
        <f>+F146</f>
        <v>10000</v>
      </c>
      <c r="G145" s="10">
        <f>+G146</f>
        <v>61250</v>
      </c>
      <c r="H145" s="10">
        <f>+H146</f>
        <v>307500</v>
      </c>
      <c r="I145" s="10">
        <f>+I146</f>
        <v>102500</v>
      </c>
      <c r="J145" s="10">
        <f>+J146</f>
        <v>0</v>
      </c>
      <c r="K145" s="10">
        <f>+K146</f>
        <v>481250</v>
      </c>
    </row>
    <row r="146" spans="1:11" x14ac:dyDescent="0.25">
      <c r="A146" s="11"/>
      <c r="B146" s="11"/>
      <c r="C146" s="12" t="s">
        <v>13</v>
      </c>
      <c r="D146" s="12" t="s">
        <v>14</v>
      </c>
      <c r="E146" s="13">
        <v>0</v>
      </c>
      <c r="F146" s="13">
        <v>10000</v>
      </c>
      <c r="G146" s="13">
        <v>61250</v>
      </c>
      <c r="H146" s="13">
        <v>307500</v>
      </c>
      <c r="I146" s="13">
        <v>102500</v>
      </c>
      <c r="J146" s="13">
        <v>0</v>
      </c>
      <c r="K146" s="13">
        <f>+E146+F146+G146+H146+I146+J146</f>
        <v>481250</v>
      </c>
    </row>
    <row r="147" spans="1:11" x14ac:dyDescent="0.25">
      <c r="A147" s="2" t="s">
        <v>113</v>
      </c>
      <c r="B147" s="3"/>
      <c r="C147" s="3"/>
      <c r="D147" s="2" t="s">
        <v>114</v>
      </c>
      <c r="E147" s="4">
        <f>+E148+E151+E154+E157</f>
        <v>1890424.42</v>
      </c>
      <c r="F147" s="4">
        <f>+F148+F151+F154+F157</f>
        <v>1040845</v>
      </c>
      <c r="G147" s="4">
        <f>+G148+G151+G154+G157</f>
        <v>2985603.4699999997</v>
      </c>
      <c r="H147" s="4">
        <f>+H148+H151+H154+H157</f>
        <v>6146561.21</v>
      </c>
      <c r="I147" s="4">
        <f>+I148+I151+I154+I157</f>
        <v>2365229.58</v>
      </c>
      <c r="J147" s="4">
        <f>+J148+J151+J154+J157</f>
        <v>263750</v>
      </c>
      <c r="K147" s="4">
        <f>+K148+K151+K154+K157</f>
        <v>14692413.68</v>
      </c>
    </row>
    <row r="148" spans="1:11" x14ac:dyDescent="0.25">
      <c r="A148" s="5"/>
      <c r="B148" s="6" t="s">
        <v>115</v>
      </c>
      <c r="C148" s="5"/>
      <c r="D148" s="6" t="s">
        <v>116</v>
      </c>
      <c r="E148" s="7">
        <f>+E149</f>
        <v>324100.21000000002</v>
      </c>
      <c r="F148" s="7">
        <f>+F149</f>
        <v>140000</v>
      </c>
      <c r="G148" s="7">
        <f>+G149</f>
        <v>93750</v>
      </c>
      <c r="H148" s="7">
        <f>+H149</f>
        <v>43750</v>
      </c>
      <c r="I148" s="7">
        <f>+I149</f>
        <v>43750</v>
      </c>
      <c r="J148" s="7">
        <f>+J149</f>
        <v>43750</v>
      </c>
      <c r="K148" s="7">
        <f>+K149</f>
        <v>689100.21</v>
      </c>
    </row>
    <row r="149" spans="1:11" x14ac:dyDescent="0.25">
      <c r="A149" s="8"/>
      <c r="B149" s="8"/>
      <c r="C149" s="9" t="s">
        <v>11</v>
      </c>
      <c r="D149" s="9" t="s">
        <v>12</v>
      </c>
      <c r="E149" s="10">
        <f>+E150</f>
        <v>324100.21000000002</v>
      </c>
      <c r="F149" s="10">
        <f>+F150</f>
        <v>140000</v>
      </c>
      <c r="G149" s="10">
        <f>+G150</f>
        <v>93750</v>
      </c>
      <c r="H149" s="10">
        <f>+H150</f>
        <v>43750</v>
      </c>
      <c r="I149" s="10">
        <f>+I150</f>
        <v>43750</v>
      </c>
      <c r="J149" s="10">
        <f>+J150</f>
        <v>43750</v>
      </c>
      <c r="K149" s="10">
        <f>+K150</f>
        <v>689100.21</v>
      </c>
    </row>
    <row r="150" spans="1:11" x14ac:dyDescent="0.25">
      <c r="A150" s="11"/>
      <c r="B150" s="11"/>
      <c r="C150" s="12" t="s">
        <v>13</v>
      </c>
      <c r="D150" s="12" t="s">
        <v>14</v>
      </c>
      <c r="E150" s="13">
        <v>324100.21000000002</v>
      </c>
      <c r="F150" s="13">
        <v>140000</v>
      </c>
      <c r="G150" s="13">
        <v>93750</v>
      </c>
      <c r="H150" s="13">
        <v>43750</v>
      </c>
      <c r="I150" s="13">
        <v>43750</v>
      </c>
      <c r="J150" s="13">
        <v>43750</v>
      </c>
      <c r="K150" s="13">
        <f>+E150+F150+G150+H150+I150+J150</f>
        <v>689100.21</v>
      </c>
    </row>
    <row r="151" spans="1:11" x14ac:dyDescent="0.25">
      <c r="A151" s="5"/>
      <c r="B151" s="6" t="s">
        <v>117</v>
      </c>
      <c r="C151" s="5"/>
      <c r="D151" s="6" t="s">
        <v>118</v>
      </c>
      <c r="E151" s="7">
        <f>+E152</f>
        <v>543674.63</v>
      </c>
      <c r="F151" s="7">
        <f>+F152</f>
        <v>152845</v>
      </c>
      <c r="G151" s="7">
        <f>+G152</f>
        <v>0</v>
      </c>
      <c r="H151" s="7">
        <f>+H152</f>
        <v>0</v>
      </c>
      <c r="I151" s="7">
        <f>+I152</f>
        <v>0</v>
      </c>
      <c r="J151" s="7">
        <f>+J152</f>
        <v>0</v>
      </c>
      <c r="K151" s="7">
        <f>+K152</f>
        <v>696519.63</v>
      </c>
    </row>
    <row r="152" spans="1:11" x14ac:dyDescent="0.25">
      <c r="A152" s="8"/>
      <c r="B152" s="8"/>
      <c r="C152" s="9" t="s">
        <v>11</v>
      </c>
      <c r="D152" s="9" t="s">
        <v>12</v>
      </c>
      <c r="E152" s="10">
        <f>+E153</f>
        <v>543674.63</v>
      </c>
      <c r="F152" s="10">
        <f>+F153</f>
        <v>152845</v>
      </c>
      <c r="G152" s="10">
        <f>+G153</f>
        <v>0</v>
      </c>
      <c r="H152" s="10">
        <f>+H153</f>
        <v>0</v>
      </c>
      <c r="I152" s="10">
        <f>+I153</f>
        <v>0</v>
      </c>
      <c r="J152" s="10">
        <f>+J153</f>
        <v>0</v>
      </c>
      <c r="K152" s="10">
        <f>+K153</f>
        <v>696519.63</v>
      </c>
    </row>
    <row r="153" spans="1:11" x14ac:dyDescent="0.25">
      <c r="A153" s="11"/>
      <c r="B153" s="11"/>
      <c r="C153" s="12" t="s">
        <v>13</v>
      </c>
      <c r="D153" s="12" t="s">
        <v>14</v>
      </c>
      <c r="E153" s="13">
        <v>543674.63</v>
      </c>
      <c r="F153" s="13">
        <v>152845</v>
      </c>
      <c r="G153" s="13">
        <v>0</v>
      </c>
      <c r="H153" s="13">
        <v>0</v>
      </c>
      <c r="I153" s="13">
        <v>0</v>
      </c>
      <c r="J153" s="13">
        <v>0</v>
      </c>
      <c r="K153" s="13">
        <f>+E153+F153+G153+H153+I153+J153</f>
        <v>696519.63</v>
      </c>
    </row>
    <row r="154" spans="1:11" x14ac:dyDescent="0.25">
      <c r="A154" s="5"/>
      <c r="B154" s="6" t="s">
        <v>119</v>
      </c>
      <c r="C154" s="5"/>
      <c r="D154" s="6" t="s">
        <v>120</v>
      </c>
      <c r="E154" s="7">
        <f>+E155</f>
        <v>934493.96</v>
      </c>
      <c r="F154" s="7">
        <f>+F155</f>
        <v>248000</v>
      </c>
      <c r="G154" s="7">
        <f>+G155</f>
        <v>210000</v>
      </c>
      <c r="H154" s="7">
        <f>+H155</f>
        <v>210000</v>
      </c>
      <c r="I154" s="7">
        <f>+I155</f>
        <v>220000</v>
      </c>
      <c r="J154" s="7">
        <f>+J155</f>
        <v>220000</v>
      </c>
      <c r="K154" s="7">
        <f>+K155</f>
        <v>2042493.96</v>
      </c>
    </row>
    <row r="155" spans="1:11" x14ac:dyDescent="0.25">
      <c r="A155" s="8"/>
      <c r="B155" s="8"/>
      <c r="C155" s="9" t="s">
        <v>11</v>
      </c>
      <c r="D155" s="9" t="s">
        <v>12</v>
      </c>
      <c r="E155" s="10">
        <f>+E156</f>
        <v>934493.96</v>
      </c>
      <c r="F155" s="10">
        <f>+F156</f>
        <v>248000</v>
      </c>
      <c r="G155" s="10">
        <f>+G156</f>
        <v>210000</v>
      </c>
      <c r="H155" s="10">
        <f>+H156</f>
        <v>210000</v>
      </c>
      <c r="I155" s="10">
        <f>+I156</f>
        <v>220000</v>
      </c>
      <c r="J155" s="10">
        <f>+J156</f>
        <v>220000</v>
      </c>
      <c r="K155" s="10">
        <f>+K156</f>
        <v>2042493.96</v>
      </c>
    </row>
    <row r="156" spans="1:11" x14ac:dyDescent="0.25">
      <c r="A156" s="11"/>
      <c r="B156" s="11"/>
      <c r="C156" s="12" t="s">
        <v>13</v>
      </c>
      <c r="D156" s="12" t="s">
        <v>14</v>
      </c>
      <c r="E156" s="13">
        <v>934493.96</v>
      </c>
      <c r="F156" s="13">
        <v>248000</v>
      </c>
      <c r="G156" s="13">
        <v>210000</v>
      </c>
      <c r="H156" s="13">
        <v>210000</v>
      </c>
      <c r="I156" s="13">
        <v>220000</v>
      </c>
      <c r="J156" s="13">
        <v>220000</v>
      </c>
      <c r="K156" s="13">
        <f>+E156+F156+G156+H156+I156+J156</f>
        <v>2042493.96</v>
      </c>
    </row>
    <row r="157" spans="1:11" x14ac:dyDescent="0.25">
      <c r="A157" s="5"/>
      <c r="B157" s="6" t="s">
        <v>121</v>
      </c>
      <c r="C157" s="5"/>
      <c r="D157" s="6" t="s">
        <v>122</v>
      </c>
      <c r="E157" s="7">
        <f>+E158+E160</f>
        <v>88155.62</v>
      </c>
      <c r="F157" s="7">
        <f>+F158+F160</f>
        <v>500000</v>
      </c>
      <c r="G157" s="7">
        <f>+G158+G160</f>
        <v>2681853.4699999997</v>
      </c>
      <c r="H157" s="7">
        <f>+H158+H160</f>
        <v>5892811.21</v>
      </c>
      <c r="I157" s="7">
        <f>+I158+I160</f>
        <v>2101479.58</v>
      </c>
      <c r="J157" s="7">
        <f>+J158+J160</f>
        <v>0</v>
      </c>
      <c r="K157" s="7">
        <f>+K158+K160</f>
        <v>11264299.880000001</v>
      </c>
    </row>
    <row r="158" spans="1:11" x14ac:dyDescent="0.25">
      <c r="A158" s="8"/>
      <c r="B158" s="8"/>
      <c r="C158" s="9" t="s">
        <v>93</v>
      </c>
      <c r="D158" s="9" t="s">
        <v>94</v>
      </c>
      <c r="E158" s="10">
        <f>+E159</f>
        <v>0</v>
      </c>
      <c r="F158" s="10">
        <f>+F159</f>
        <v>0</v>
      </c>
      <c r="G158" s="10">
        <f>+G159</f>
        <v>0</v>
      </c>
      <c r="H158" s="10">
        <f>+H159</f>
        <v>0</v>
      </c>
      <c r="I158" s="10">
        <f>+I159</f>
        <v>100000</v>
      </c>
      <c r="J158" s="10">
        <f>+J159</f>
        <v>0</v>
      </c>
      <c r="K158" s="10">
        <f>+K159</f>
        <v>100000</v>
      </c>
    </row>
    <row r="159" spans="1:11" x14ac:dyDescent="0.25">
      <c r="A159" s="11"/>
      <c r="B159" s="11"/>
      <c r="C159" s="12" t="s">
        <v>93</v>
      </c>
      <c r="D159" s="12" t="s">
        <v>94</v>
      </c>
      <c r="E159" s="13">
        <v>0</v>
      </c>
      <c r="F159" s="13">
        <v>0</v>
      </c>
      <c r="G159" s="13">
        <v>0</v>
      </c>
      <c r="H159" s="13">
        <v>0</v>
      </c>
      <c r="I159" s="13">
        <v>100000</v>
      </c>
      <c r="J159" s="13">
        <v>0</v>
      </c>
      <c r="K159" s="13">
        <f>+E159+F159+G159+H159+I159+J159</f>
        <v>100000</v>
      </c>
    </row>
    <row r="160" spans="1:11" x14ac:dyDescent="0.25">
      <c r="A160" s="8"/>
      <c r="B160" s="8"/>
      <c r="C160" s="9" t="s">
        <v>11</v>
      </c>
      <c r="D160" s="9" t="s">
        <v>12</v>
      </c>
      <c r="E160" s="10">
        <f>+E161+E162+E163</f>
        <v>88155.62</v>
      </c>
      <c r="F160" s="10">
        <f>+F161+F162+F163</f>
        <v>500000</v>
      </c>
      <c r="G160" s="10">
        <f>+G161+G162+G163</f>
        <v>2681853.4699999997</v>
      </c>
      <c r="H160" s="10">
        <f>+H161+H162+H163</f>
        <v>5892811.21</v>
      </c>
      <c r="I160" s="10">
        <f>+I161+I162+I163</f>
        <v>2001479.58</v>
      </c>
      <c r="J160" s="10">
        <f>+J161+J162+J163</f>
        <v>0</v>
      </c>
      <c r="K160" s="10">
        <f>+K161+K162+K163</f>
        <v>11164299.880000001</v>
      </c>
    </row>
    <row r="161" spans="1:11" x14ac:dyDescent="0.25">
      <c r="A161" s="11"/>
      <c r="B161" s="11"/>
      <c r="C161" s="12" t="s">
        <v>13</v>
      </c>
      <c r="D161" s="12" t="s">
        <v>14</v>
      </c>
      <c r="E161" s="13">
        <v>88155.62</v>
      </c>
      <c r="F161" s="13">
        <v>100000</v>
      </c>
      <c r="G161" s="13">
        <v>733175.97</v>
      </c>
      <c r="H161" s="13">
        <v>5238036.88</v>
      </c>
      <c r="I161" s="13">
        <v>1581479.58</v>
      </c>
      <c r="J161" s="13">
        <v>0</v>
      </c>
      <c r="K161" s="13">
        <f>+E161+F161+G161+H161+I161+J161</f>
        <v>7740848.0499999998</v>
      </c>
    </row>
    <row r="162" spans="1:11" x14ac:dyDescent="0.25">
      <c r="A162" s="11"/>
      <c r="B162" s="11"/>
      <c r="C162" s="12" t="s">
        <v>37</v>
      </c>
      <c r="D162" s="12" t="s">
        <v>38</v>
      </c>
      <c r="E162" s="13">
        <v>0</v>
      </c>
      <c r="F162" s="13">
        <v>400000</v>
      </c>
      <c r="G162" s="13">
        <v>1948677.5</v>
      </c>
      <c r="H162" s="13">
        <v>350000</v>
      </c>
      <c r="I162" s="13">
        <v>70000</v>
      </c>
      <c r="J162" s="13">
        <v>0</v>
      </c>
      <c r="K162" s="13">
        <f>+E162+F162+G162+H162+I162+J162</f>
        <v>2768677.5</v>
      </c>
    </row>
    <row r="163" spans="1:11" x14ac:dyDescent="0.25">
      <c r="A163" s="11"/>
      <c r="B163" s="11"/>
      <c r="C163" s="12" t="s">
        <v>17</v>
      </c>
      <c r="D163" s="12" t="s">
        <v>18</v>
      </c>
      <c r="E163" s="13">
        <v>0</v>
      </c>
      <c r="F163" s="13">
        <v>0</v>
      </c>
      <c r="G163" s="13">
        <v>0</v>
      </c>
      <c r="H163" s="13">
        <v>304774.33</v>
      </c>
      <c r="I163" s="13">
        <v>350000</v>
      </c>
      <c r="J163" s="13">
        <v>0</v>
      </c>
      <c r="K163" s="13">
        <f>+E163+F163+G163+H163+I163+J163</f>
        <v>654774.33000000007</v>
      </c>
    </row>
    <row r="164" spans="1:11" x14ac:dyDescent="0.25">
      <c r="A164" s="2" t="s">
        <v>123</v>
      </c>
      <c r="B164" s="3"/>
      <c r="C164" s="3"/>
      <c r="D164" s="2" t="s">
        <v>124</v>
      </c>
      <c r="E164" s="4">
        <f>+E165</f>
        <v>0</v>
      </c>
      <c r="F164" s="4">
        <f>+F165</f>
        <v>85467</v>
      </c>
      <c r="G164" s="4">
        <f>+G165</f>
        <v>0</v>
      </c>
      <c r="H164" s="4">
        <f>+H165</f>
        <v>0</v>
      </c>
      <c r="I164" s="4">
        <f>+I165</f>
        <v>0</v>
      </c>
      <c r="J164" s="4">
        <f>+J165</f>
        <v>0</v>
      </c>
      <c r="K164" s="4">
        <f>+K165</f>
        <v>85467</v>
      </c>
    </row>
    <row r="165" spans="1:11" x14ac:dyDescent="0.25">
      <c r="A165" s="5"/>
      <c r="B165" s="6" t="s">
        <v>125</v>
      </c>
      <c r="C165" s="5"/>
      <c r="D165" s="6" t="s">
        <v>126</v>
      </c>
      <c r="E165" s="7">
        <f>+E166</f>
        <v>0</v>
      </c>
      <c r="F165" s="7">
        <f>+F166</f>
        <v>85467</v>
      </c>
      <c r="G165" s="7">
        <f>+G166</f>
        <v>0</v>
      </c>
      <c r="H165" s="7">
        <f>+H166</f>
        <v>0</v>
      </c>
      <c r="I165" s="7">
        <f>+I166</f>
        <v>0</v>
      </c>
      <c r="J165" s="7">
        <f>+J166</f>
        <v>0</v>
      </c>
      <c r="K165" s="7">
        <f>+K166</f>
        <v>85467</v>
      </c>
    </row>
    <row r="166" spans="1:11" x14ac:dyDescent="0.25">
      <c r="A166" s="8"/>
      <c r="B166" s="8"/>
      <c r="C166" s="9" t="s">
        <v>11</v>
      </c>
      <c r="D166" s="9" t="s">
        <v>12</v>
      </c>
      <c r="E166" s="10">
        <f>+E167</f>
        <v>0</v>
      </c>
      <c r="F166" s="10">
        <f>+F167</f>
        <v>85467</v>
      </c>
      <c r="G166" s="10">
        <f>+G167</f>
        <v>0</v>
      </c>
      <c r="H166" s="10">
        <f>+H167</f>
        <v>0</v>
      </c>
      <c r="I166" s="10">
        <f>+I167</f>
        <v>0</v>
      </c>
      <c r="J166" s="10">
        <f>+J167</f>
        <v>0</v>
      </c>
      <c r="K166" s="10">
        <f>+K167</f>
        <v>85467</v>
      </c>
    </row>
    <row r="167" spans="1:11" x14ac:dyDescent="0.25">
      <c r="A167" s="11"/>
      <c r="B167" s="11"/>
      <c r="C167" s="12" t="s">
        <v>13</v>
      </c>
      <c r="D167" s="12" t="s">
        <v>14</v>
      </c>
      <c r="E167" s="13">
        <v>0</v>
      </c>
      <c r="F167" s="13">
        <v>85467</v>
      </c>
      <c r="G167" s="13">
        <v>0</v>
      </c>
      <c r="H167" s="13">
        <v>0</v>
      </c>
      <c r="I167" s="13">
        <v>0</v>
      </c>
      <c r="J167" s="13">
        <v>0</v>
      </c>
      <c r="K167" s="13">
        <f>+E167+F167+G167+H167+I167+J167</f>
        <v>85467</v>
      </c>
    </row>
    <row r="168" spans="1:11" x14ac:dyDescent="0.25">
      <c r="A168" s="14"/>
      <c r="B168" s="14"/>
      <c r="C168" s="14"/>
      <c r="D168" s="14"/>
      <c r="E168" s="15">
        <f>+E5+E17+E21+E33+E39+E61+E79+E94+E111+E124+E147+E164</f>
        <v>14132838.559999999</v>
      </c>
      <c r="F168" s="15">
        <f>+F5+F17+F21+F33+F39+F61+F79+F94+F111+F124+F147+F164</f>
        <v>11806764.630000001</v>
      </c>
      <c r="G168" s="15">
        <f>+G5+G17+G21+G33+G39+G61+G79+G94+G111+G124+G147+G164</f>
        <v>11751469.439999998</v>
      </c>
      <c r="H168" s="15">
        <f>+H5+H17+H21+H33+H39+H61+H79+H94+H111+H124+H147+H164</f>
        <v>13701080.109999999</v>
      </c>
      <c r="I168" s="15">
        <f>+I5+I17+I21+I33+I39+I61+I79+I94+I111+I124+I147+I164</f>
        <v>7824694.1699999999</v>
      </c>
      <c r="J168" s="15">
        <f>+J5+J17+J21+J33+J39+J61+J79+J94+J111+J124+J147+J164</f>
        <v>1245750</v>
      </c>
      <c r="K168" s="15">
        <f>+E168+F168+G168+H168+I168+J168</f>
        <v>60462596.909999996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2022-01-10T06:39:38Z</cp:lastPrinted>
  <dcterms:created xsi:type="dcterms:W3CDTF">2022-01-10T06:36:12Z</dcterms:created>
  <dcterms:modified xsi:type="dcterms:W3CDTF">2022-01-10T06:39:40Z</dcterms:modified>
</cp:coreProperties>
</file>