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480" windowHeight="11025" tabRatio="661"/>
  </bookViews>
  <sheets>
    <sheet name="NAČRT RAZPOLAGANJA 2013 in 2014" sheetId="2" r:id="rId1"/>
    <sheet name="NAČRT PRIDOBIVANJA 2013 in 2014" sheetId="5" r:id="rId2"/>
  </sheets>
  <definedNames>
    <definedName name="_xlnm.Print_Area" localSheetId="1">'NAČRT PRIDOBIVANJA 2013 in 2014'!$A$1:$J$179</definedName>
    <definedName name="_xlnm.Print_Area" localSheetId="0">'NAČRT RAZPOLAGANJA 2013 in 2014'!$A$1:$I$94</definedName>
  </definedNames>
  <calcPr calcId="125725"/>
</workbook>
</file>

<file path=xl/calcChain.xml><?xml version="1.0" encoding="utf-8"?>
<calcChain xmlns="http://schemas.openxmlformats.org/spreadsheetml/2006/main">
  <c r="G46" i="5"/>
  <c r="G45"/>
  <c r="G44"/>
  <c r="B45"/>
  <c r="B44"/>
  <c r="G132"/>
  <c r="G131"/>
  <c r="G130"/>
  <c r="G129"/>
  <c r="G128"/>
  <c r="G127"/>
  <c r="G126"/>
  <c r="G125"/>
  <c r="G124"/>
  <c r="G123"/>
  <c r="G21" i="2" l="1"/>
  <c r="G37" i="5"/>
  <c r="G20" i="2"/>
  <c r="G19"/>
  <c r="G159" i="5"/>
  <c r="G60" i="2"/>
  <c r="G59"/>
  <c r="G50"/>
  <c r="G30"/>
  <c r="G49"/>
  <c r="G18"/>
  <c r="G31"/>
  <c r="G65" i="5"/>
  <c r="G39" i="2"/>
  <c r="G73" i="5"/>
  <c r="G38" i="2"/>
  <c r="G37"/>
  <c r="G90" i="5"/>
  <c r="G89"/>
  <c r="G88"/>
  <c r="G87"/>
  <c r="G86"/>
  <c r="G74"/>
  <c r="G158"/>
  <c r="G157"/>
  <c r="G156"/>
  <c r="G54" i="2"/>
  <c r="G53"/>
  <c r="G114" i="5"/>
  <c r="G115"/>
  <c r="F72" i="2"/>
  <c r="G36" i="5"/>
  <c r="G35"/>
  <c r="G163"/>
  <c r="G162"/>
  <c r="G111"/>
  <c r="G81"/>
  <c r="G82"/>
  <c r="G83"/>
  <c r="G84"/>
  <c r="G85"/>
  <c r="G80"/>
  <c r="G101"/>
  <c r="G100"/>
  <c r="G99"/>
  <c r="G28" i="2"/>
  <c r="G56" i="5"/>
  <c r="G55"/>
  <c r="G54"/>
  <c r="G53"/>
  <c r="G52"/>
  <c r="G17" i="2" l="1"/>
  <c r="G16"/>
  <c r="G33" i="5"/>
  <c r="G32"/>
  <c r="G30"/>
  <c r="G31"/>
  <c r="G29"/>
  <c r="G28"/>
  <c r="G27"/>
  <c r="G26"/>
  <c r="G22"/>
  <c r="G23"/>
  <c r="G21"/>
  <c r="G20"/>
  <c r="G19"/>
  <c r="G24"/>
  <c r="G25"/>
  <c r="G34"/>
  <c r="G169"/>
  <c r="G145"/>
  <c r="G146"/>
  <c r="G147"/>
  <c r="G150"/>
  <c r="F73" i="2"/>
  <c r="F71"/>
  <c r="F80"/>
  <c r="F78"/>
  <c r="F77"/>
  <c r="F76"/>
  <c r="G48"/>
  <c r="G67" i="5" l="1"/>
  <c r="G66"/>
  <c r="G42"/>
  <c r="G41"/>
  <c r="G63"/>
  <c r="G120"/>
  <c r="G121"/>
  <c r="G122"/>
  <c r="G7" i="2"/>
  <c r="G8"/>
  <c r="G9"/>
  <c r="G10"/>
  <c r="G11"/>
  <c r="G12"/>
  <c r="G13"/>
  <c r="G14"/>
  <c r="G15"/>
  <c r="G22"/>
  <c r="G23"/>
  <c r="G24"/>
  <c r="G25"/>
  <c r="G26"/>
  <c r="G27"/>
  <c r="G29"/>
  <c r="G32"/>
  <c r="G33"/>
  <c r="G34"/>
  <c r="G35"/>
  <c r="G40"/>
  <c r="G41"/>
  <c r="G42"/>
  <c r="G43"/>
  <c r="G44"/>
  <c r="G45"/>
  <c r="G46"/>
  <c r="G47"/>
  <c r="G51"/>
  <c r="G52"/>
  <c r="G55"/>
  <c r="G56"/>
  <c r="G57"/>
  <c r="G58"/>
  <c r="G61"/>
  <c r="G62"/>
  <c r="G63"/>
  <c r="G64"/>
  <c r="G65"/>
  <c r="G6"/>
  <c r="G66" l="1"/>
  <c r="G160" i="5"/>
  <c r="G161"/>
  <c r="G117"/>
  <c r="G118"/>
  <c r="G119"/>
  <c r="G116"/>
  <c r="G153"/>
  <c r="G154"/>
  <c r="G155"/>
  <c r="G113"/>
  <c r="G112"/>
  <c r="G109"/>
  <c r="G8"/>
  <c r="G9"/>
  <c r="G10"/>
  <c r="G11"/>
  <c r="G12"/>
  <c r="G13"/>
  <c r="G14"/>
  <c r="G15"/>
  <c r="G16"/>
  <c r="G17"/>
  <c r="G18"/>
  <c r="G38"/>
  <c r="G39"/>
  <c r="G40"/>
  <c r="G43"/>
  <c r="G47"/>
  <c r="G48"/>
  <c r="G49"/>
  <c r="G50"/>
  <c r="G51"/>
  <c r="G57"/>
  <c r="G58"/>
  <c r="G59"/>
  <c r="G60"/>
  <c r="G61"/>
  <c r="G62"/>
  <c r="G64"/>
  <c r="G68"/>
  <c r="G69"/>
  <c r="G70"/>
  <c r="G71"/>
  <c r="G72"/>
  <c r="G75"/>
  <c r="G76"/>
  <c r="G77"/>
  <c r="G78"/>
  <c r="G79"/>
  <c r="G91"/>
  <c r="G92"/>
  <c r="G93"/>
  <c r="G94"/>
  <c r="G95"/>
  <c r="G96"/>
  <c r="G97"/>
  <c r="G98"/>
  <c r="G102"/>
  <c r="G103"/>
  <c r="G104"/>
  <c r="G105"/>
  <c r="G106"/>
  <c r="G107"/>
  <c r="G108"/>
  <c r="G110"/>
  <c r="G134"/>
  <c r="G135"/>
  <c r="G136"/>
  <c r="G137"/>
  <c r="G138"/>
  <c r="G139"/>
  <c r="G140"/>
  <c r="G141"/>
  <c r="G142"/>
  <c r="G143"/>
  <c r="G144"/>
  <c r="G148"/>
  <c r="G149"/>
  <c r="G151"/>
  <c r="G152"/>
  <c r="G164"/>
  <c r="G165"/>
  <c r="G166"/>
  <c r="G167"/>
  <c r="G168"/>
  <c r="G170"/>
  <c r="G7"/>
  <c r="G81" i="2"/>
  <c r="H177" i="5" l="1"/>
  <c r="G84" i="2"/>
  <c r="G175" i="5"/>
  <c r="G171"/>
  <c r="G176"/>
  <c r="G177" s="1"/>
</calcChain>
</file>

<file path=xl/sharedStrings.xml><?xml version="1.0" encoding="utf-8"?>
<sst xmlns="http://schemas.openxmlformats.org/spreadsheetml/2006/main" count="1095" uniqueCount="434">
  <si>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</si>
  <si>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</si>
  <si>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</si>
  <si>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</si>
  <si>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</si>
  <si>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</si>
  <si>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</si>
  <si>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</si>
  <si>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VRSTA RABE</t>
  </si>
  <si>
    <t>V EUR</t>
  </si>
  <si>
    <t>cesta</t>
  </si>
  <si>
    <t>kmetijsko</t>
  </si>
  <si>
    <t>pot</t>
  </si>
  <si>
    <t>stavbno</t>
  </si>
  <si>
    <t>gozd</t>
  </si>
  <si>
    <t>dvorišče</t>
  </si>
  <si>
    <t>travnik</t>
  </si>
  <si>
    <t>pašnik</t>
  </si>
  <si>
    <t>stavbišče</t>
  </si>
  <si>
    <t>195/21</t>
  </si>
  <si>
    <t>195/22</t>
  </si>
  <si>
    <t>195/23</t>
  </si>
  <si>
    <t>2. STANOVANJA</t>
  </si>
  <si>
    <t>OPIS</t>
  </si>
  <si>
    <t>110/5</t>
  </si>
  <si>
    <t>103/1</t>
  </si>
  <si>
    <t>park</t>
  </si>
  <si>
    <t>860/8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</si>
  <si>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</si>
  <si>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</si>
  <si>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</si>
  <si>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</si>
  <si>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</si>
  <si>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</si>
  <si>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</si>
  <si>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</si>
  <si>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solastniški delež 732/37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</si>
  <si>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</si>
  <si>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</si>
  <si>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</si>
  <si>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</si>
  <si>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</si>
  <si>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</si>
  <si>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</si>
  <si>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</si>
  <si>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</si>
  <si>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</si>
  <si>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</si>
  <si>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</si>
  <si>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</si>
  <si>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</si>
  <si>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</si>
  <si>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</si>
  <si>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</si>
  <si>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</si>
  <si>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</si>
  <si>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</si>
  <si>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</si>
  <si>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</si>
  <si>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</si>
  <si>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395/3</t>
  </si>
  <si>
    <t>363/3</t>
  </si>
  <si>
    <t>del 363/2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</si>
  <si>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</si>
  <si>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</si>
  <si>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</si>
  <si>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</si>
  <si>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</si>
  <si>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</si>
  <si>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</si>
  <si>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</si>
  <si>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</si>
  <si>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</si>
  <si>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</si>
  <si>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</si>
  <si>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</si>
  <si>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</si>
  <si>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</si>
  <si>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</si>
  <si>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</si>
  <si>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</si>
  <si>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194/1</t>
  </si>
  <si>
    <t>621/3</t>
  </si>
  <si>
    <t>715/1</t>
  </si>
  <si>
    <t>716/1</t>
  </si>
  <si>
    <t>716/2</t>
  </si>
  <si>
    <t>33/5</t>
  </si>
  <si>
    <t>758/3</t>
  </si>
  <si>
    <t>461/3</t>
  </si>
  <si>
    <t>981/29</t>
  </si>
  <si>
    <t>382/2</t>
  </si>
  <si>
    <t>892/6</t>
  </si>
  <si>
    <t>61000 - Nakup nep. in drugi odh.</t>
  </si>
  <si>
    <t>Že plačano 100.000 SIT za najem za 99 let (že upoštevano v oceni vrednosti)</t>
  </si>
  <si>
    <t>791/9</t>
  </si>
  <si>
    <t>791/15</t>
  </si>
  <si>
    <t>791/12</t>
  </si>
  <si>
    <t>239/3</t>
  </si>
  <si>
    <t>355/5</t>
  </si>
  <si>
    <t>857/4</t>
  </si>
  <si>
    <t>857/5</t>
  </si>
  <si>
    <t>857/6</t>
  </si>
  <si>
    <t>262/3</t>
  </si>
  <si>
    <t>587/2</t>
  </si>
  <si>
    <t>1182/31</t>
  </si>
  <si>
    <t>1185/5</t>
  </si>
  <si>
    <t>953/9</t>
  </si>
  <si>
    <t>953/4</t>
  </si>
  <si>
    <t>953/11</t>
  </si>
  <si>
    <t>956/6</t>
  </si>
  <si>
    <t>952/11</t>
  </si>
  <si>
    <t>gozd, kmetijsko, stavbno</t>
  </si>
  <si>
    <t>gozd, poslovna stavba</t>
  </si>
  <si>
    <t>Na nepremičnini leži objekt Partizanska tehnika</t>
  </si>
  <si>
    <t>stavbno - R</t>
  </si>
  <si>
    <t>Cesta JP 928 772 Preska 2 - Preska 21</t>
  </si>
  <si>
    <t>Na nepremičnini leži javno parkirišče pred vrtcem Palček</t>
  </si>
  <si>
    <t>kmetijsko, stavbno</t>
  </si>
  <si>
    <t>Cesta JP 928 943 Pod skalco 7</t>
  </si>
  <si>
    <t>Funkcionalno zemljišče OŠ Križe in del teniškega igrišča</t>
  </si>
  <si>
    <t>333/10</t>
  </si>
  <si>
    <t>333/12</t>
  </si>
  <si>
    <t>333/13</t>
  </si>
  <si>
    <t>333/15</t>
  </si>
  <si>
    <t>523/4</t>
  </si>
  <si>
    <t>552/17</t>
  </si>
  <si>
    <t>552/18</t>
  </si>
  <si>
    <t>Pripojitev dela zemljišča k parku pri bloku na naslovu Cankarjeva cesta 10-12</t>
  </si>
  <si>
    <t>Po nepremičnini poteka kategorizirana občinska cesta JP 928 603 Cankarjeva cesta - Virje</t>
  </si>
  <si>
    <t>755/2</t>
  </si>
  <si>
    <t>92/2</t>
  </si>
  <si>
    <t>93/3</t>
  </si>
  <si>
    <t>93/4</t>
  </si>
  <si>
    <t>239/29</t>
  </si>
  <si>
    <t>Na delu nepremičnine stoji raztežilnik B-7</t>
  </si>
  <si>
    <t>Raztežilnik B-7 - 35 m2 / 5284 m2</t>
  </si>
  <si>
    <t>KATASTRSKA OBČINA</t>
  </si>
  <si>
    <t>246/11</t>
  </si>
  <si>
    <t>537/21</t>
  </si>
  <si>
    <t>njiva</t>
  </si>
  <si>
    <t>Kovorska cesta 15</t>
  </si>
  <si>
    <t>2144-369-2</t>
  </si>
  <si>
    <t>225/3 k.o. Bistrica</t>
  </si>
  <si>
    <t>195/18</t>
  </si>
  <si>
    <t>377/8</t>
  </si>
  <si>
    <t>791/2</t>
  </si>
  <si>
    <t>Nepremičnina ne služi javnemu interesu. Nepremičnina predstavlja funkcionalno zemljišče in travnik.</t>
  </si>
  <si>
    <t>195/10</t>
  </si>
  <si>
    <t>193/6</t>
  </si>
  <si>
    <t>Nepremičnina ne služi javnemu interesu. Nepremičnina predstavlja funkcionalno zemljišče v bivši tovarni Lepenka.</t>
  </si>
  <si>
    <t>242/11</t>
  </si>
  <si>
    <t>243/23</t>
  </si>
  <si>
    <t>Občina zemljišča ne potrebuje. Nepremičnina predstavlja funkcionalno zemljišče k stanovanjskemu objektu.</t>
  </si>
  <si>
    <t>640/3</t>
  </si>
  <si>
    <t>Nepremičnina ne služi javnemu interesu. Nepremičnina predstavlja funkcionalno zemljišče k objektu.</t>
  </si>
  <si>
    <t>222/11</t>
  </si>
  <si>
    <t>222/12</t>
  </si>
  <si>
    <t>222/13</t>
  </si>
  <si>
    <t>222/14</t>
  </si>
  <si>
    <t>222/15</t>
  </si>
  <si>
    <t>1120/6</t>
  </si>
  <si>
    <t>poslovna stavba</t>
  </si>
  <si>
    <t>del 857/5</t>
  </si>
  <si>
    <t>241/18</t>
  </si>
  <si>
    <t>travnik in poslovna stavba</t>
  </si>
  <si>
    <t>Nepremičnina ne služi javnemu interesu. Nepremičnina predstavlja funkcionalno zemljišče. Nepremičnina se menja za parc. št. 239/29 k.o. Kovor po kateri poteka kategorizirana cesta.</t>
  </si>
  <si>
    <t>J.Z.P.</t>
  </si>
  <si>
    <t>N.P. - menjava za 247/21</t>
  </si>
  <si>
    <t>J.Z.P. - javno zbiranje ponudb</t>
  </si>
  <si>
    <t>105/10</t>
  </si>
  <si>
    <t>128/1</t>
  </si>
  <si>
    <t>211/1</t>
  </si>
  <si>
    <t>215/3</t>
  </si>
  <si>
    <t>215/4</t>
  </si>
  <si>
    <t>395/29</t>
  </si>
  <si>
    <t>130/2</t>
  </si>
  <si>
    <t>Za jezom 12</t>
  </si>
  <si>
    <t>413/4 k.o. Tržič</t>
  </si>
  <si>
    <t>eksten. sadov.</t>
  </si>
  <si>
    <t>458/13</t>
  </si>
  <si>
    <t>460/18</t>
  </si>
  <si>
    <t>Deteljica 3</t>
  </si>
  <si>
    <t>2144-345-29</t>
  </si>
  <si>
    <t>235/7 k.o. Bistrica</t>
  </si>
  <si>
    <t>Ravne 6</t>
  </si>
  <si>
    <t>Ravne 9</t>
  </si>
  <si>
    <t>2143-14-6</t>
  </si>
  <si>
    <t>2143-115-2</t>
  </si>
  <si>
    <t>392/3 k.o. Tržič</t>
  </si>
  <si>
    <t>395/23 k.o. Tržič</t>
  </si>
  <si>
    <t>993/13</t>
  </si>
  <si>
    <t>Funkcionalno zemljišče k stavbi na naslovu Grahovše 17. Menjava za cesto - parc. št. 993/3 in 993/4 k.o. Lom pod Storžičem</t>
  </si>
  <si>
    <t>993/3</t>
  </si>
  <si>
    <t>993/4</t>
  </si>
  <si>
    <t>Menjava za 993/13 k.o. Lom pod Storžičem</t>
  </si>
  <si>
    <t>66/1</t>
  </si>
  <si>
    <t>53/4</t>
  </si>
  <si>
    <t>55/1</t>
  </si>
  <si>
    <t>55/2</t>
  </si>
  <si>
    <t>68/1</t>
  </si>
  <si>
    <t>sadovnjak</t>
  </si>
  <si>
    <t>469/4</t>
  </si>
  <si>
    <t>468/9</t>
  </si>
  <si>
    <t>467/2</t>
  </si>
  <si>
    <t>468/7</t>
  </si>
  <si>
    <t>469/2</t>
  </si>
  <si>
    <t>470/23</t>
  </si>
  <si>
    <t>gozd, stavbno</t>
  </si>
  <si>
    <t>57/9</t>
  </si>
  <si>
    <t xml:space="preserve">Nepremičnina predstavlja pločnik ob cesti LC 428 021 -  Cankarjeva cesta </t>
  </si>
  <si>
    <t>267/1</t>
  </si>
  <si>
    <t>267/2</t>
  </si>
  <si>
    <t>267/3</t>
  </si>
  <si>
    <t>640/8</t>
  </si>
  <si>
    <t>640/9</t>
  </si>
  <si>
    <t>640/10</t>
  </si>
  <si>
    <t>640/4</t>
  </si>
  <si>
    <t>640/5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</si>
  <si>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</si>
  <si>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</si>
  <si>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</si>
  <si>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</si>
  <si>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</si>
  <si>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</si>
  <si>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nepremičnini poteka kategorizirana občinska cesta LC 428 041 Slap (križišče) - Lom - Slapar</t>
  </si>
  <si>
    <t>Po nepremičninah poteka cesta JP 928 792 bloki Slap - Lepenka</t>
  </si>
  <si>
    <t>Menjava za parc. št. 996 k.o. Lom pod Storžičem</t>
  </si>
  <si>
    <t>Iz postavke 60225 - odškodnine</t>
  </si>
  <si>
    <t>Po nepremičninah poteka kategorizirana občinska cesta JP 928 191 Slaparska vas</t>
  </si>
  <si>
    <t>Po delu nepremičnine poteka kategorizirana občinska cesta JP 928 721 - Cesta Za Mošenikom in Kovaška</t>
  </si>
  <si>
    <t>Menjava za parc. št. 246/11 k.o. Bistrica</t>
  </si>
  <si>
    <t>Na nepremičnini leži vodohran</t>
  </si>
  <si>
    <t>Razdružitev solastnine in doplačilo za 230 m2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</si>
  <si>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</si>
  <si>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</si>
  <si>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</si>
  <si>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</si>
  <si>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kategorizirana občinska cesta LC 428 151 Leše - Vadiče - Brezje pri Tržiču</t>
  </si>
  <si>
    <t>Zemljišče se odkupuje po ceni 34 EUR/m2 od česar se odšteje že plačana odškodnina za služnost, kar pomeni, da plačamo še približno 23,23 EUR/m2</t>
  </si>
  <si>
    <t>Po nepremičninah poteka pločnik Kovor - Zvirče</t>
  </si>
  <si>
    <t>Menjava za parc. št. 241/18 k.o. Kovor</t>
  </si>
  <si>
    <t>Brezplačen prenos</t>
  </si>
  <si>
    <t>Po nepremičnini poteka kategorizirana občinska cesta LC 428 142 Kovor - Brdo - Ljubno</t>
  </si>
  <si>
    <t>Nepremičnine ne služijo javnemu interesu. Nepremičnine uporablja lastnik sosednje parcele za dostop do svojih objektov.</t>
  </si>
  <si>
    <t>Nepremičnini ne služita javnemu interesu. Nepremičnini predstavljata funkcionalno zemljišče.</t>
  </si>
  <si>
    <t>Nepremičnine ne služijo javnemu interesu. Nepremičnine uporabljajo lastniki sosednjih nepremičnin.</t>
  </si>
  <si>
    <t>ekstenzivni sadovnjak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</si>
  <si>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</si>
  <si>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</si>
  <si>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</si>
  <si>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1-sobno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</si>
  <si>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</si>
  <si>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Stanovanje je zasedeno in se prodaja na željo najemnika.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</si>
  <si>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</si>
  <si>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</si>
  <si>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</si>
  <si>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</si>
  <si>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JP 928 421 proti vodohranu na Brezjah.</t>
  </si>
  <si>
    <t>Na nepremičnini leži vodohran Peko-1</t>
  </si>
  <si>
    <t>Cesta JP 928 521 Brezovo - CČN Tržič</t>
  </si>
  <si>
    <t>Cesta JP 928 942 v Centru Kovorja</t>
  </si>
  <si>
    <t>Nepremičnine v naravi predstavljajo kategorizirano občinsko cesto JP 928 521 Brezovo - CČN Tržič in zemljišče ob Centralni čistilni napravi (kontejnerji za CČN)</t>
  </si>
  <si>
    <t>Po nepremičnini poteka kategorizirana občinska cesta LC 428 181 - Loka</t>
  </si>
  <si>
    <t>Po nepremičnini poteka kategorizirana občinska cesta JP 928 874 - Loka (Romatex)</t>
  </si>
  <si>
    <t>Po nepremičnini poteka kategorizirana občinska cesta LC 428 141 Kovor - Križe</t>
  </si>
  <si>
    <t>Na nepremičnini leži Dirt Jam Park v Snakovem</t>
  </si>
  <si>
    <t>Po nepremičninah poteka kategorizirana cesta JP 928 331 Žiganja vas</t>
  </si>
  <si>
    <t>Stanovanje je v zelo slabem stanju in je potrebno temeljite obnove. Visoki stroški ne utemeljujejo obnove, zato je bolj racionalno stanovanje prodati.</t>
  </si>
  <si>
    <t>Prva javna dražba v letu 2012 je bila neuspešna, zato se izvede ponovno v letu 2013.</t>
  </si>
  <si>
    <t>Cesta na Loko 11</t>
  </si>
  <si>
    <t>2144-1006-12</t>
  </si>
  <si>
    <t>161/13 k.o. Bistrica</t>
  </si>
  <si>
    <t>Ravne 15</t>
  </si>
  <si>
    <t>ni etažne lastnine, št. stanovanja 12</t>
  </si>
  <si>
    <t>395/43, 394/2 k.o. Tržič</t>
  </si>
  <si>
    <t>Ravne 26</t>
  </si>
  <si>
    <t>ni etažne lastnine, št. stanovanja 3</t>
  </si>
  <si>
    <t>408/1 k.o. Tržič</t>
  </si>
  <si>
    <t>2143-14-5</t>
  </si>
  <si>
    <t>solastniški delež 77/100 nepremičnine parc. št. 609/2</t>
  </si>
  <si>
    <t>neplodno in stavba ali zgradba</t>
  </si>
  <si>
    <t>celotna nepremičnina; 391 m2. Prodaja se solastniški delež 77/100 na pripadajočem zemljišču stavbe ter 156,86 m2, ki predstavlja pritličje v stavbi.</t>
  </si>
  <si>
    <t>718,63 (vrednost za m2 pritličja in za 77/100 solastniški delež m2 pripadajočega zemljišča)</t>
  </si>
  <si>
    <t xml:space="preserve">OT prodaja solastniški delež 77/100 nepremičnine parc. št. 609/2 k.o. Tržič, ki v naravi predstavlja pritličje v severnem delu stavbe ZD Tržič in sorazmerni del pripadajočega zemljišča okoli severnega dela stavbe. OT pritličje prodaja zato, da bo kupec lahko nad navedenim pritličjem zgradil prizidek, s čimer se rešuje prostorska stiska ZD Tržič. Izgradnja prizidka za opravljanje zdravstvene dejavnosti bo pogoj v prodajni pogodbi.  </t>
  </si>
  <si>
    <t xml:space="preserve">ni etažne lastnine </t>
  </si>
  <si>
    <t>Stanovanje je nezasedeno. Občina ga ne potrebuje.</t>
  </si>
  <si>
    <t>Kovorska cesta 21</t>
  </si>
  <si>
    <t>2144-372-2</t>
  </si>
  <si>
    <t>226/3 k.o. Bistrica</t>
  </si>
  <si>
    <t>Stanovanje je zasedeno in se prodaja na željo najemnice. V primeru prodaje tretji osebi, bo ta poleg kupnine plačal še neamortizirano vrednost lastnih vlaganj najemnici.</t>
  </si>
  <si>
    <t>PLAN 2014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</si>
  <si>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</si>
  <si>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</si>
  <si>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</si>
  <si>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</si>
  <si>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</si>
  <si>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</si>
  <si>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</si>
  <si>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</si>
  <si>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</si>
  <si>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</si>
  <si>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</si>
  <si>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313/29</t>
  </si>
  <si>
    <t>794/61</t>
  </si>
  <si>
    <t>794/58</t>
  </si>
  <si>
    <t>794/57</t>
  </si>
  <si>
    <t>794/53</t>
  </si>
  <si>
    <t>794/54</t>
  </si>
  <si>
    <t>794/50</t>
  </si>
  <si>
    <t>794/49</t>
  </si>
  <si>
    <t>572/21</t>
  </si>
  <si>
    <t>572/20</t>
  </si>
  <si>
    <t>572/16</t>
  </si>
  <si>
    <t>572/17</t>
  </si>
  <si>
    <t>572/13</t>
  </si>
  <si>
    <t>572/12</t>
  </si>
  <si>
    <t>572/11</t>
  </si>
  <si>
    <t>572/18</t>
  </si>
  <si>
    <t>572/19</t>
  </si>
  <si>
    <t>Po nepremičninah poteka kategorizirana občinska cesta JP 928 061 (Podljubelj - Počivalnik)</t>
  </si>
  <si>
    <t>Nepremičnine se menjajo za parc. št. 967 k.o. Podljubelj</t>
  </si>
  <si>
    <t>Nepremičnina ne služi javnemu interesu. Nepremičnina se menja za parc. št. 572/11 - 794/61 k.o. Podljubelj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</si>
  <si>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</si>
  <si>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</si>
  <si>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</si>
  <si>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</si>
  <si>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</si>
  <si>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</si>
  <si>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</si>
  <si>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</si>
  <si>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1034/4</t>
  </si>
  <si>
    <t>gozd, kmetijsko</t>
  </si>
  <si>
    <t>Nepremičnina ne služi javnemu interesu. Nepremičnina se menja za parc. št. 402/46, 402/47, 402/49, 155/35, 155/36 k.o. Lom pod Storžičem.</t>
  </si>
  <si>
    <t>690/5</t>
  </si>
  <si>
    <t>690/6</t>
  </si>
  <si>
    <t>690/7</t>
  </si>
  <si>
    <t>Nepremičnine v naravi predstavljajo kategorizirano občinsko cesto LC 428 141 in dvorišče ob stavbi v lasti Občine Tržič.</t>
  </si>
  <si>
    <t>947/1</t>
  </si>
  <si>
    <t>950/1</t>
  </si>
  <si>
    <t>950/4</t>
  </si>
  <si>
    <t>951/1</t>
  </si>
  <si>
    <t>959/1</t>
  </si>
  <si>
    <t>959/4</t>
  </si>
  <si>
    <t xml:space="preserve">Po nepremičninah poteka kategorizirana občinska cesta LC 428 151 (Leše - Vadiče - Brezje pri Tržiču) </t>
  </si>
  <si>
    <t>33/8</t>
  </si>
  <si>
    <t>721/6</t>
  </si>
  <si>
    <t>721/7</t>
  </si>
  <si>
    <t>Nepremičnini v naravi predstavljata dostopno pot do vodohrana oziroma parkirišče v vasi Gozd.</t>
  </si>
  <si>
    <t>360/52</t>
  </si>
  <si>
    <t>363/16</t>
  </si>
  <si>
    <t>Po nepremičninah poteka kategorizirana občinska cesta JP 928 051 (vikend naselje 188)</t>
  </si>
  <si>
    <t>172/4</t>
  </si>
  <si>
    <t>172/5</t>
  </si>
  <si>
    <t>Nepremičnini se menjata za parc. št. 862/7, 862/6 in solastniški delež 1946/5053 parc. št. 732/37 k.o. Leše</t>
  </si>
  <si>
    <t>862/7</t>
  </si>
  <si>
    <t>862/6</t>
  </si>
  <si>
    <t>Nepremičnine se menjajo za parc. št. 172/4 in 172/5 k.o. Leše. Na nepremičnini parc. št. 732/37 k.o. Leše stoji stanovanjska stavba, parc. št. 862/6 in 862/7 pa predstavljata travnik.</t>
  </si>
  <si>
    <t>87/10</t>
  </si>
  <si>
    <t>86/4</t>
  </si>
  <si>
    <t>86/5</t>
  </si>
  <si>
    <t>stan. stavba</t>
  </si>
  <si>
    <t>181/6</t>
  </si>
  <si>
    <t>Nepremičnina predstavlja javno parkirišče pred stavbo Trg svobode 18, Tržič.</t>
  </si>
  <si>
    <t>Razdeli se solastnina pri parc. št. 181/5 in 181/6 k.o. Tržič, pri čemer Občina Tržič doplača še za 12 m2 zemljišča parc. št. 181/6 k.o. Tržič.</t>
  </si>
  <si>
    <t>1181/17</t>
  </si>
  <si>
    <t>1181/19</t>
  </si>
  <si>
    <t>1181/15</t>
  </si>
  <si>
    <t>1153/13</t>
  </si>
  <si>
    <t>1153/16</t>
  </si>
  <si>
    <t>stavbno, kmetijsko</t>
  </si>
  <si>
    <t>Po nepremičninah poteka kategorizirana občinska cesta JP 928 451 (Visoče)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</si>
  <si>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</si>
  <si>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</si>
  <si>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</si>
  <si>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</si>
  <si>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251/11</t>
  </si>
  <si>
    <t>251/10</t>
  </si>
  <si>
    <t>460/19</t>
  </si>
  <si>
    <t>981/51</t>
  </si>
  <si>
    <t>Po nepremičnini poteka kategorizirana občinska cesta LC 428 041 Slap (križišče) - Lom - Slaparska vas</t>
  </si>
  <si>
    <t>Menjava za parc. št. 981/49 k.o. Lom pod Storžičem</t>
  </si>
  <si>
    <t>981/49</t>
  </si>
  <si>
    <t>Funkcionalno zemljišče k stavbi na naslovu Grahovše 4. Menjava za cesto - parc. št. 981/51 k.o. Lom pod Storžičem</t>
  </si>
  <si>
    <t>1000/7</t>
  </si>
  <si>
    <t>233/2</t>
  </si>
  <si>
    <t>Brezplačen prenos. Nepremičnina predstavlja travnik ob cesti.</t>
  </si>
  <si>
    <t>981/87</t>
  </si>
  <si>
    <t>Funkcionalno zemljišče k stavbi na naslovu Lom pod Storžičem 24, Tržič.</t>
  </si>
  <si>
    <t>110/12</t>
  </si>
  <si>
    <t>853/115</t>
  </si>
  <si>
    <t>853/116</t>
  </si>
  <si>
    <t>Nepremičnini ne služita javnemu interesu. Menjava za parc. št. 492/4 k.o. Kovor</t>
  </si>
  <si>
    <t>492/4</t>
  </si>
  <si>
    <t>Po nepremičnini poteka kategorizirana občinska cesta JP 928 961 (Stagne)</t>
  </si>
  <si>
    <t>Menjava za parc. št. 853/ 115 in 853/116 k.o. Kovor.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</si>
  <si>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</si>
  <si>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</si>
  <si>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</si>
  <si>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</si>
  <si>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</si>
  <si>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</si>
  <si>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</si>
  <si>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</si>
  <si>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297/8</t>
  </si>
  <si>
    <t>3-sobno stanovanje</t>
  </si>
  <si>
    <t>STAVBNO</t>
  </si>
  <si>
    <t>KMETIJSKO</t>
  </si>
  <si>
    <t>STANOVANJA</t>
  </si>
  <si>
    <t>POSLOVNI PROSTORI</t>
  </si>
  <si>
    <t>Orientacijska vrednost = 22,27 EUR/m2, pri čemer so lastniki zemljišč že dobili plačana nadomestila za služnost v različnih zneskih, ki se vštejejo v kupnino, kar je upoštevano (odšteto) pri orientacijski vrednosti.</t>
  </si>
  <si>
    <t>Na nepremičninah leži balinišče na Ravnah (del objekta in funkcionano zemljišče)</t>
  </si>
  <si>
    <t>spremembe/dopolnitve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</si>
  <si>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</si>
  <si>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</si>
  <si>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</si>
  <si>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odlagališče odpad.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</si>
  <si>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</si>
  <si>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</si>
  <si>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</si>
  <si>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</si>
  <si>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</si>
  <si>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</si>
  <si>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</si>
  <si>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</si>
  <si>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</si>
  <si>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</si>
  <si>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 xml:space="preserve"> </t>
  </si>
  <si>
    <t>21/19</t>
  </si>
  <si>
    <t>kmetijsko zemljišče, pozidano zemljišče</t>
  </si>
  <si>
    <t>kmetijsko zemljišče, gozdno zemljišče, pozidano zemljišče</t>
  </si>
  <si>
    <t>kmetijsko zemljišče, gozdno zemljišče</t>
  </si>
  <si>
    <t>Nepremičnine v naravi predstavljajo območje kulturnega spomenika Taborišče Ljubelj (Mauthausen)</t>
  </si>
  <si>
    <t>TABELA 2:  NAČRT PRIDOBIVANJA NEPREMIČNEGA PREMOŽENJA OBČINE TRŽIČ ZA LETO 2013 IN 2014 - 3. DOPOLNITEV (ČISTOPIS)</t>
  </si>
  <si>
    <t>TABELA 1:  NAČRT RAZPOLAGANJA Z NEPREMIČNIM PREMOŽENJEM OBČINE TRŽIČ ZA LETI 2013 IN 2014 - 3. DOPOLNITEV (ČISTOPIS)</t>
  </si>
</sst>
</file>

<file path=xl/styles.xml><?xml version="1.0" encoding="utf-8"?>
<styleSheet xmlns="http://schemas.openxmlformats.org/spreadsheetml/2006/main">
  <numFmts count="2">
    <numFmt numFmtId="164" formatCode="#,##0.00\ _S_I_T"/>
    <numFmt numFmtId="165" formatCode="#,##0.00\ _€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BD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2" fillId="2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Fill="1" applyAlignment="1">
      <alignment wrapText="1"/>
    </xf>
    <xf numFmtId="165" fontId="2" fillId="0" borderId="0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justify"/>
    </xf>
    <xf numFmtId="0" fontId="2" fillId="2" borderId="7" xfId="0" applyFont="1" applyFill="1" applyBorder="1" applyAlignment="1">
      <alignment horizontal="centerContinuous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Continuous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 indent="2"/>
    </xf>
    <xf numFmtId="0" fontId="3" fillId="2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indent="2"/>
    </xf>
    <xf numFmtId="0" fontId="3" fillId="0" borderId="0" xfId="0" applyFont="1" applyBorder="1" applyAlignment="1">
      <alignment horizontal="justify"/>
    </xf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 indent="1"/>
    </xf>
    <xf numFmtId="165" fontId="3" fillId="0" borderId="0" xfId="0" applyNumberFormat="1" applyFont="1" applyBorder="1" applyAlignment="1">
      <alignment horizontal="right" indent="1"/>
    </xf>
    <xf numFmtId="0" fontId="3" fillId="2" borderId="0" xfId="0" applyFont="1" applyFill="1"/>
    <xf numFmtId="0" fontId="3" fillId="2" borderId="37" xfId="0" applyFont="1" applyFill="1" applyBorder="1" applyAlignment="1">
      <alignment wrapText="1"/>
    </xf>
    <xf numFmtId="0" fontId="3" fillId="2" borderId="37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2" borderId="37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2" borderId="37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2" borderId="0" xfId="0" applyFont="1" applyFill="1"/>
    <xf numFmtId="0" fontId="0" fillId="3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9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164" fontId="2" fillId="2" borderId="22" xfId="0" applyNumberFormat="1" applyFont="1" applyFill="1" applyBorder="1" applyAlignment="1">
      <alignment horizontal="center"/>
    </xf>
    <xf numFmtId="0" fontId="2" fillId="0" borderId="7" xfId="0" applyFont="1" applyBorder="1"/>
    <xf numFmtId="0" fontId="0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justify" wrapText="1"/>
    </xf>
    <xf numFmtId="0" fontId="2" fillId="0" borderId="46" xfId="0" applyFont="1" applyFill="1" applyBorder="1" applyAlignment="1">
      <alignment horizontal="center" vertical="justify" wrapText="1"/>
    </xf>
    <xf numFmtId="0" fontId="2" fillId="0" borderId="46" xfId="0" applyFont="1" applyFill="1" applyBorder="1" applyAlignment="1">
      <alignment horizontal="center" vertical="justify"/>
    </xf>
    <xf numFmtId="0" fontId="2" fillId="0" borderId="46" xfId="0" applyFont="1" applyFill="1" applyBorder="1" applyAlignment="1">
      <alignment vertical="top"/>
    </xf>
    <xf numFmtId="0" fontId="3" fillId="0" borderId="46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165" fontId="2" fillId="0" borderId="46" xfId="0" applyNumberFormat="1" applyFont="1" applyFill="1" applyBorder="1" applyAlignment="1">
      <alignment vertical="top"/>
    </xf>
    <xf numFmtId="0" fontId="5" fillId="0" borderId="46" xfId="0" applyFont="1" applyFill="1" applyBorder="1" applyAlignment="1">
      <alignment horizontal="center" vertical="justify"/>
    </xf>
    <xf numFmtId="0" fontId="5" fillId="0" borderId="26" xfId="0" applyFont="1" applyFill="1" applyBorder="1" applyAlignment="1">
      <alignment horizontal="center" vertical="justify"/>
    </xf>
    <xf numFmtId="0" fontId="2" fillId="0" borderId="46" xfId="0" applyFont="1" applyFill="1" applyBorder="1" applyAlignment="1">
      <alignment vertical="justify"/>
    </xf>
    <xf numFmtId="0" fontId="3" fillId="0" borderId="46" xfId="0" applyFont="1" applyFill="1" applyBorder="1" applyAlignment="1">
      <alignment vertical="justify"/>
    </xf>
    <xf numFmtId="0" fontId="3" fillId="0" borderId="46" xfId="0" applyFont="1" applyFill="1" applyBorder="1" applyAlignment="1">
      <alignment horizontal="center" vertical="justify"/>
    </xf>
    <xf numFmtId="0" fontId="3" fillId="0" borderId="26" xfId="0" applyFont="1" applyFill="1" applyBorder="1" applyAlignment="1">
      <alignment horizontal="center" vertical="justify"/>
    </xf>
    <xf numFmtId="0" fontId="3" fillId="0" borderId="46" xfId="0" applyFont="1" applyBorder="1"/>
    <xf numFmtId="165" fontId="3" fillId="0" borderId="46" xfId="0" applyNumberFormat="1" applyFont="1" applyBorder="1"/>
    <xf numFmtId="0" fontId="3" fillId="0" borderId="26" xfId="0" applyFont="1" applyBorder="1"/>
    <xf numFmtId="0" fontId="2" fillId="0" borderId="46" xfId="0" applyFont="1" applyBorder="1"/>
    <xf numFmtId="0" fontId="0" fillId="0" borderId="13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left" shrinkToFit="1"/>
    </xf>
    <xf numFmtId="4" fontId="2" fillId="0" borderId="0" xfId="0" applyNumberFormat="1" applyFont="1" applyFill="1" applyBorder="1" applyAlignment="1">
      <alignment horizontal="right" indent="2"/>
    </xf>
    <xf numFmtId="4" fontId="0" fillId="0" borderId="0" xfId="0" applyNumberFormat="1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4" fontId="0" fillId="0" borderId="52" xfId="0" applyNumberFormat="1" applyFont="1" applyFill="1" applyBorder="1" applyAlignment="1">
      <alignment horizontal="center"/>
    </xf>
    <xf numFmtId="165" fontId="0" fillId="0" borderId="19" xfId="0" applyNumberFormat="1" applyFont="1" applyFill="1" applyBorder="1" applyAlignment="1">
      <alignment horizontal="center"/>
    </xf>
    <xf numFmtId="0" fontId="2" fillId="2" borderId="53" xfId="0" applyFont="1" applyFill="1" applyBorder="1" applyAlignment="1">
      <alignment horizontal="right" wrapText="1" indent="1"/>
    </xf>
    <xf numFmtId="0" fontId="2" fillId="2" borderId="53" xfId="0" applyFont="1" applyFill="1" applyBorder="1" applyAlignment="1">
      <alignment horizontal="centerContinuous" wrapText="1"/>
    </xf>
    <xf numFmtId="0" fontId="2" fillId="2" borderId="43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justify"/>
    </xf>
    <xf numFmtId="0" fontId="0" fillId="0" borderId="2" xfId="0" applyFill="1" applyBorder="1" applyAlignment="1"/>
    <xf numFmtId="4" fontId="3" fillId="0" borderId="2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justify"/>
    </xf>
    <xf numFmtId="0" fontId="3" fillId="0" borderId="34" xfId="0" applyFont="1" applyFill="1" applyBorder="1" applyAlignment="1">
      <alignment horizontal="center" vertical="justify"/>
    </xf>
    <xf numFmtId="0" fontId="2" fillId="0" borderId="2" xfId="0" applyFont="1" applyBorder="1"/>
    <xf numFmtId="0" fontId="3" fillId="0" borderId="34" xfId="0" applyFont="1" applyBorder="1"/>
    <xf numFmtId="0" fontId="0" fillId="0" borderId="33" xfId="0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right" indent="1"/>
    </xf>
    <xf numFmtId="165" fontId="2" fillId="0" borderId="4" xfId="0" applyNumberFormat="1" applyFont="1" applyBorder="1" applyAlignment="1">
      <alignment horizontal="right" indent="2"/>
    </xf>
    <xf numFmtId="3" fontId="0" fillId="0" borderId="12" xfId="0" applyNumberFormat="1" applyFont="1" applyFill="1" applyBorder="1" applyAlignment="1">
      <alignment horizontal="right" indent="1"/>
    </xf>
    <xf numFmtId="3" fontId="3" fillId="0" borderId="9" xfId="0" applyNumberFormat="1" applyFont="1" applyFill="1" applyBorder="1" applyAlignment="1">
      <alignment horizontal="right" indent="1"/>
    </xf>
    <xf numFmtId="3" fontId="0" fillId="0" borderId="19" xfId="0" applyNumberFormat="1" applyFont="1" applyFill="1" applyBorder="1" applyAlignment="1">
      <alignment horizontal="right" indent="1"/>
    </xf>
    <xf numFmtId="3" fontId="0" fillId="0" borderId="21" xfId="0" applyNumberFormat="1" applyFont="1" applyFill="1" applyBorder="1" applyAlignment="1">
      <alignment horizontal="right" indent="1"/>
    </xf>
    <xf numFmtId="0" fontId="0" fillId="0" borderId="52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0" fillId="0" borderId="33" xfId="0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right" indent="1"/>
    </xf>
    <xf numFmtId="1" fontId="3" fillId="0" borderId="13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left"/>
    </xf>
    <xf numFmtId="165" fontId="0" fillId="0" borderId="11" xfId="0" applyNumberFormat="1" applyFont="1" applyFill="1" applyBorder="1" applyAlignment="1">
      <alignment horizontal="justify"/>
    </xf>
    <xf numFmtId="165" fontId="0" fillId="0" borderId="47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horizontal="right" wrapText="1" indent="1"/>
    </xf>
    <xf numFmtId="0" fontId="0" fillId="4" borderId="17" xfId="0" applyFont="1" applyFill="1" applyBorder="1" applyAlignment="1">
      <alignment horizontal="right" wrapText="1" indent="1"/>
    </xf>
    <xf numFmtId="0" fontId="2" fillId="0" borderId="45" xfId="0" applyFont="1" applyBorder="1" applyAlignment="1"/>
    <xf numFmtId="0" fontId="2" fillId="0" borderId="26" xfId="0" applyFont="1" applyBorder="1" applyAlignment="1"/>
    <xf numFmtId="165" fontId="3" fillId="0" borderId="46" xfId="0" applyNumberFormat="1" applyFont="1" applyFill="1" applyBorder="1" applyAlignment="1">
      <alignment horizontal="center" vertical="top"/>
    </xf>
    <xf numFmtId="1" fontId="3" fillId="0" borderId="46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2" fontId="0" fillId="0" borderId="12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0" fillId="0" borderId="19" xfId="0" applyNumberFormat="1" applyFont="1" applyFill="1" applyBorder="1" applyAlignment="1">
      <alignment horizontal="right"/>
    </xf>
    <xf numFmtId="2" fontId="0" fillId="0" borderId="21" xfId="0" applyNumberFormat="1" applyFont="1" applyFill="1" applyBorder="1" applyAlignment="1">
      <alignment horizontal="right"/>
    </xf>
    <xf numFmtId="0" fontId="0" fillId="0" borderId="40" xfId="0" applyFont="1" applyFill="1" applyBorder="1" applyAlignment="1">
      <alignment horizontal="center" wrapText="1"/>
    </xf>
    <xf numFmtId="0" fontId="0" fillId="0" borderId="42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0" fontId="0" fillId="0" borderId="42" xfId="0" applyFill="1" applyBorder="1" applyAlignment="1">
      <alignment horizontal="left"/>
    </xf>
    <xf numFmtId="0" fontId="0" fillId="0" borderId="44" xfId="0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40" xfId="0" applyNumberForma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/>
    </xf>
    <xf numFmtId="165" fontId="3" fillId="0" borderId="40" xfId="0" applyNumberFormat="1" applyFont="1" applyFill="1" applyBorder="1" applyAlignment="1">
      <alignment horizontal="right"/>
    </xf>
    <xf numFmtId="164" fontId="3" fillId="0" borderId="40" xfId="0" applyNumberFormat="1" applyFont="1" applyFill="1" applyBorder="1" applyAlignment="1"/>
    <xf numFmtId="0" fontId="0" fillId="0" borderId="42" xfId="0" applyNumberFormat="1" applyFill="1" applyBorder="1" applyAlignment="1">
      <alignment horizontal="center"/>
    </xf>
    <xf numFmtId="164" fontId="0" fillId="0" borderId="42" xfId="0" applyNumberFormat="1" applyFont="1" applyFill="1" applyBorder="1" applyAlignment="1">
      <alignment horizontal="center"/>
    </xf>
    <xf numFmtId="165" fontId="3" fillId="0" borderId="42" xfId="0" applyNumberFormat="1" applyFont="1" applyFill="1" applyBorder="1" applyAlignment="1">
      <alignment horizontal="right"/>
    </xf>
    <xf numFmtId="164" fontId="3" fillId="0" borderId="4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42" xfId="0" applyFill="1" applyBorder="1" applyAlignment="1"/>
    <xf numFmtId="0" fontId="0" fillId="0" borderId="12" xfId="0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2" xfId="0" applyFill="1" applyBorder="1" applyAlignment="1"/>
    <xf numFmtId="1" fontId="0" fillId="0" borderId="42" xfId="0" applyNumberFormat="1" applyFont="1" applyFill="1" applyBorder="1" applyAlignment="1">
      <alignment horizontal="center"/>
    </xf>
    <xf numFmtId="164" fontId="0" fillId="0" borderId="42" xfId="0" applyNumberFormat="1" applyFill="1" applyBorder="1" applyAlignment="1">
      <alignment vertical="center" shrinkToFit="1"/>
    </xf>
    <xf numFmtId="0" fontId="0" fillId="0" borderId="20" xfId="0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5" fontId="0" fillId="0" borderId="42" xfId="0" applyNumberFormat="1" applyFont="1" applyFill="1" applyBorder="1" applyAlignment="1">
      <alignment horizontal="left" vertical="center" wrapText="1"/>
    </xf>
    <xf numFmtId="164" fontId="0" fillId="0" borderId="42" xfId="0" applyNumberFormat="1" applyFont="1" applyFill="1" applyBorder="1" applyAlignment="1">
      <alignment shrinkToFit="1"/>
    </xf>
    <xf numFmtId="165" fontId="0" fillId="0" borderId="44" xfId="0" applyNumberFormat="1" applyFont="1" applyFill="1" applyBorder="1" applyAlignment="1">
      <alignment horizontal="left" vertical="center" wrapText="1"/>
    </xf>
    <xf numFmtId="164" fontId="0" fillId="0" borderId="44" xfId="0" applyNumberFormat="1" applyFont="1" applyFill="1" applyBorder="1" applyAlignment="1">
      <alignment shrinkToFit="1"/>
    </xf>
    <xf numFmtId="165" fontId="0" fillId="0" borderId="42" xfId="0" applyNumberFormat="1" applyFont="1" applyFill="1" applyBorder="1" applyAlignment="1">
      <alignment horizontal="right"/>
    </xf>
    <xf numFmtId="164" fontId="0" fillId="0" borderId="42" xfId="0" applyNumberFormat="1" applyFont="1" applyFill="1" applyBorder="1" applyAlignment="1">
      <alignment horizontal="left" shrinkToFit="1"/>
    </xf>
    <xf numFmtId="0" fontId="0" fillId="0" borderId="18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right"/>
    </xf>
    <xf numFmtId="0" fontId="0" fillId="0" borderId="31" xfId="0" applyFill="1" applyBorder="1" applyAlignment="1">
      <alignment horizontal="left" wrapText="1"/>
    </xf>
    <xf numFmtId="0" fontId="0" fillId="0" borderId="31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56" xfId="0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left" shrinkToFit="1"/>
    </xf>
    <xf numFmtId="1" fontId="0" fillId="0" borderId="13" xfId="0" applyNumberFormat="1" applyFont="1" applyFill="1" applyBorder="1" applyAlignment="1">
      <alignment horizontal="center"/>
    </xf>
    <xf numFmtId="0" fontId="0" fillId="0" borderId="42" xfId="0" applyFont="1" applyFill="1" applyBorder="1"/>
    <xf numFmtId="164" fontId="0" fillId="0" borderId="20" xfId="0" applyNumberFormat="1" applyFont="1" applyFill="1" applyBorder="1" applyAlignment="1">
      <alignment horizontal="left" shrinkToFit="1"/>
    </xf>
    <xf numFmtId="0" fontId="0" fillId="0" borderId="20" xfId="0" applyFont="1" applyFill="1" applyBorder="1"/>
    <xf numFmtId="0" fontId="0" fillId="0" borderId="4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left" wrapText="1"/>
    </xf>
    <xf numFmtId="0" fontId="0" fillId="0" borderId="20" xfId="0" applyFont="1" applyFill="1" applyBorder="1" applyAlignment="1">
      <alignment horizontal="left"/>
    </xf>
    <xf numFmtId="0" fontId="0" fillId="0" borderId="44" xfId="0" applyFont="1" applyFill="1" applyBorder="1"/>
    <xf numFmtId="0" fontId="3" fillId="0" borderId="44" xfId="0" applyFont="1" applyFill="1" applyBorder="1" applyAlignment="1">
      <alignment horizontal="right"/>
    </xf>
    <xf numFmtId="0" fontId="3" fillId="0" borderId="42" xfId="0" applyFont="1" applyFill="1" applyBorder="1" applyAlignment="1">
      <alignment horizontal="right"/>
    </xf>
    <xf numFmtId="165" fontId="0" fillId="0" borderId="16" xfId="0" applyNumberForma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right" indent="1"/>
    </xf>
    <xf numFmtId="165" fontId="0" fillId="0" borderId="47" xfId="0" applyNumberFormat="1" applyFont="1" applyFill="1" applyBorder="1" applyAlignment="1">
      <alignment horizontal="justify"/>
    </xf>
    <xf numFmtId="0" fontId="0" fillId="0" borderId="52" xfId="0" applyFont="1" applyFill="1" applyBorder="1" applyAlignment="1">
      <alignment horizontal="right" wrapText="1" indent="1"/>
    </xf>
    <xf numFmtId="0" fontId="0" fillId="0" borderId="9" xfId="0" applyFont="1" applyFill="1" applyBorder="1" applyAlignment="1">
      <alignment horizontal="right" wrapText="1" indent="1"/>
    </xf>
    <xf numFmtId="2" fontId="0" fillId="0" borderId="9" xfId="0" applyNumberFormat="1" applyFont="1" applyFill="1" applyBorder="1" applyAlignment="1">
      <alignment horizontal="right" wrapText="1" inden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wrapText="1"/>
    </xf>
    <xf numFmtId="0" fontId="0" fillId="0" borderId="38" xfId="0" applyFont="1" applyFill="1" applyBorder="1" applyAlignment="1">
      <alignment horizontal="right" indent="1"/>
    </xf>
    <xf numFmtId="0" fontId="0" fillId="0" borderId="38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justify"/>
    </xf>
    <xf numFmtId="0" fontId="0" fillId="0" borderId="18" xfId="0" applyFont="1" applyFill="1" applyBorder="1"/>
    <xf numFmtId="0" fontId="0" fillId="0" borderId="30" xfId="0" applyFont="1" applyFill="1" applyBorder="1" applyAlignment="1">
      <alignment horizontal="right" indent="1"/>
    </xf>
    <xf numFmtId="0" fontId="0" fillId="0" borderId="3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33" xfId="0" applyFont="1" applyFill="1" applyBorder="1" applyAlignment="1">
      <alignment horizontal="right" wrapText="1" indent="1"/>
    </xf>
    <xf numFmtId="0" fontId="0" fillId="0" borderId="9" xfId="0" applyFont="1" applyFill="1" applyBorder="1" applyAlignment="1">
      <alignment horizontal="right" indent="1"/>
    </xf>
    <xf numFmtId="0" fontId="0" fillId="0" borderId="11" xfId="0" applyFont="1" applyFill="1" applyBorder="1" applyAlignment="1">
      <alignment horizontal="justify"/>
    </xf>
    <xf numFmtId="0" fontId="0" fillId="0" borderId="21" xfId="0" applyFont="1" applyFill="1" applyBorder="1" applyAlignment="1">
      <alignment horizontal="right" indent="1"/>
    </xf>
    <xf numFmtId="0" fontId="0" fillId="0" borderId="53" xfId="0" applyFont="1" applyFill="1" applyBorder="1"/>
    <xf numFmtId="0" fontId="0" fillId="0" borderId="37" xfId="0" applyFont="1" applyFill="1" applyBorder="1" applyAlignment="1">
      <alignment horizontal="right" indent="1"/>
    </xf>
    <xf numFmtId="0" fontId="0" fillId="0" borderId="37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justify"/>
    </xf>
    <xf numFmtId="0" fontId="0" fillId="0" borderId="35" xfId="0" applyFont="1" applyFill="1" applyBorder="1" applyAlignment="1">
      <alignment horizontal="right" wrapText="1" indent="1"/>
    </xf>
    <xf numFmtId="0" fontId="0" fillId="0" borderId="18" xfId="0" applyFont="1" applyFill="1" applyBorder="1" applyAlignment="1">
      <alignment horizontal="right" indent="1" shrinkToFit="1"/>
    </xf>
    <xf numFmtId="2" fontId="0" fillId="0" borderId="18" xfId="0" applyNumberFormat="1" applyFont="1" applyFill="1" applyBorder="1" applyAlignment="1">
      <alignment horizontal="center" wrapText="1"/>
    </xf>
    <xf numFmtId="165" fontId="0" fillId="0" borderId="18" xfId="0" applyNumberFormat="1" applyFont="1" applyFill="1" applyBorder="1" applyAlignment="1">
      <alignment horizontal="right" indent="1"/>
    </xf>
    <xf numFmtId="165" fontId="0" fillId="0" borderId="18" xfId="0" applyNumberFormat="1" applyFont="1" applyFill="1" applyBorder="1" applyAlignment="1">
      <alignment horizontal="right" indent="2"/>
    </xf>
    <xf numFmtId="165" fontId="0" fillId="0" borderId="18" xfId="0" applyNumberFormat="1" applyFont="1" applyFill="1" applyBorder="1" applyAlignment="1">
      <alignment horizontal="center" wrapText="1"/>
    </xf>
    <xf numFmtId="165" fontId="0" fillId="0" borderId="24" xfId="0" applyNumberFormat="1" applyFont="1" applyFill="1" applyBorder="1" applyAlignment="1">
      <alignment horizontal="justify"/>
    </xf>
    <xf numFmtId="0" fontId="0" fillId="0" borderId="15" xfId="0" applyFont="1" applyFill="1" applyBorder="1" applyAlignment="1">
      <alignment horizontal="right" wrapText="1" indent="1"/>
    </xf>
    <xf numFmtId="0" fontId="0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indent="1" shrinkToFit="1"/>
    </xf>
    <xf numFmtId="2" fontId="0" fillId="0" borderId="9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17" fontId="0" fillId="0" borderId="19" xfId="0" applyNumberFormat="1" applyFont="1" applyFill="1" applyBorder="1" applyAlignment="1">
      <alignment horizontal="left"/>
    </xf>
    <xf numFmtId="17" fontId="0" fillId="0" borderId="12" xfId="0" applyNumberFormat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right" indent="2"/>
    </xf>
    <xf numFmtId="4" fontId="2" fillId="3" borderId="28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/>
    <xf numFmtId="4" fontId="2" fillId="3" borderId="51" xfId="0" applyNumberFormat="1" applyFont="1" applyFill="1" applyBorder="1" applyAlignment="1">
      <alignment horizontal="center"/>
    </xf>
    <xf numFmtId="0" fontId="3" fillId="0" borderId="38" xfId="0" applyFont="1" applyBorder="1"/>
    <xf numFmtId="0" fontId="2" fillId="0" borderId="57" xfId="0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 indent="2"/>
    </xf>
    <xf numFmtId="0" fontId="3" fillId="0" borderId="22" xfId="0" applyFont="1" applyBorder="1" applyAlignment="1">
      <alignment horizontal="right"/>
    </xf>
    <xf numFmtId="0" fontId="2" fillId="0" borderId="7" xfId="0" applyFont="1" applyFill="1" applyBorder="1"/>
    <xf numFmtId="165" fontId="2" fillId="0" borderId="52" xfId="0" applyNumberFormat="1" applyFont="1" applyFill="1" applyBorder="1"/>
    <xf numFmtId="165" fontId="2" fillId="0" borderId="58" xfId="0" applyNumberFormat="1" applyFont="1" applyFill="1" applyBorder="1"/>
    <xf numFmtId="165" fontId="2" fillId="0" borderId="1" xfId="0" applyNumberFormat="1" applyFont="1" applyFill="1" applyBorder="1"/>
    <xf numFmtId="0" fontId="2" fillId="0" borderId="0" xfId="0" applyFont="1" applyFill="1" applyAlignment="1">
      <alignment horizontal="right" indent="1"/>
    </xf>
    <xf numFmtId="165" fontId="2" fillId="0" borderId="5" xfId="0" applyNumberFormat="1" applyFont="1" applyFill="1" applyBorder="1" applyAlignment="1">
      <alignment horizontal="right" indent="2"/>
    </xf>
    <xf numFmtId="0" fontId="2" fillId="3" borderId="5" xfId="0" applyFont="1" applyFill="1" applyBorder="1" applyAlignment="1">
      <alignment horizontal="left"/>
    </xf>
    <xf numFmtId="165" fontId="2" fillId="3" borderId="59" xfId="0" applyNumberFormat="1" applyFont="1" applyFill="1" applyBorder="1" applyAlignment="1">
      <alignment horizontal="left"/>
    </xf>
    <xf numFmtId="165" fontId="2" fillId="3" borderId="4" xfId="0" applyNumberFormat="1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 wrapText="1"/>
    </xf>
    <xf numFmtId="0" fontId="0" fillId="0" borderId="47" xfId="0" applyFont="1" applyFill="1" applyBorder="1" applyAlignment="1">
      <alignment horizontal="center" wrapText="1"/>
    </xf>
    <xf numFmtId="165" fontId="0" fillId="0" borderId="12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center" vertical="justify"/>
    </xf>
    <xf numFmtId="0" fontId="2" fillId="0" borderId="26" xfId="0" applyFont="1" applyFill="1" applyBorder="1" applyAlignment="1">
      <alignment horizontal="center" vertical="justify"/>
    </xf>
    <xf numFmtId="165" fontId="7" fillId="5" borderId="42" xfId="0" applyNumberFormat="1" applyFont="1" applyFill="1" applyBorder="1" applyAlignment="1">
      <alignment horizontal="right"/>
    </xf>
    <xf numFmtId="0" fontId="7" fillId="5" borderId="42" xfId="0" applyFont="1" applyFill="1" applyBorder="1" applyAlignment="1">
      <alignment horizontal="center"/>
    </xf>
    <xf numFmtId="1" fontId="7" fillId="5" borderId="42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0" fillId="0" borderId="44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27" xfId="0" applyFill="1" applyBorder="1" applyAlignment="1">
      <alignment horizontal="left"/>
    </xf>
    <xf numFmtId="0" fontId="0" fillId="0" borderId="11" xfId="0" applyFont="1" applyFill="1" applyBorder="1"/>
    <xf numFmtId="0" fontId="0" fillId="0" borderId="48" xfId="0" applyFont="1" applyFill="1" applyBorder="1"/>
    <xf numFmtId="0" fontId="0" fillId="0" borderId="27" xfId="0" applyFont="1" applyFill="1" applyBorder="1"/>
    <xf numFmtId="0" fontId="3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wrapText="1"/>
    </xf>
    <xf numFmtId="165" fontId="0" fillId="0" borderId="49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1" fontId="0" fillId="0" borderId="40" xfId="0" applyNumberFormat="1" applyFont="1" applyFill="1" applyBorder="1" applyAlignment="1">
      <alignment horizontal="center" wrapText="1"/>
    </xf>
    <xf numFmtId="164" fontId="0" fillId="0" borderId="40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 wrapText="1"/>
    </xf>
    <xf numFmtId="1" fontId="0" fillId="0" borderId="42" xfId="0" applyNumberFormat="1" applyFont="1" applyFill="1" applyBorder="1" applyAlignment="1">
      <alignment horizontal="center" wrapText="1"/>
    </xf>
    <xf numFmtId="164" fontId="0" fillId="0" borderId="42" xfId="0" applyNumberFormat="1" applyFont="1" applyFill="1" applyBorder="1" applyAlignment="1">
      <alignment horizontal="left"/>
    </xf>
    <xf numFmtId="1" fontId="0" fillId="0" borderId="44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left"/>
    </xf>
    <xf numFmtId="164" fontId="0" fillId="0" borderId="44" xfId="0" applyNumberFormat="1" applyFont="1" applyFill="1" applyBorder="1" applyAlignment="1">
      <alignment horizontal="left"/>
    </xf>
    <xf numFmtId="165" fontId="0" fillId="0" borderId="44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left" wrapText="1"/>
    </xf>
    <xf numFmtId="165" fontId="0" fillId="0" borderId="40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0" fontId="0" fillId="0" borderId="48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/>
    </xf>
    <xf numFmtId="0" fontId="0" fillId="0" borderId="4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65" fontId="0" fillId="0" borderId="20" xfId="0" applyNumberFormat="1" applyFont="1" applyFill="1" applyBorder="1" applyAlignment="1">
      <alignment horizontal="right"/>
    </xf>
    <xf numFmtId="1" fontId="0" fillId="0" borderId="56" xfId="0" applyNumberFormat="1" applyFont="1" applyFill="1" applyBorder="1" applyAlignment="1">
      <alignment horizontal="center"/>
    </xf>
    <xf numFmtId="165" fontId="0" fillId="0" borderId="56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left"/>
    </xf>
    <xf numFmtId="164" fontId="0" fillId="0" borderId="42" xfId="0" applyNumberFormat="1" applyFont="1" applyFill="1" applyBorder="1" applyAlignment="1">
      <alignment vertical="center" shrinkToFit="1"/>
    </xf>
    <xf numFmtId="164" fontId="0" fillId="0" borderId="20" xfId="0" applyNumberFormat="1" applyFont="1" applyFill="1" applyBorder="1" applyAlignment="1">
      <alignment vertical="center" shrinkToFit="1"/>
    </xf>
    <xf numFmtId="165" fontId="0" fillId="0" borderId="9" xfId="0" applyNumberFormat="1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vertical="center" shrinkToFit="1"/>
    </xf>
    <xf numFmtId="165" fontId="0" fillId="0" borderId="48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0" fillId="0" borderId="49" xfId="0" applyFont="1" applyFill="1" applyBorder="1" applyAlignment="1">
      <alignment horizontal="left"/>
    </xf>
    <xf numFmtId="0" fontId="0" fillId="0" borderId="44" xfId="0" applyFont="1" applyFill="1" applyBorder="1" applyAlignment="1"/>
    <xf numFmtId="0" fontId="0" fillId="0" borderId="47" xfId="0" applyFont="1" applyFill="1" applyBorder="1" applyAlignment="1">
      <alignment horizontal="left"/>
    </xf>
    <xf numFmtId="0" fontId="0" fillId="0" borderId="13" xfId="0" applyFont="1" applyFill="1" applyBorder="1" applyAlignment="1"/>
    <xf numFmtId="0" fontId="0" fillId="0" borderId="11" xfId="0" applyFont="1" applyFill="1" applyBorder="1" applyAlignment="1">
      <alignment horizontal="left"/>
    </xf>
    <xf numFmtId="0" fontId="0" fillId="0" borderId="4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1" fontId="0" fillId="0" borderId="50" xfId="0" applyNumberFormat="1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/>
    </xf>
    <xf numFmtId="1" fontId="0" fillId="0" borderId="12" xfId="0" applyNumberFormat="1" applyFont="1" applyFill="1" applyBorder="1" applyAlignment="1">
      <alignment horizontal="center"/>
    </xf>
    <xf numFmtId="0" fontId="0" fillId="0" borderId="48" xfId="0" applyFont="1" applyFill="1" applyBorder="1" applyAlignment="1">
      <alignment horizontal="left" wrapText="1"/>
    </xf>
    <xf numFmtId="164" fontId="0" fillId="0" borderId="16" xfId="0" applyNumberFormat="1" applyFont="1" applyFill="1" applyBorder="1" applyAlignment="1">
      <alignment horizontal="left" shrinkToFit="1"/>
    </xf>
    <xf numFmtId="164" fontId="0" fillId="0" borderId="19" xfId="0" applyNumberFormat="1" applyFont="1" applyFill="1" applyBorder="1" applyAlignment="1">
      <alignment horizontal="left" shrinkToFit="1"/>
    </xf>
    <xf numFmtId="0" fontId="0" fillId="0" borderId="56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center" wrapText="1"/>
    </xf>
    <xf numFmtId="165" fontId="0" fillId="0" borderId="19" xfId="0" applyNumberFormat="1" applyFont="1" applyFill="1" applyBorder="1" applyAlignment="1">
      <alignment horizontal="right"/>
    </xf>
    <xf numFmtId="165" fontId="0" fillId="0" borderId="50" xfId="0" applyNumberFormat="1" applyFont="1" applyFill="1" applyBorder="1" applyAlignment="1">
      <alignment horizontal="right"/>
    </xf>
    <xf numFmtId="0" fontId="0" fillId="0" borderId="48" xfId="0" applyFont="1" applyFill="1" applyBorder="1" applyAlignment="1">
      <alignment horizontal="left"/>
    </xf>
    <xf numFmtId="0" fontId="0" fillId="0" borderId="44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vertical="center"/>
    </xf>
    <xf numFmtId="165" fontId="0" fillId="0" borderId="16" xfId="0" applyNumberFormat="1" applyFont="1" applyFill="1" applyBorder="1" applyAlignment="1">
      <alignment horizontal="right"/>
    </xf>
    <xf numFmtId="164" fontId="0" fillId="0" borderId="44" xfId="0" applyNumberFormat="1" applyFont="1" applyFill="1" applyBorder="1" applyAlignment="1">
      <alignment horizontal="left" shrinkToFit="1"/>
    </xf>
    <xf numFmtId="0" fontId="0" fillId="0" borderId="47" xfId="0" applyFont="1" applyFill="1" applyBorder="1"/>
    <xf numFmtId="1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wrapText="1"/>
    </xf>
    <xf numFmtId="2" fontId="0" fillId="0" borderId="42" xfId="0" applyNumberFormat="1" applyFont="1" applyFill="1" applyBorder="1" applyAlignment="1">
      <alignment horizontal="right"/>
    </xf>
    <xf numFmtId="2" fontId="0" fillId="0" borderId="44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/>
    </xf>
    <xf numFmtId="0" fontId="0" fillId="0" borderId="44" xfId="0" applyFont="1" applyFill="1" applyBorder="1" applyAlignment="1">
      <alignment horizontal="right"/>
    </xf>
    <xf numFmtId="0" fontId="0" fillId="0" borderId="44" xfId="0" applyFont="1" applyFill="1" applyBorder="1" applyAlignment="1">
      <alignment horizontal="left" wrapText="1"/>
    </xf>
    <xf numFmtId="0" fontId="0" fillId="0" borderId="56" xfId="0" applyFont="1" applyFill="1" applyBorder="1" applyAlignment="1">
      <alignment horizontal="right"/>
    </xf>
    <xf numFmtId="0" fontId="0" fillId="0" borderId="49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0" fontId="0" fillId="0" borderId="31" xfId="0" applyFont="1" applyFill="1" applyBorder="1"/>
    <xf numFmtId="1" fontId="0" fillId="0" borderId="31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right"/>
    </xf>
    <xf numFmtId="165" fontId="0" fillId="0" borderId="31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16" fontId="7" fillId="5" borderId="42" xfId="0" applyNumberFormat="1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 wrapText="1"/>
    </xf>
    <xf numFmtId="164" fontId="0" fillId="0" borderId="12" xfId="0" applyNumberFormat="1" applyFill="1" applyBorder="1" applyAlignment="1">
      <alignment vertical="center" shrinkToFit="1"/>
    </xf>
    <xf numFmtId="165" fontId="0" fillId="0" borderId="13" xfId="0" applyNumberFormat="1" applyFon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vertical="center" shrinkToFit="1"/>
    </xf>
    <xf numFmtId="165" fontId="0" fillId="0" borderId="11" xfId="0" applyNumberFormat="1" applyFill="1" applyBorder="1" applyAlignment="1">
      <alignment horizontal="left" vertical="center"/>
    </xf>
    <xf numFmtId="0" fontId="0" fillId="0" borderId="20" xfId="0" applyFont="1" applyFill="1" applyBorder="1" applyAlignment="1"/>
    <xf numFmtId="0" fontId="0" fillId="0" borderId="12" xfId="0" applyFill="1" applyBorder="1" applyAlignment="1">
      <alignment horizontal="left"/>
    </xf>
    <xf numFmtId="16" fontId="0" fillId="0" borderId="12" xfId="0" applyNumberFormat="1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42" xfId="0" applyFill="1" applyBorder="1"/>
    <xf numFmtId="0" fontId="0" fillId="0" borderId="13" xfId="0" applyFont="1" applyFill="1" applyBorder="1"/>
    <xf numFmtId="0" fontId="3" fillId="0" borderId="2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NumberFormat="1" applyFont="1" applyFill="1" applyBorder="1" applyAlignment="1">
      <alignment horizontal="left"/>
    </xf>
    <xf numFmtId="3" fontId="0" fillId="0" borderId="9" xfId="0" applyNumberFormat="1" applyFont="1" applyFill="1" applyBorder="1" applyAlignment="1">
      <alignment horizontal="right" indent="1"/>
    </xf>
    <xf numFmtId="2" fontId="0" fillId="0" borderId="9" xfId="0" applyNumberFormat="1" applyFont="1" applyFill="1" applyBorder="1" applyAlignment="1">
      <alignment horizontal="right"/>
    </xf>
    <xf numFmtId="4" fontId="0" fillId="0" borderId="13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165" fontId="0" fillId="0" borderId="9" xfId="0" applyNumberFormat="1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justify"/>
    </xf>
    <xf numFmtId="0" fontId="0" fillId="0" borderId="10" xfId="0" applyFont="1" applyFill="1" applyBorder="1"/>
    <xf numFmtId="0" fontId="0" fillId="0" borderId="16" xfId="0" applyFont="1" applyFill="1" applyBorder="1"/>
    <xf numFmtId="0" fontId="0" fillId="0" borderId="55" xfId="0" applyFont="1" applyFill="1" applyBorder="1" applyAlignment="1">
      <alignment horizontal="right" indent="1"/>
    </xf>
    <xf numFmtId="0" fontId="0" fillId="0" borderId="55" xfId="0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right" indent="1"/>
    </xf>
    <xf numFmtId="165" fontId="0" fillId="0" borderId="9" xfId="0" applyNumberFormat="1" applyFont="1" applyFill="1" applyBorder="1" applyAlignment="1">
      <alignment horizontal="right" indent="2"/>
    </xf>
    <xf numFmtId="0" fontId="0" fillId="0" borderId="9" xfId="0" applyFont="1" applyFill="1" applyBorder="1" applyAlignment="1">
      <alignment horizontal="right" wrapText="1" indent="1" shrinkToFit="1"/>
    </xf>
    <xf numFmtId="0" fontId="0" fillId="0" borderId="10" xfId="0" applyFont="1" applyFill="1" applyBorder="1" applyAlignment="1">
      <alignment horizontal="right" indent="1" shrinkToFit="1"/>
    </xf>
    <xf numFmtId="2" fontId="0" fillId="0" borderId="10" xfId="0" applyNumberFormat="1" applyFont="1" applyFill="1" applyBorder="1" applyAlignment="1">
      <alignment horizontal="center" wrapText="1"/>
    </xf>
    <xf numFmtId="165" fontId="0" fillId="0" borderId="10" xfId="0" applyNumberFormat="1" applyFont="1" applyFill="1" applyBorder="1" applyAlignment="1">
      <alignment horizontal="right" indent="1"/>
    </xf>
    <xf numFmtId="165" fontId="0" fillId="0" borderId="10" xfId="0" applyNumberFormat="1" applyFont="1" applyFill="1" applyBorder="1" applyAlignment="1">
      <alignment horizontal="right" indent="2"/>
    </xf>
    <xf numFmtId="165" fontId="0" fillId="0" borderId="10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justify"/>
    </xf>
    <xf numFmtId="165" fontId="0" fillId="0" borderId="27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horizontal="right" indent="1"/>
    </xf>
    <xf numFmtId="2" fontId="0" fillId="0" borderId="18" xfId="0" applyNumberFormat="1" applyFont="1" applyFill="1" applyBorder="1" applyAlignment="1">
      <alignment horizontal="right" indent="1"/>
    </xf>
    <xf numFmtId="4" fontId="0" fillId="0" borderId="30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center"/>
    </xf>
    <xf numFmtId="2" fontId="0" fillId="0" borderId="19" xfId="0" applyNumberFormat="1" applyFont="1" applyFill="1" applyBorder="1" applyAlignment="1">
      <alignment horizontal="right" indent="1"/>
    </xf>
    <xf numFmtId="0" fontId="0" fillId="0" borderId="12" xfId="0" applyFont="1" applyFill="1" applyBorder="1" applyAlignment="1">
      <alignment horizontal="right" indent="1"/>
    </xf>
    <xf numFmtId="2" fontId="0" fillId="0" borderId="12" xfId="0" applyNumberFormat="1" applyFont="1" applyFill="1" applyBorder="1" applyAlignment="1">
      <alignment horizontal="right" indent="1"/>
    </xf>
    <xf numFmtId="4" fontId="0" fillId="0" borderId="44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right" indent="1"/>
    </xf>
    <xf numFmtId="0" fontId="0" fillId="0" borderId="47" xfId="0" applyFont="1" applyFill="1" applyBorder="1" applyAlignment="1">
      <alignment horizontal="justify"/>
    </xf>
    <xf numFmtId="2" fontId="0" fillId="0" borderId="9" xfId="0" applyNumberFormat="1" applyFont="1" applyFill="1" applyBorder="1" applyAlignment="1">
      <alignment horizontal="right" indent="1"/>
    </xf>
    <xf numFmtId="0" fontId="0" fillId="0" borderId="39" xfId="0" applyFont="1" applyFill="1" applyBorder="1" applyAlignment="1">
      <alignment horizontal="right" indent="1"/>
    </xf>
    <xf numFmtId="2" fontId="0" fillId="0" borderId="39" xfId="0" applyNumberFormat="1" applyFont="1" applyFill="1" applyBorder="1" applyAlignment="1">
      <alignment horizontal="right" indent="1"/>
    </xf>
    <xf numFmtId="4" fontId="0" fillId="0" borderId="38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indent="1"/>
    </xf>
    <xf numFmtId="2" fontId="0" fillId="0" borderId="16" xfId="0" applyNumberFormat="1" applyFont="1" applyFill="1" applyBorder="1" applyAlignment="1">
      <alignment horizontal="right" indent="1"/>
    </xf>
    <xf numFmtId="4" fontId="0" fillId="0" borderId="55" xfId="0" applyNumberFormat="1" applyFont="1" applyFill="1" applyBorder="1" applyAlignment="1">
      <alignment horizontal="center"/>
    </xf>
    <xf numFmtId="0" fontId="0" fillId="0" borderId="53" xfId="0" applyFont="1" applyFill="1" applyBorder="1" applyAlignment="1">
      <alignment horizontal="right" indent="1"/>
    </xf>
    <xf numFmtId="2" fontId="0" fillId="0" borderId="53" xfId="0" applyNumberFormat="1" applyFont="1" applyFill="1" applyBorder="1" applyAlignment="1">
      <alignment horizontal="right" indent="1"/>
    </xf>
    <xf numFmtId="4" fontId="0" fillId="0" borderId="37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1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right" indent="2"/>
    </xf>
    <xf numFmtId="0" fontId="0" fillId="0" borderId="0" xfId="0" applyFont="1" applyFill="1" applyAlignment="1">
      <alignment horizontal="justify"/>
    </xf>
    <xf numFmtId="165" fontId="0" fillId="0" borderId="4" xfId="0" applyNumberFormat="1" applyFont="1" applyFill="1" applyBorder="1" applyAlignment="1">
      <alignment horizontal="right" indent="2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Continuous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Continuous" wrapText="1"/>
    </xf>
    <xf numFmtId="0" fontId="0" fillId="0" borderId="18" xfId="0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right" indent="1"/>
    </xf>
    <xf numFmtId="2" fontId="0" fillId="0" borderId="18" xfId="0" applyNumberFormat="1" applyFont="1" applyFill="1" applyBorder="1" applyAlignment="1">
      <alignment horizontal="right"/>
    </xf>
    <xf numFmtId="165" fontId="0" fillId="0" borderId="18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right" wrapText="1" indent="1"/>
    </xf>
    <xf numFmtId="2" fontId="0" fillId="0" borderId="19" xfId="0" applyNumberFormat="1" applyFont="1" applyFill="1" applyBorder="1" applyAlignment="1">
      <alignment horizontal="right" wrapText="1" indent="1"/>
    </xf>
    <xf numFmtId="0" fontId="0" fillId="0" borderId="12" xfId="0" applyFont="1" applyFill="1" applyBorder="1" applyAlignment="1">
      <alignment horizontal="right" wrapText="1" indent="1"/>
    </xf>
    <xf numFmtId="2" fontId="0" fillId="0" borderId="12" xfId="0" applyNumberFormat="1" applyFont="1" applyFill="1" applyBorder="1" applyAlignment="1">
      <alignment horizontal="right" wrapText="1" indent="1"/>
    </xf>
    <xf numFmtId="4" fontId="0" fillId="0" borderId="12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wrapText="1"/>
    </xf>
    <xf numFmtId="4" fontId="0" fillId="0" borderId="19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wrapText="1"/>
    </xf>
    <xf numFmtId="4" fontId="0" fillId="0" borderId="5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165" fontId="0" fillId="0" borderId="9" xfId="0" applyNumberForma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38" xfId="0" applyFont="1" applyFill="1" applyBorder="1" applyAlignment="1"/>
    <xf numFmtId="0" fontId="1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 wrapText="1"/>
    </xf>
    <xf numFmtId="0" fontId="0" fillId="0" borderId="47" xfId="0" applyFont="1" applyFill="1" applyBorder="1" applyAlignment="1">
      <alignment horizontal="center" wrapText="1"/>
    </xf>
    <xf numFmtId="165" fontId="0" fillId="0" borderId="19" xfId="0" applyNumberFormat="1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 wrapText="1"/>
    </xf>
    <xf numFmtId="165" fontId="0" fillId="0" borderId="48" xfId="0" applyNumberFormat="1" applyFont="1" applyFill="1" applyBorder="1" applyAlignment="1">
      <alignment horizontal="center" wrapText="1"/>
    </xf>
    <xf numFmtId="165" fontId="0" fillId="0" borderId="27" xfId="0" applyNumberFormat="1" applyFont="1" applyFill="1" applyBorder="1" applyAlignment="1">
      <alignment horizontal="center" wrapText="1"/>
    </xf>
    <xf numFmtId="165" fontId="0" fillId="0" borderId="49" xfId="0" applyNumberFormat="1" applyFont="1" applyFill="1" applyBorder="1" applyAlignment="1">
      <alignment horizontal="center" wrapText="1"/>
    </xf>
    <xf numFmtId="165" fontId="0" fillId="0" borderId="47" xfId="0" applyNumberFormat="1" applyFont="1" applyFill="1" applyBorder="1" applyAlignment="1">
      <alignment horizont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left" wrapText="1"/>
    </xf>
    <xf numFmtId="0" fontId="0" fillId="0" borderId="48" xfId="0" applyFont="1" applyFill="1" applyBorder="1" applyAlignment="1">
      <alignment horizontal="left" wrapText="1"/>
    </xf>
    <xf numFmtId="0" fontId="0" fillId="0" borderId="47" xfId="0" applyFont="1" applyFill="1" applyBorder="1" applyAlignment="1">
      <alignment horizontal="left" wrapText="1"/>
    </xf>
    <xf numFmtId="0" fontId="0" fillId="0" borderId="39" xfId="0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wrapText="1"/>
    </xf>
    <xf numFmtId="165" fontId="0" fillId="0" borderId="1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indent="4"/>
    </xf>
    <xf numFmtId="0" fontId="2" fillId="0" borderId="42" xfId="0" applyFont="1" applyFill="1" applyBorder="1" applyAlignment="1">
      <alignment horizontal="left" indent="4"/>
    </xf>
    <xf numFmtId="0" fontId="2" fillId="0" borderId="34" xfId="0" applyFont="1" applyFill="1" applyBorder="1" applyAlignment="1">
      <alignment horizontal="left" indent="4"/>
    </xf>
    <xf numFmtId="0" fontId="2" fillId="0" borderId="20" xfId="0" applyFont="1" applyFill="1" applyBorder="1" applyAlignment="1">
      <alignment horizontal="left" indent="4"/>
    </xf>
    <xf numFmtId="0" fontId="2" fillId="0" borderId="7" xfId="0" applyFont="1" applyFill="1" applyBorder="1" applyAlignment="1">
      <alignment horizontal="left" indent="4"/>
    </xf>
    <xf numFmtId="0" fontId="2" fillId="0" borderId="37" xfId="0" applyFont="1" applyFill="1" applyBorder="1" applyAlignment="1">
      <alignment horizontal="left" indent="4"/>
    </xf>
    <xf numFmtId="0" fontId="2" fillId="0" borderId="8" xfId="0" applyFont="1" applyFill="1" applyBorder="1" applyAlignment="1">
      <alignment horizontal="left" indent="4"/>
    </xf>
    <xf numFmtId="0" fontId="2" fillId="0" borderId="29" xfId="0" applyFont="1" applyFill="1" applyBorder="1" applyAlignment="1">
      <alignment horizontal="left" indent="4"/>
    </xf>
    <xf numFmtId="0" fontId="2" fillId="0" borderId="31" xfId="0" applyFont="1" applyFill="1" applyBorder="1" applyAlignment="1">
      <alignment horizontal="left" indent="4"/>
    </xf>
    <xf numFmtId="0" fontId="7" fillId="5" borderId="16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41" xfId="0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165" fontId="0" fillId="0" borderId="19" xfId="0" applyNumberFormat="1" applyFont="1" applyFill="1" applyBorder="1" applyAlignment="1">
      <alignment horizontal="left" vertical="center" wrapText="1"/>
    </xf>
    <xf numFmtId="165" fontId="0" fillId="0" borderId="21" xfId="0" applyNumberFormat="1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9" xfId="0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3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9" xfId="0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0" fillId="0" borderId="49" xfId="0" applyNumberFormat="1" applyFont="1" applyFill="1" applyBorder="1" applyAlignment="1">
      <alignment horizontal="center" vertical="center" wrapText="1"/>
    </xf>
    <xf numFmtId="165" fontId="0" fillId="0" borderId="27" xfId="0" applyNumberFormat="1" applyFont="1" applyFill="1" applyBorder="1" applyAlignment="1">
      <alignment horizontal="center" vertical="center" wrapText="1"/>
    </xf>
    <xf numFmtId="165" fontId="3" fillId="0" borderId="49" xfId="0" applyNumberFormat="1" applyFont="1" applyFill="1" applyBorder="1" applyAlignment="1">
      <alignment horizontal="center"/>
    </xf>
    <xf numFmtId="165" fontId="3" fillId="0" borderId="47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wrapText="1"/>
    </xf>
    <xf numFmtId="165" fontId="0" fillId="0" borderId="16" xfId="0" applyNumberForma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left" vertical="center" wrapText="1"/>
    </xf>
    <xf numFmtId="165" fontId="0" fillId="0" borderId="48" xfId="0" applyNumberForma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C91"/>
  <sheetViews>
    <sheetView tabSelected="1" zoomScale="70" zoomScaleNormal="70" zoomScaleSheetLayoutView="70" workbookViewId="0">
      <selection activeCell="I86" sqref="I86"/>
    </sheetView>
  </sheetViews>
  <sheetFormatPr defaultRowHeight="12.75"/>
  <cols>
    <col min="1" max="1" width="14.7109375" style="28" customWidth="1"/>
    <col min="2" max="2" width="15.7109375" style="28" customWidth="1"/>
    <col min="3" max="3" width="20.7109375" style="29" customWidth="1"/>
    <col min="4" max="4" width="17" style="28" customWidth="1"/>
    <col min="5" max="5" width="18.5703125" style="30" customWidth="1"/>
    <col min="6" max="6" width="15.7109375" style="29" customWidth="1"/>
    <col min="7" max="7" width="20.7109375" style="31" customWidth="1"/>
    <col min="8" max="8" width="18.5703125" style="58" customWidth="1"/>
    <col min="9" max="9" width="40.7109375" style="32" customWidth="1"/>
    <col min="10" max="16384" width="9.140625" style="28"/>
  </cols>
  <sheetData>
    <row r="1" spans="1:29" s="21" customFormat="1" ht="18" customHeight="1">
      <c r="A1" s="482" t="s">
        <v>433</v>
      </c>
      <c r="B1" s="483"/>
      <c r="C1" s="483"/>
      <c r="D1" s="483"/>
      <c r="E1" s="483"/>
      <c r="F1" s="483"/>
      <c r="G1" s="483"/>
      <c r="H1" s="483"/>
      <c r="I1" s="483"/>
      <c r="J1" s="20"/>
      <c r="K1" s="20"/>
      <c r="L1" s="20"/>
      <c r="M1" s="20"/>
      <c r="N1" s="20"/>
      <c r="O1" s="20"/>
      <c r="P1" s="20"/>
      <c r="Q1" s="20"/>
      <c r="R1" s="20"/>
    </row>
    <row r="2" spans="1:29" s="21" customFormat="1" ht="19.5" customHeight="1">
      <c r="A2" s="484"/>
      <c r="B2" s="485"/>
      <c r="C2" s="485"/>
      <c r="D2" s="485"/>
      <c r="E2" s="485"/>
      <c r="F2" s="485"/>
      <c r="G2" s="485"/>
      <c r="H2" s="485"/>
      <c r="I2" s="485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>
      <c r="A3" s="22"/>
      <c r="B3" s="22"/>
      <c r="C3" s="23"/>
      <c r="D3" s="22"/>
      <c r="E3" s="24"/>
      <c r="F3" s="23"/>
      <c r="G3" s="25"/>
      <c r="H3" s="24"/>
      <c r="I3" s="26"/>
    </row>
    <row r="4" spans="1:29" ht="13.5" thickBot="1">
      <c r="A4" s="1" t="s">
        <v>0</v>
      </c>
      <c r="B4" s="13"/>
      <c r="C4" s="14"/>
      <c r="D4" s="13"/>
      <c r="E4" s="13"/>
      <c r="F4" s="15"/>
      <c r="G4" s="16"/>
      <c r="H4" s="40"/>
      <c r="I4" s="17"/>
    </row>
    <row r="5" spans="1:29" ht="39" thickBot="1">
      <c r="A5" s="10" t="s">
        <v>136</v>
      </c>
      <c r="B5" s="7" t="s">
        <v>28</v>
      </c>
      <c r="C5" s="104" t="s">
        <v>8</v>
      </c>
      <c r="D5" s="105" t="s">
        <v>29</v>
      </c>
      <c r="E5" s="106" t="s">
        <v>3</v>
      </c>
      <c r="F5" s="107" t="s">
        <v>30</v>
      </c>
      <c r="G5" s="107" t="s">
        <v>4</v>
      </c>
      <c r="H5" s="107" t="s">
        <v>31</v>
      </c>
      <c r="I5" s="108" t="s">
        <v>32</v>
      </c>
    </row>
    <row r="6" spans="1:29" ht="25.5">
      <c r="A6" s="109" t="s">
        <v>51</v>
      </c>
      <c r="B6" s="205" t="s">
        <v>143</v>
      </c>
      <c r="C6" s="131" t="s">
        <v>16</v>
      </c>
      <c r="D6" s="127">
        <v>706</v>
      </c>
      <c r="E6" s="101" t="s">
        <v>13</v>
      </c>
      <c r="F6" s="146">
        <v>43.1</v>
      </c>
      <c r="G6" s="102">
        <f>D6*F6</f>
        <v>30428.600000000002</v>
      </c>
      <c r="H6" s="97" t="s">
        <v>34</v>
      </c>
      <c r="I6" s="138" t="s">
        <v>42</v>
      </c>
    </row>
    <row r="7" spans="1:29" customFormat="1" ht="12.75" customHeight="1">
      <c r="A7" s="110"/>
      <c r="B7" s="254" t="s">
        <v>19</v>
      </c>
      <c r="C7" s="132" t="s">
        <v>16</v>
      </c>
      <c r="D7" s="215">
        <v>1131</v>
      </c>
      <c r="E7" s="66" t="s">
        <v>13</v>
      </c>
      <c r="F7" s="148">
        <v>42.45</v>
      </c>
      <c r="G7" s="100">
        <f t="shared" ref="G7:G51" si="0">D7*F7</f>
        <v>48010.950000000004</v>
      </c>
      <c r="H7" s="486" t="s">
        <v>34</v>
      </c>
      <c r="I7" s="489" t="s">
        <v>39</v>
      </c>
    </row>
    <row r="8" spans="1:29">
      <c r="A8" s="109"/>
      <c r="B8" s="254" t="s">
        <v>20</v>
      </c>
      <c r="C8" s="132" t="s">
        <v>16</v>
      </c>
      <c r="D8" s="215">
        <v>37</v>
      </c>
      <c r="E8" s="66" t="s">
        <v>13</v>
      </c>
      <c r="F8" s="148">
        <v>42.45</v>
      </c>
      <c r="G8" s="100">
        <f t="shared" si="0"/>
        <v>1570.65</v>
      </c>
      <c r="H8" s="487"/>
      <c r="I8" s="489"/>
    </row>
    <row r="9" spans="1:29">
      <c r="A9" s="111"/>
      <c r="B9" s="205" t="s">
        <v>21</v>
      </c>
      <c r="C9" s="131" t="s">
        <v>16</v>
      </c>
      <c r="D9" s="127">
        <v>236</v>
      </c>
      <c r="E9" s="101" t="s">
        <v>13</v>
      </c>
      <c r="F9" s="146">
        <v>42.45</v>
      </c>
      <c r="G9" s="102">
        <f t="shared" si="0"/>
        <v>10018.200000000001</v>
      </c>
      <c r="H9" s="488"/>
      <c r="I9" s="490"/>
    </row>
    <row r="10" spans="1:29" ht="27" customHeight="1">
      <c r="A10" s="112"/>
      <c r="B10" s="255" t="s">
        <v>145</v>
      </c>
      <c r="C10" s="133" t="s">
        <v>16</v>
      </c>
      <c r="D10" s="128">
        <v>206</v>
      </c>
      <c r="E10" s="118" t="s">
        <v>13</v>
      </c>
      <c r="F10" s="147">
        <v>50</v>
      </c>
      <c r="G10" s="119">
        <f t="shared" si="0"/>
        <v>10300</v>
      </c>
      <c r="H10" s="120" t="s">
        <v>33</v>
      </c>
      <c r="I10" s="137" t="s">
        <v>40</v>
      </c>
    </row>
    <row r="11" spans="1:29" ht="38.25">
      <c r="A11" s="112"/>
      <c r="B11" s="256">
        <v>966</v>
      </c>
      <c r="C11" s="133" t="s">
        <v>12</v>
      </c>
      <c r="D11" s="128">
        <v>358</v>
      </c>
      <c r="E11" s="118" t="s">
        <v>13</v>
      </c>
      <c r="F11" s="147">
        <v>50</v>
      </c>
      <c r="G11" s="121">
        <f t="shared" si="0"/>
        <v>17900</v>
      </c>
      <c r="H11" s="120" t="s">
        <v>33</v>
      </c>
      <c r="I11" s="137" t="s">
        <v>146</v>
      </c>
    </row>
    <row r="12" spans="1:29" ht="28.5" customHeight="1">
      <c r="A12" s="113"/>
      <c r="B12" s="256">
        <v>970</v>
      </c>
      <c r="C12" s="133" t="s">
        <v>12</v>
      </c>
      <c r="D12" s="128">
        <v>91</v>
      </c>
      <c r="E12" s="118" t="s">
        <v>13</v>
      </c>
      <c r="F12" s="147">
        <v>50</v>
      </c>
      <c r="G12" s="121">
        <f t="shared" si="0"/>
        <v>4550</v>
      </c>
      <c r="H12" s="481" t="s">
        <v>33</v>
      </c>
      <c r="I12" s="137" t="s">
        <v>42</v>
      </c>
    </row>
    <row r="13" spans="1:29" ht="13.5" customHeight="1">
      <c r="A13" s="109"/>
      <c r="B13" s="257" t="s">
        <v>147</v>
      </c>
      <c r="C13" s="132" t="s">
        <v>16</v>
      </c>
      <c r="D13" s="129">
        <v>1947</v>
      </c>
      <c r="E13" s="66" t="s">
        <v>114</v>
      </c>
      <c r="F13" s="148">
        <v>35</v>
      </c>
      <c r="G13" s="100">
        <f t="shared" si="0"/>
        <v>68145</v>
      </c>
      <c r="H13" s="491" t="s">
        <v>166</v>
      </c>
      <c r="I13" s="496" t="s">
        <v>243</v>
      </c>
    </row>
    <row r="14" spans="1:29" ht="27" customHeight="1">
      <c r="A14" s="114"/>
      <c r="B14" s="254" t="s">
        <v>80</v>
      </c>
      <c r="C14" s="132" t="s">
        <v>17</v>
      </c>
      <c r="D14" s="129">
        <v>1064</v>
      </c>
      <c r="E14" s="66" t="s">
        <v>114</v>
      </c>
      <c r="F14" s="148">
        <v>35</v>
      </c>
      <c r="G14" s="100">
        <f t="shared" si="0"/>
        <v>37240</v>
      </c>
      <c r="H14" s="491"/>
      <c r="I14" s="494"/>
    </row>
    <row r="15" spans="1:29">
      <c r="A15" s="114"/>
      <c r="B15" s="258" t="s">
        <v>148</v>
      </c>
      <c r="C15" s="131" t="s">
        <v>17</v>
      </c>
      <c r="D15" s="127">
        <v>133</v>
      </c>
      <c r="E15" s="101" t="s">
        <v>114</v>
      </c>
      <c r="F15" s="146">
        <v>35</v>
      </c>
      <c r="G15" s="102">
        <f t="shared" si="0"/>
        <v>4655</v>
      </c>
      <c r="H15" s="492"/>
      <c r="I15" s="497"/>
    </row>
    <row r="16" spans="1:29" ht="38.25">
      <c r="A16" s="114"/>
      <c r="B16" s="403">
        <v>967</v>
      </c>
      <c r="C16" s="133" t="s">
        <v>12</v>
      </c>
      <c r="D16" s="404">
        <v>134</v>
      </c>
      <c r="E16" s="118" t="s">
        <v>13</v>
      </c>
      <c r="F16" s="405">
        <v>42.45</v>
      </c>
      <c r="G16" s="406">
        <f t="shared" si="0"/>
        <v>5688.3</v>
      </c>
      <c r="H16" s="120" t="s">
        <v>33</v>
      </c>
      <c r="I16" s="407" t="s">
        <v>321</v>
      </c>
    </row>
    <row r="17" spans="1:9">
      <c r="A17" s="114"/>
      <c r="B17" s="403" t="s">
        <v>322</v>
      </c>
      <c r="C17" s="133" t="s">
        <v>12</v>
      </c>
      <c r="D17" s="404">
        <v>133</v>
      </c>
      <c r="E17" s="118" t="s">
        <v>13</v>
      </c>
      <c r="F17" s="405">
        <v>42.45</v>
      </c>
      <c r="G17" s="408">
        <f t="shared" si="0"/>
        <v>5645.85</v>
      </c>
      <c r="H17" s="120" t="s">
        <v>33</v>
      </c>
      <c r="I17" s="407" t="s">
        <v>42</v>
      </c>
    </row>
    <row r="18" spans="1:9">
      <c r="A18" s="114"/>
      <c r="B18" s="403" t="s">
        <v>383</v>
      </c>
      <c r="C18" s="133" t="s">
        <v>12</v>
      </c>
      <c r="D18" s="404">
        <v>213</v>
      </c>
      <c r="E18" s="118" t="s">
        <v>369</v>
      </c>
      <c r="F18" s="405">
        <v>33</v>
      </c>
      <c r="G18" s="408">
        <f t="shared" si="0"/>
        <v>7029</v>
      </c>
      <c r="H18" s="120" t="s">
        <v>33</v>
      </c>
      <c r="I18" s="407" t="s">
        <v>42</v>
      </c>
    </row>
    <row r="19" spans="1:9">
      <c r="A19" s="114"/>
      <c r="B19" s="409" t="s">
        <v>395</v>
      </c>
      <c r="C19" s="132" t="s">
        <v>15</v>
      </c>
      <c r="D19" s="129">
        <v>14</v>
      </c>
      <c r="E19" s="66" t="s">
        <v>13</v>
      </c>
      <c r="F19" s="148">
        <v>42.45</v>
      </c>
      <c r="G19" s="100">
        <f t="shared" si="0"/>
        <v>594.30000000000007</v>
      </c>
      <c r="H19" s="505" t="s">
        <v>33</v>
      </c>
      <c r="I19" s="496" t="s">
        <v>397</v>
      </c>
    </row>
    <row r="20" spans="1:9">
      <c r="A20" s="114"/>
      <c r="B20" s="410" t="s">
        <v>396</v>
      </c>
      <c r="C20" s="131" t="s">
        <v>15</v>
      </c>
      <c r="D20" s="127">
        <v>8</v>
      </c>
      <c r="E20" s="101" t="s">
        <v>13</v>
      </c>
      <c r="F20" s="146">
        <v>42.45</v>
      </c>
      <c r="G20" s="102">
        <f t="shared" si="0"/>
        <v>339.6</v>
      </c>
      <c r="H20" s="506"/>
      <c r="I20" s="497"/>
    </row>
    <row r="21" spans="1:9" ht="38.25">
      <c r="A21" s="114"/>
      <c r="B21" s="403" t="s">
        <v>402</v>
      </c>
      <c r="C21" s="133" t="s">
        <v>18</v>
      </c>
      <c r="D21" s="404">
        <v>165</v>
      </c>
      <c r="E21" s="118" t="s">
        <v>13</v>
      </c>
      <c r="F21" s="405">
        <v>42.45</v>
      </c>
      <c r="G21" s="408">
        <f t="shared" si="0"/>
        <v>7004.2500000000009</v>
      </c>
      <c r="H21" s="411" t="s">
        <v>33</v>
      </c>
      <c r="I21" s="407" t="s">
        <v>412</v>
      </c>
    </row>
    <row r="22" spans="1:9" ht="12.75" customHeight="1">
      <c r="A22" s="114"/>
      <c r="B22" s="254" t="s">
        <v>195</v>
      </c>
      <c r="C22" s="132" t="s">
        <v>17</v>
      </c>
      <c r="D22" s="129">
        <v>1068</v>
      </c>
      <c r="E22" s="66" t="s">
        <v>13</v>
      </c>
      <c r="F22" s="148">
        <v>25</v>
      </c>
      <c r="G22" s="100">
        <f t="shared" si="0"/>
        <v>26700</v>
      </c>
      <c r="H22" s="103" t="s">
        <v>34</v>
      </c>
      <c r="I22" s="494" t="s">
        <v>219</v>
      </c>
    </row>
    <row r="23" spans="1:9">
      <c r="A23" s="114"/>
      <c r="B23" s="254" t="s">
        <v>196</v>
      </c>
      <c r="C23" s="132" t="s">
        <v>14</v>
      </c>
      <c r="D23" s="129">
        <v>1417</v>
      </c>
      <c r="E23" s="66" t="s">
        <v>13</v>
      </c>
      <c r="F23" s="148">
        <v>25</v>
      </c>
      <c r="G23" s="100">
        <f t="shared" si="0"/>
        <v>35425</v>
      </c>
      <c r="H23" s="103" t="s">
        <v>34</v>
      </c>
      <c r="I23" s="494"/>
    </row>
    <row r="24" spans="1:9" ht="25.5" customHeight="1">
      <c r="A24" s="111"/>
      <c r="B24" s="254">
        <v>63</v>
      </c>
      <c r="C24" s="132" t="s">
        <v>200</v>
      </c>
      <c r="D24" s="129">
        <v>774</v>
      </c>
      <c r="E24" s="66" t="s">
        <v>13</v>
      </c>
      <c r="F24" s="148">
        <v>25</v>
      </c>
      <c r="G24" s="100">
        <f t="shared" si="0"/>
        <v>19350</v>
      </c>
      <c r="H24" s="103" t="s">
        <v>34</v>
      </c>
      <c r="I24" s="494"/>
    </row>
    <row r="25" spans="1:9">
      <c r="A25" s="114"/>
      <c r="B25" s="254" t="s">
        <v>197</v>
      </c>
      <c r="C25" s="132" t="s">
        <v>16</v>
      </c>
      <c r="D25" s="129">
        <v>1382</v>
      </c>
      <c r="E25" s="66" t="s">
        <v>13</v>
      </c>
      <c r="F25" s="148">
        <v>25</v>
      </c>
      <c r="G25" s="100">
        <f t="shared" si="0"/>
        <v>34550</v>
      </c>
      <c r="H25" s="103" t="s">
        <v>34</v>
      </c>
      <c r="I25" s="494"/>
    </row>
    <row r="26" spans="1:9" ht="39" customHeight="1">
      <c r="A26" s="111"/>
      <c r="B26" s="254" t="s">
        <v>198</v>
      </c>
      <c r="C26" s="132" t="s">
        <v>139</v>
      </c>
      <c r="D26" s="129">
        <v>220</v>
      </c>
      <c r="E26" s="66" t="s">
        <v>13</v>
      </c>
      <c r="F26" s="148">
        <v>25</v>
      </c>
      <c r="G26" s="100">
        <f t="shared" si="0"/>
        <v>5500</v>
      </c>
      <c r="H26" s="103" t="s">
        <v>33</v>
      </c>
      <c r="I26" s="494"/>
    </row>
    <row r="27" spans="1:9" ht="13.5" thickBot="1">
      <c r="A27" s="115"/>
      <c r="B27" s="259" t="s">
        <v>199</v>
      </c>
      <c r="C27" s="134" t="s">
        <v>17</v>
      </c>
      <c r="D27" s="130">
        <v>86</v>
      </c>
      <c r="E27" s="122" t="s">
        <v>13</v>
      </c>
      <c r="F27" s="149">
        <v>25</v>
      </c>
      <c r="G27" s="123">
        <f t="shared" si="0"/>
        <v>2150</v>
      </c>
      <c r="H27" s="124" t="s">
        <v>33</v>
      </c>
      <c r="I27" s="495"/>
    </row>
    <row r="28" spans="1:9" ht="51">
      <c r="A28" s="293" t="s">
        <v>52</v>
      </c>
      <c r="B28" s="465" t="s">
        <v>330</v>
      </c>
      <c r="C28" s="230" t="s">
        <v>10</v>
      </c>
      <c r="D28" s="466">
        <v>174</v>
      </c>
      <c r="E28" s="231" t="s">
        <v>331</v>
      </c>
      <c r="F28" s="467">
        <v>20.13</v>
      </c>
      <c r="G28" s="429">
        <f t="shared" si="0"/>
        <v>3502.62</v>
      </c>
      <c r="H28" s="468" t="s">
        <v>33</v>
      </c>
      <c r="I28" s="469" t="s">
        <v>332</v>
      </c>
    </row>
    <row r="29" spans="1:9" ht="38.25">
      <c r="A29" s="88"/>
      <c r="B29" s="205">
        <v>996</v>
      </c>
      <c r="C29" s="131" t="s">
        <v>12</v>
      </c>
      <c r="D29" s="127">
        <v>752</v>
      </c>
      <c r="E29" s="101" t="s">
        <v>13</v>
      </c>
      <c r="F29" s="146">
        <v>70.2</v>
      </c>
      <c r="G29" s="102">
        <f t="shared" si="0"/>
        <v>52790.400000000001</v>
      </c>
      <c r="H29" s="287" t="s">
        <v>166</v>
      </c>
      <c r="I29" s="216" t="s">
        <v>149</v>
      </c>
    </row>
    <row r="30" spans="1:9" ht="25.5">
      <c r="A30" s="88"/>
      <c r="B30" s="205" t="s">
        <v>386</v>
      </c>
      <c r="C30" s="131" t="s">
        <v>12</v>
      </c>
      <c r="D30" s="127">
        <v>59</v>
      </c>
      <c r="E30" s="101" t="s">
        <v>13</v>
      </c>
      <c r="F30" s="146">
        <v>20.13</v>
      </c>
      <c r="G30" s="102">
        <f t="shared" si="0"/>
        <v>1187.6699999999998</v>
      </c>
      <c r="H30" s="287" t="s">
        <v>33</v>
      </c>
      <c r="I30" s="216" t="s">
        <v>387</v>
      </c>
    </row>
    <row r="31" spans="1:9" ht="38.25">
      <c r="A31" s="88"/>
      <c r="B31" s="255" t="s">
        <v>381</v>
      </c>
      <c r="C31" s="133" t="s">
        <v>12</v>
      </c>
      <c r="D31" s="404">
        <v>1182</v>
      </c>
      <c r="E31" s="118" t="s">
        <v>13</v>
      </c>
      <c r="F31" s="405">
        <v>20.13</v>
      </c>
      <c r="G31" s="408">
        <f t="shared" si="0"/>
        <v>23793.66</v>
      </c>
      <c r="H31" s="120" t="s">
        <v>166</v>
      </c>
      <c r="I31" s="137" t="s">
        <v>382</v>
      </c>
    </row>
    <row r="32" spans="1:9" ht="41.25" customHeight="1" thickBot="1">
      <c r="A32" s="294"/>
      <c r="B32" s="259" t="s">
        <v>190</v>
      </c>
      <c r="C32" s="134" t="s">
        <v>12</v>
      </c>
      <c r="D32" s="130">
        <v>132</v>
      </c>
      <c r="E32" s="122" t="s">
        <v>13</v>
      </c>
      <c r="F32" s="149">
        <v>22</v>
      </c>
      <c r="G32" s="123">
        <f t="shared" si="0"/>
        <v>2904</v>
      </c>
      <c r="H32" s="124" t="s">
        <v>33</v>
      </c>
      <c r="I32" s="426" t="s">
        <v>191</v>
      </c>
    </row>
    <row r="33" spans="1:9" ht="38.25">
      <c r="A33" s="116" t="s">
        <v>53</v>
      </c>
      <c r="B33" s="229" t="s">
        <v>153</v>
      </c>
      <c r="C33" s="230" t="s">
        <v>12</v>
      </c>
      <c r="D33" s="427">
        <v>17</v>
      </c>
      <c r="E33" s="231" t="s">
        <v>13</v>
      </c>
      <c r="F33" s="428">
        <v>62.09</v>
      </c>
      <c r="G33" s="429">
        <f t="shared" si="0"/>
        <v>1055.53</v>
      </c>
      <c r="H33" s="232" t="s">
        <v>33</v>
      </c>
      <c r="I33" s="412" t="s">
        <v>154</v>
      </c>
    </row>
    <row r="34" spans="1:9" ht="20.25" customHeight="1">
      <c r="A34" s="27"/>
      <c r="B34" s="430" t="s">
        <v>179</v>
      </c>
      <c r="C34" s="431" t="s">
        <v>14</v>
      </c>
      <c r="D34" s="215">
        <v>309</v>
      </c>
      <c r="E34" s="432" t="s">
        <v>13</v>
      </c>
      <c r="F34" s="433">
        <v>45</v>
      </c>
      <c r="G34" s="100">
        <f t="shared" si="0"/>
        <v>13905</v>
      </c>
      <c r="H34" s="487" t="s">
        <v>33</v>
      </c>
      <c r="I34" s="493" t="s">
        <v>244</v>
      </c>
    </row>
    <row r="35" spans="1:9" ht="19.5" customHeight="1">
      <c r="A35" s="27"/>
      <c r="B35" s="221" t="s">
        <v>180</v>
      </c>
      <c r="C35" s="131" t="s">
        <v>14</v>
      </c>
      <c r="D35" s="434">
        <v>261</v>
      </c>
      <c r="E35" s="101" t="s">
        <v>13</v>
      </c>
      <c r="F35" s="435">
        <v>45</v>
      </c>
      <c r="G35" s="436">
        <f t="shared" si="0"/>
        <v>11745</v>
      </c>
      <c r="H35" s="488"/>
      <c r="I35" s="490"/>
    </row>
    <row r="36" spans="1:9" ht="126" customHeight="1">
      <c r="A36" s="27"/>
      <c r="B36" s="292" t="s">
        <v>279</v>
      </c>
      <c r="C36" s="217" t="s">
        <v>280</v>
      </c>
      <c r="D36" s="218" t="s">
        <v>281</v>
      </c>
      <c r="E36" s="118" t="s">
        <v>13</v>
      </c>
      <c r="F36" s="219" t="s">
        <v>282</v>
      </c>
      <c r="G36" s="406">
        <v>118360</v>
      </c>
      <c r="H36" s="196" t="s">
        <v>166</v>
      </c>
      <c r="I36" s="220" t="s">
        <v>283</v>
      </c>
    </row>
    <row r="37" spans="1:9" ht="29.25" customHeight="1">
      <c r="A37" s="27"/>
      <c r="B37" s="291" t="s">
        <v>371</v>
      </c>
      <c r="C37" s="450" t="s">
        <v>139</v>
      </c>
      <c r="D37" s="470">
        <v>709</v>
      </c>
      <c r="E37" s="66" t="s">
        <v>11</v>
      </c>
      <c r="F37" s="471">
        <v>1.5</v>
      </c>
      <c r="G37" s="100">
        <f>D37*F37</f>
        <v>1063.5</v>
      </c>
      <c r="H37" s="486" t="s">
        <v>33</v>
      </c>
      <c r="I37" s="493" t="s">
        <v>374</v>
      </c>
    </row>
    <row r="38" spans="1:9" ht="24.75" customHeight="1">
      <c r="A38" s="27"/>
      <c r="B38" s="292" t="s">
        <v>372</v>
      </c>
      <c r="C38" s="217" t="s">
        <v>16</v>
      </c>
      <c r="D38" s="472">
        <v>331</v>
      </c>
      <c r="E38" s="101" t="s">
        <v>373</v>
      </c>
      <c r="F38" s="473">
        <v>1.5</v>
      </c>
      <c r="G38" s="474">
        <f>D38*F38</f>
        <v>496.5</v>
      </c>
      <c r="H38" s="488"/>
      <c r="I38" s="490"/>
    </row>
    <row r="39" spans="1:9" ht="24.75" customHeight="1">
      <c r="A39" s="27"/>
      <c r="B39" s="369" t="s">
        <v>377</v>
      </c>
      <c r="C39" s="234" t="s">
        <v>14</v>
      </c>
      <c r="D39" s="218">
        <v>216</v>
      </c>
      <c r="E39" s="118" t="s">
        <v>14</v>
      </c>
      <c r="F39" s="219">
        <v>25</v>
      </c>
      <c r="G39" s="408">
        <f>D39*F39</f>
        <v>5400</v>
      </c>
      <c r="H39" s="196" t="s">
        <v>33</v>
      </c>
      <c r="I39" s="220" t="s">
        <v>35</v>
      </c>
    </row>
    <row r="40" spans="1:9" ht="12.75" customHeight="1">
      <c r="A40" s="27"/>
      <c r="B40" s="430" t="s">
        <v>210</v>
      </c>
      <c r="C40" s="431" t="s">
        <v>246</v>
      </c>
      <c r="D40" s="215">
        <v>20</v>
      </c>
      <c r="E40" s="432" t="s">
        <v>13</v>
      </c>
      <c r="F40" s="433">
        <v>62.09</v>
      </c>
      <c r="G40" s="100">
        <f t="shared" si="0"/>
        <v>1241.8000000000002</v>
      </c>
      <c r="H40" s="487" t="s">
        <v>33</v>
      </c>
      <c r="I40" s="498" t="s">
        <v>245</v>
      </c>
    </row>
    <row r="41" spans="1:9">
      <c r="A41" s="27"/>
      <c r="B41" s="430" t="s">
        <v>211</v>
      </c>
      <c r="C41" s="431" t="s">
        <v>246</v>
      </c>
      <c r="D41" s="215">
        <v>20</v>
      </c>
      <c r="E41" s="432" t="s">
        <v>13</v>
      </c>
      <c r="F41" s="433">
        <v>62.09</v>
      </c>
      <c r="G41" s="100">
        <f t="shared" si="0"/>
        <v>1241.8000000000002</v>
      </c>
      <c r="H41" s="487"/>
      <c r="I41" s="498"/>
    </row>
    <row r="42" spans="1:9">
      <c r="A42" s="27"/>
      <c r="B42" s="430" t="s">
        <v>212</v>
      </c>
      <c r="C42" s="431" t="s">
        <v>246</v>
      </c>
      <c r="D42" s="215">
        <v>11</v>
      </c>
      <c r="E42" s="432" t="s">
        <v>13</v>
      </c>
      <c r="F42" s="433">
        <v>62.09</v>
      </c>
      <c r="G42" s="100">
        <f t="shared" si="0"/>
        <v>682.99</v>
      </c>
      <c r="H42" s="487"/>
      <c r="I42" s="498"/>
    </row>
    <row r="43" spans="1:9">
      <c r="A43" s="27"/>
      <c r="B43" s="430" t="s">
        <v>213</v>
      </c>
      <c r="C43" s="431" t="s">
        <v>12</v>
      </c>
      <c r="D43" s="215">
        <v>4</v>
      </c>
      <c r="E43" s="432" t="s">
        <v>13</v>
      </c>
      <c r="F43" s="433">
        <v>62.09</v>
      </c>
      <c r="G43" s="100">
        <f t="shared" si="0"/>
        <v>248.36</v>
      </c>
      <c r="H43" s="487"/>
      <c r="I43" s="498"/>
    </row>
    <row r="44" spans="1:9" ht="12.75" customHeight="1">
      <c r="A44" s="27"/>
      <c r="B44" s="430" t="s">
        <v>214</v>
      </c>
      <c r="C44" s="431" t="s">
        <v>12</v>
      </c>
      <c r="D44" s="215">
        <v>4</v>
      </c>
      <c r="E44" s="432" t="s">
        <v>13</v>
      </c>
      <c r="F44" s="433">
        <v>62.09</v>
      </c>
      <c r="G44" s="100">
        <f t="shared" si="0"/>
        <v>248.36</v>
      </c>
      <c r="H44" s="487"/>
      <c r="I44" s="498"/>
    </row>
    <row r="45" spans="1:9" ht="26.25" customHeight="1">
      <c r="A45" s="27"/>
      <c r="B45" s="430" t="s">
        <v>215</v>
      </c>
      <c r="C45" s="431" t="s">
        <v>12</v>
      </c>
      <c r="D45" s="215">
        <v>2</v>
      </c>
      <c r="E45" s="432" t="s">
        <v>13</v>
      </c>
      <c r="F45" s="433">
        <v>62.09</v>
      </c>
      <c r="G45" s="100">
        <f t="shared" si="0"/>
        <v>124.18</v>
      </c>
      <c r="H45" s="487"/>
      <c r="I45" s="498"/>
    </row>
    <row r="46" spans="1:9" ht="51.75" customHeight="1">
      <c r="A46" s="27"/>
      <c r="B46" s="430" t="s">
        <v>216</v>
      </c>
      <c r="C46" s="431" t="s">
        <v>12</v>
      </c>
      <c r="D46" s="215">
        <v>11</v>
      </c>
      <c r="E46" s="432" t="s">
        <v>13</v>
      </c>
      <c r="F46" s="433">
        <v>34.090000000000003</v>
      </c>
      <c r="G46" s="100">
        <f t="shared" si="0"/>
        <v>374.99</v>
      </c>
      <c r="H46" s="487"/>
      <c r="I46" s="498"/>
    </row>
    <row r="47" spans="1:9" ht="26.25" customHeight="1" thickBot="1">
      <c r="A47" s="117"/>
      <c r="B47" s="226" t="s">
        <v>217</v>
      </c>
      <c r="C47" s="134" t="s">
        <v>12</v>
      </c>
      <c r="D47" s="237">
        <v>9</v>
      </c>
      <c r="E47" s="182" t="s">
        <v>13</v>
      </c>
      <c r="F47" s="437">
        <v>62.09</v>
      </c>
      <c r="G47" s="123">
        <f t="shared" si="0"/>
        <v>558.81000000000006</v>
      </c>
      <c r="H47" s="500"/>
      <c r="I47" s="499"/>
    </row>
    <row r="48" spans="1:9" ht="63.75">
      <c r="A48" s="116" t="s">
        <v>54</v>
      </c>
      <c r="B48" s="221" t="s">
        <v>137</v>
      </c>
      <c r="C48" s="131" t="s">
        <v>12</v>
      </c>
      <c r="D48" s="434">
        <v>80</v>
      </c>
      <c r="E48" s="101" t="s">
        <v>13</v>
      </c>
      <c r="F48" s="435">
        <v>30</v>
      </c>
      <c r="G48" s="102">
        <f>D48*F48</f>
        <v>2400</v>
      </c>
      <c r="H48" s="222" t="s">
        <v>167</v>
      </c>
      <c r="I48" s="438" t="s">
        <v>247</v>
      </c>
    </row>
    <row r="49" spans="1:9" ht="25.5">
      <c r="A49" s="116"/>
      <c r="B49" s="233" t="s">
        <v>384</v>
      </c>
      <c r="C49" s="131" t="s">
        <v>16</v>
      </c>
      <c r="D49" s="434">
        <v>46</v>
      </c>
      <c r="E49" s="101" t="s">
        <v>13</v>
      </c>
      <c r="F49" s="435">
        <v>0</v>
      </c>
      <c r="G49" s="102">
        <f>D49*F49</f>
        <v>0</v>
      </c>
      <c r="H49" s="222" t="s">
        <v>33</v>
      </c>
      <c r="I49" s="438" t="s">
        <v>385</v>
      </c>
    </row>
    <row r="50" spans="1:9" ht="25.5">
      <c r="A50" s="116"/>
      <c r="B50" s="430" t="s">
        <v>388</v>
      </c>
      <c r="C50" s="131" t="s">
        <v>15</v>
      </c>
      <c r="D50" s="434">
        <v>104</v>
      </c>
      <c r="E50" s="101" t="s">
        <v>13</v>
      </c>
      <c r="F50" s="435">
        <v>35</v>
      </c>
      <c r="G50" s="102">
        <f>D50*F50</f>
        <v>3640</v>
      </c>
      <c r="H50" s="222" t="s">
        <v>33</v>
      </c>
      <c r="I50" s="438" t="s">
        <v>35</v>
      </c>
    </row>
    <row r="51" spans="1:9" ht="90" thickBot="1">
      <c r="A51" s="117"/>
      <c r="B51" s="413" t="s">
        <v>160</v>
      </c>
      <c r="C51" s="133" t="s">
        <v>161</v>
      </c>
      <c r="D51" s="235">
        <v>70</v>
      </c>
      <c r="E51" s="118" t="s">
        <v>13</v>
      </c>
      <c r="F51" s="439">
        <v>0</v>
      </c>
      <c r="G51" s="408">
        <f t="shared" si="0"/>
        <v>0</v>
      </c>
      <c r="H51" s="196" t="s">
        <v>33</v>
      </c>
      <c r="I51" s="236" t="s">
        <v>251</v>
      </c>
    </row>
    <row r="52" spans="1:9" ht="35.25" customHeight="1">
      <c r="A52" s="116" t="s">
        <v>55</v>
      </c>
      <c r="B52" s="223" t="s">
        <v>36</v>
      </c>
      <c r="C52" s="224" t="s">
        <v>17</v>
      </c>
      <c r="D52" s="440">
        <v>87</v>
      </c>
      <c r="E52" s="225" t="s">
        <v>13</v>
      </c>
      <c r="F52" s="441">
        <v>25</v>
      </c>
      <c r="G52" s="442">
        <f t="shared" ref="G52:G64" si="1">D52*F52</f>
        <v>2175</v>
      </c>
      <c r="H52" s="504" t="s">
        <v>33</v>
      </c>
      <c r="I52" s="501" t="s">
        <v>356</v>
      </c>
    </row>
    <row r="53" spans="1:9" ht="15.75" customHeight="1">
      <c r="A53" s="116"/>
      <c r="B53" s="475" t="s">
        <v>354</v>
      </c>
      <c r="C53" s="132" t="s">
        <v>10</v>
      </c>
      <c r="D53" s="215">
        <v>68</v>
      </c>
      <c r="E53" s="66" t="s">
        <v>11</v>
      </c>
      <c r="F53" s="433">
        <v>7.35</v>
      </c>
      <c r="G53" s="476">
        <f t="shared" si="1"/>
        <v>499.79999999999995</v>
      </c>
      <c r="H53" s="487"/>
      <c r="I53" s="502"/>
    </row>
    <row r="54" spans="1:9" ht="16.5" customHeight="1">
      <c r="A54" s="116"/>
      <c r="B54" s="477" t="s">
        <v>355</v>
      </c>
      <c r="C54" s="131" t="s">
        <v>10</v>
      </c>
      <c r="D54" s="434">
        <v>2</v>
      </c>
      <c r="E54" s="101" t="s">
        <v>11</v>
      </c>
      <c r="F54" s="435">
        <v>7.35</v>
      </c>
      <c r="G54" s="474">
        <f t="shared" si="1"/>
        <v>14.7</v>
      </c>
      <c r="H54" s="488"/>
      <c r="I54" s="503"/>
    </row>
    <row r="55" spans="1:9" ht="40.5" customHeight="1" thickBot="1">
      <c r="A55" s="117"/>
      <c r="B55" s="226" t="s">
        <v>27</v>
      </c>
      <c r="C55" s="134" t="s">
        <v>15</v>
      </c>
      <c r="D55" s="237">
        <v>16</v>
      </c>
      <c r="E55" s="122" t="s">
        <v>13</v>
      </c>
      <c r="F55" s="437">
        <v>39</v>
      </c>
      <c r="G55" s="123">
        <f t="shared" si="1"/>
        <v>624</v>
      </c>
      <c r="H55" s="227" t="s">
        <v>33</v>
      </c>
      <c r="I55" s="228" t="s">
        <v>38</v>
      </c>
    </row>
    <row r="56" spans="1:9">
      <c r="A56" s="116" t="s">
        <v>56</v>
      </c>
      <c r="B56" s="229" t="s">
        <v>24</v>
      </c>
      <c r="C56" s="230" t="s">
        <v>18</v>
      </c>
      <c r="D56" s="427">
        <v>519</v>
      </c>
      <c r="E56" s="231" t="s">
        <v>13</v>
      </c>
      <c r="F56" s="428">
        <v>34</v>
      </c>
      <c r="G56" s="429">
        <f t="shared" si="1"/>
        <v>17646</v>
      </c>
      <c r="H56" s="232" t="s">
        <v>33</v>
      </c>
      <c r="I56" s="412" t="s">
        <v>42</v>
      </c>
    </row>
    <row r="57" spans="1:9" ht="18.75" customHeight="1">
      <c r="A57" s="27"/>
      <c r="B57" s="414" t="s">
        <v>150</v>
      </c>
      <c r="C57" s="415" t="s">
        <v>16</v>
      </c>
      <c r="D57" s="443">
        <v>153</v>
      </c>
      <c r="E57" s="416" t="s">
        <v>13</v>
      </c>
      <c r="F57" s="444">
        <v>46</v>
      </c>
      <c r="G57" s="445">
        <f t="shared" si="1"/>
        <v>7038</v>
      </c>
      <c r="H57" s="486" t="s">
        <v>33</v>
      </c>
      <c r="I57" s="493" t="s">
        <v>152</v>
      </c>
    </row>
    <row r="58" spans="1:9" ht="19.5" customHeight="1">
      <c r="A58" s="27"/>
      <c r="B58" s="221" t="s">
        <v>151</v>
      </c>
      <c r="C58" s="131" t="s">
        <v>16</v>
      </c>
      <c r="D58" s="434">
        <v>187</v>
      </c>
      <c r="E58" s="101" t="s">
        <v>13</v>
      </c>
      <c r="F58" s="435">
        <v>46</v>
      </c>
      <c r="G58" s="102">
        <f t="shared" si="1"/>
        <v>8602</v>
      </c>
      <c r="H58" s="488"/>
      <c r="I58" s="490"/>
    </row>
    <row r="59" spans="1:9" ht="19.5" customHeight="1">
      <c r="A59" s="27"/>
      <c r="B59" s="414" t="s">
        <v>389</v>
      </c>
      <c r="C59" s="415" t="s">
        <v>10</v>
      </c>
      <c r="D59" s="443">
        <v>10</v>
      </c>
      <c r="E59" s="416" t="s">
        <v>13</v>
      </c>
      <c r="F59" s="444">
        <v>22.27</v>
      </c>
      <c r="G59" s="478">
        <f t="shared" si="1"/>
        <v>222.7</v>
      </c>
      <c r="H59" s="486" t="s">
        <v>33</v>
      </c>
      <c r="I59" s="493" t="s">
        <v>391</v>
      </c>
    </row>
    <row r="60" spans="1:9" ht="19.5" customHeight="1">
      <c r="A60" s="27"/>
      <c r="B60" s="221" t="s">
        <v>390</v>
      </c>
      <c r="C60" s="131" t="s">
        <v>10</v>
      </c>
      <c r="D60" s="434">
        <v>10</v>
      </c>
      <c r="E60" s="101" t="s">
        <v>13</v>
      </c>
      <c r="F60" s="435">
        <v>22.27</v>
      </c>
      <c r="G60" s="102">
        <f t="shared" si="1"/>
        <v>222.7</v>
      </c>
      <c r="H60" s="488"/>
      <c r="I60" s="490"/>
    </row>
    <row r="61" spans="1:9" ht="63.75">
      <c r="A61" s="27"/>
      <c r="B61" s="233" t="s">
        <v>163</v>
      </c>
      <c r="C61" s="234" t="s">
        <v>164</v>
      </c>
      <c r="D61" s="235">
        <v>72</v>
      </c>
      <c r="E61" s="118" t="s">
        <v>13</v>
      </c>
      <c r="F61" s="439">
        <v>45.52</v>
      </c>
      <c r="G61" s="408">
        <f t="shared" si="1"/>
        <v>3277.44</v>
      </c>
      <c r="H61" s="196" t="s">
        <v>33</v>
      </c>
      <c r="I61" s="236" t="s">
        <v>165</v>
      </c>
    </row>
    <row r="62" spans="1:9" ht="39" thickBot="1">
      <c r="A62" s="117"/>
      <c r="B62" s="226" t="s">
        <v>25</v>
      </c>
      <c r="C62" s="134" t="s">
        <v>17</v>
      </c>
      <c r="D62" s="237">
        <v>190</v>
      </c>
      <c r="E62" s="122" t="s">
        <v>13</v>
      </c>
      <c r="F62" s="437">
        <v>42.1</v>
      </c>
      <c r="G62" s="123">
        <f t="shared" si="1"/>
        <v>7999</v>
      </c>
      <c r="H62" s="227" t="s">
        <v>33</v>
      </c>
      <c r="I62" s="228" t="s">
        <v>40</v>
      </c>
    </row>
    <row r="63" spans="1:9" ht="38.25">
      <c r="A63" s="116" t="s">
        <v>57</v>
      </c>
      <c r="B63" s="229" t="s">
        <v>138</v>
      </c>
      <c r="C63" s="230" t="s">
        <v>139</v>
      </c>
      <c r="D63" s="427">
        <v>282</v>
      </c>
      <c r="E63" s="231" t="s">
        <v>13</v>
      </c>
      <c r="F63" s="428">
        <v>61</v>
      </c>
      <c r="G63" s="429">
        <f t="shared" si="1"/>
        <v>17202</v>
      </c>
      <c r="H63" s="232" t="s">
        <v>33</v>
      </c>
      <c r="I63" s="412" t="s">
        <v>248</v>
      </c>
    </row>
    <row r="64" spans="1:9" ht="39" thickBot="1">
      <c r="A64" s="117"/>
      <c r="B64" s="226" t="s">
        <v>162</v>
      </c>
      <c r="C64" s="134" t="s">
        <v>12</v>
      </c>
      <c r="D64" s="237">
        <v>456</v>
      </c>
      <c r="E64" s="122" t="s">
        <v>13</v>
      </c>
      <c r="F64" s="437">
        <v>40</v>
      </c>
      <c r="G64" s="123">
        <f t="shared" si="1"/>
        <v>18240</v>
      </c>
      <c r="H64" s="227" t="s">
        <v>33</v>
      </c>
      <c r="I64" s="228" t="s">
        <v>248</v>
      </c>
    </row>
    <row r="65" spans="1:9" ht="26.25" thickBot="1">
      <c r="A65" s="70" t="s">
        <v>59</v>
      </c>
      <c r="B65" s="238" t="s">
        <v>144</v>
      </c>
      <c r="C65" s="239" t="s">
        <v>12</v>
      </c>
      <c r="D65" s="446">
        <v>162</v>
      </c>
      <c r="E65" s="240" t="s">
        <v>13</v>
      </c>
      <c r="F65" s="447">
        <v>50</v>
      </c>
      <c r="G65" s="448">
        <f t="shared" ref="G65" si="2">D65*F65</f>
        <v>8100</v>
      </c>
      <c r="H65" s="241" t="s">
        <v>33</v>
      </c>
      <c r="I65" s="242" t="s">
        <v>35</v>
      </c>
    </row>
    <row r="66" spans="1:9" ht="13.5" thickBot="1">
      <c r="A66" s="18"/>
      <c r="B66" s="449"/>
      <c r="C66" s="450"/>
      <c r="D66" s="449"/>
      <c r="E66" s="451"/>
      <c r="F66" s="450"/>
      <c r="G66" s="458">
        <f>SUM(G6:G65)</f>
        <v>721623.21</v>
      </c>
      <c r="H66" s="459"/>
      <c r="I66" s="460"/>
    </row>
    <row r="67" spans="1:9">
      <c r="A67" s="18"/>
      <c r="B67" s="449"/>
      <c r="C67" s="450"/>
      <c r="D67" s="449"/>
      <c r="E67" s="451"/>
      <c r="F67" s="450"/>
      <c r="G67" s="452"/>
      <c r="H67" s="451"/>
      <c r="I67" s="453"/>
    </row>
    <row r="68" spans="1:9">
      <c r="A68" s="18"/>
      <c r="B68" s="449"/>
      <c r="C68" s="450"/>
      <c r="D68" s="449"/>
      <c r="E68" s="451"/>
      <c r="F68" s="450"/>
      <c r="G68" s="452"/>
      <c r="H68" s="451"/>
      <c r="I68" s="453"/>
    </row>
    <row r="69" spans="1:9" ht="13.5" thickBot="1">
      <c r="A69" s="1" t="s">
        <v>22</v>
      </c>
      <c r="B69" s="454"/>
      <c r="C69" s="431"/>
      <c r="D69" s="455"/>
      <c r="E69" s="432"/>
      <c r="F69" s="431"/>
      <c r="G69" s="456"/>
      <c r="H69" s="432"/>
      <c r="I69" s="457"/>
    </row>
    <row r="70" spans="1:9" ht="39" thickBot="1">
      <c r="A70" s="8" t="s">
        <v>1</v>
      </c>
      <c r="B70" s="461" t="s">
        <v>41</v>
      </c>
      <c r="C70" s="462" t="s">
        <v>28</v>
      </c>
      <c r="D70" s="463" t="s">
        <v>23</v>
      </c>
      <c r="E70" s="464" t="s">
        <v>29</v>
      </c>
      <c r="F70" s="463" t="s">
        <v>30</v>
      </c>
      <c r="G70" s="463" t="s">
        <v>4</v>
      </c>
      <c r="H70" s="463" t="s">
        <v>31</v>
      </c>
      <c r="I70" s="463" t="s">
        <v>32</v>
      </c>
    </row>
    <row r="71" spans="1:9" ht="25.5">
      <c r="A71" s="243" t="s">
        <v>140</v>
      </c>
      <c r="B71" s="232" t="s">
        <v>141</v>
      </c>
      <c r="C71" s="244" t="s">
        <v>142</v>
      </c>
      <c r="D71" s="232" t="s">
        <v>249</v>
      </c>
      <c r="E71" s="245">
        <v>56.4</v>
      </c>
      <c r="F71" s="246">
        <f>G71/E71</f>
        <v>936.17021276595744</v>
      </c>
      <c r="G71" s="247">
        <v>52800</v>
      </c>
      <c r="H71" s="248" t="s">
        <v>166</v>
      </c>
      <c r="I71" s="249" t="s">
        <v>252</v>
      </c>
    </row>
    <row r="72" spans="1:9" ht="51">
      <c r="A72" s="250" t="s">
        <v>176</v>
      </c>
      <c r="B72" s="251" t="s">
        <v>284</v>
      </c>
      <c r="C72" s="252" t="s">
        <v>177</v>
      </c>
      <c r="D72" s="196" t="s">
        <v>250</v>
      </c>
      <c r="E72" s="253">
        <v>43.75</v>
      </c>
      <c r="F72" s="417">
        <f>G72/E72</f>
        <v>334.42285714285714</v>
      </c>
      <c r="G72" s="418">
        <v>14631</v>
      </c>
      <c r="H72" s="120" t="s">
        <v>33</v>
      </c>
      <c r="I72" s="137" t="s">
        <v>267</v>
      </c>
    </row>
    <row r="73" spans="1:9" ht="25.5">
      <c r="A73" s="250" t="s">
        <v>181</v>
      </c>
      <c r="B73" s="196" t="s">
        <v>182</v>
      </c>
      <c r="C73" s="252" t="s">
        <v>183</v>
      </c>
      <c r="D73" s="196" t="s">
        <v>249</v>
      </c>
      <c r="E73" s="253">
        <v>55.85</v>
      </c>
      <c r="F73" s="417">
        <f>G73/E73</f>
        <v>1006.2667860340197</v>
      </c>
      <c r="G73" s="418">
        <v>56200</v>
      </c>
      <c r="H73" s="120" t="s">
        <v>34</v>
      </c>
      <c r="I73" s="137" t="s">
        <v>285</v>
      </c>
    </row>
    <row r="74" spans="1:9" ht="25.5">
      <c r="A74" s="250" t="s">
        <v>269</v>
      </c>
      <c r="B74" s="196" t="s">
        <v>270</v>
      </c>
      <c r="C74" s="252" t="s">
        <v>271</v>
      </c>
      <c r="D74" s="196" t="s">
        <v>404</v>
      </c>
      <c r="E74" s="253">
        <v>51.04</v>
      </c>
      <c r="F74" s="417" t="s">
        <v>426</v>
      </c>
      <c r="G74" s="418">
        <v>57000</v>
      </c>
      <c r="H74" s="120" t="s">
        <v>34</v>
      </c>
      <c r="I74" s="137" t="s">
        <v>285</v>
      </c>
    </row>
    <row r="75" spans="1:9" ht="51">
      <c r="A75" s="139" t="s">
        <v>286</v>
      </c>
      <c r="B75" s="196" t="s">
        <v>287</v>
      </c>
      <c r="C75" s="252" t="s">
        <v>288</v>
      </c>
      <c r="D75" s="196" t="s">
        <v>249</v>
      </c>
      <c r="E75" s="253">
        <v>55.11</v>
      </c>
      <c r="F75" s="417">
        <v>959.9</v>
      </c>
      <c r="G75" s="418">
        <v>52900</v>
      </c>
      <c r="H75" s="120" t="s">
        <v>166</v>
      </c>
      <c r="I75" s="137" t="s">
        <v>289</v>
      </c>
    </row>
    <row r="76" spans="1:9" ht="25.5" customHeight="1">
      <c r="A76" s="139" t="s">
        <v>272</v>
      </c>
      <c r="B76" s="251" t="s">
        <v>273</v>
      </c>
      <c r="C76" s="419" t="s">
        <v>274</v>
      </c>
      <c r="D76" s="196" t="s">
        <v>250</v>
      </c>
      <c r="E76" s="253">
        <v>32.979999999999997</v>
      </c>
      <c r="F76" s="417">
        <f>G76/E76</f>
        <v>994.54214675560956</v>
      </c>
      <c r="G76" s="418">
        <v>32800</v>
      </c>
      <c r="H76" s="120" t="s">
        <v>34</v>
      </c>
      <c r="I76" s="137" t="s">
        <v>285</v>
      </c>
    </row>
    <row r="77" spans="1:9" ht="27.75" customHeight="1">
      <c r="A77" s="139" t="s">
        <v>275</v>
      </c>
      <c r="B77" s="251" t="s">
        <v>276</v>
      </c>
      <c r="C77" s="419" t="s">
        <v>277</v>
      </c>
      <c r="D77" s="196" t="s">
        <v>250</v>
      </c>
      <c r="E77" s="253">
        <v>32.119999999999997</v>
      </c>
      <c r="F77" s="417">
        <f>G77/E77</f>
        <v>980.6973848069739</v>
      </c>
      <c r="G77" s="418">
        <v>31500</v>
      </c>
      <c r="H77" s="120" t="s">
        <v>34</v>
      </c>
      <c r="I77" s="137" t="s">
        <v>285</v>
      </c>
    </row>
    <row r="78" spans="1:9" ht="25.5">
      <c r="A78" s="139" t="s">
        <v>184</v>
      </c>
      <c r="B78" s="251" t="s">
        <v>278</v>
      </c>
      <c r="C78" s="419" t="s">
        <v>188</v>
      </c>
      <c r="D78" s="196" t="s">
        <v>249</v>
      </c>
      <c r="E78" s="253">
        <v>58.08</v>
      </c>
      <c r="F78" s="417">
        <f>G78/E78</f>
        <v>993.45730027548211</v>
      </c>
      <c r="G78" s="418">
        <v>57700</v>
      </c>
      <c r="H78" s="120" t="s">
        <v>34</v>
      </c>
      <c r="I78" s="137" t="s">
        <v>285</v>
      </c>
    </row>
    <row r="79" spans="1:9" ht="38.25">
      <c r="A79" s="139" t="s">
        <v>184</v>
      </c>
      <c r="B79" s="196" t="s">
        <v>186</v>
      </c>
      <c r="C79" s="252" t="s">
        <v>188</v>
      </c>
      <c r="D79" s="196" t="s">
        <v>249</v>
      </c>
      <c r="E79" s="253">
        <v>49.92</v>
      </c>
      <c r="F79" s="417">
        <v>935.5</v>
      </c>
      <c r="G79" s="418">
        <v>46700</v>
      </c>
      <c r="H79" s="120" t="s">
        <v>34</v>
      </c>
      <c r="I79" s="137" t="s">
        <v>268</v>
      </c>
    </row>
    <row r="80" spans="1:9" ht="39" thickBot="1">
      <c r="A80" s="140" t="s">
        <v>185</v>
      </c>
      <c r="B80" s="347" t="s">
        <v>187</v>
      </c>
      <c r="C80" s="420" t="s">
        <v>189</v>
      </c>
      <c r="D80" s="347" t="s">
        <v>249</v>
      </c>
      <c r="E80" s="421">
        <v>41.03</v>
      </c>
      <c r="F80" s="422">
        <f>G80/E80</f>
        <v>940.77504265171819</v>
      </c>
      <c r="G80" s="423">
        <v>38600</v>
      </c>
      <c r="H80" s="424" t="s">
        <v>34</v>
      </c>
      <c r="I80" s="425" t="s">
        <v>268</v>
      </c>
    </row>
    <row r="81" spans="1:9" ht="13.5" thickBot="1">
      <c r="A81" s="2"/>
      <c r="B81" s="33"/>
      <c r="C81" s="34"/>
      <c r="D81" s="22"/>
      <c r="E81" s="24"/>
      <c r="F81" s="125"/>
      <c r="G81" s="126">
        <f>SUM(G71:G80)</f>
        <v>440831</v>
      </c>
      <c r="H81" s="60"/>
      <c r="I81" s="6"/>
    </row>
    <row r="82" spans="1:9">
      <c r="A82" s="2"/>
      <c r="B82" s="33"/>
      <c r="C82" s="34"/>
      <c r="D82" s="22"/>
      <c r="E82" s="24"/>
      <c r="F82" s="35"/>
      <c r="G82" s="5"/>
      <c r="H82" s="60"/>
      <c r="I82" s="6"/>
    </row>
    <row r="83" spans="1:9" ht="13.5" thickBot="1">
      <c r="A83" s="2"/>
      <c r="B83" s="33"/>
      <c r="C83" s="34"/>
      <c r="D83" s="22"/>
      <c r="E83" s="24"/>
      <c r="F83" s="35"/>
      <c r="G83" s="5"/>
      <c r="H83" s="60"/>
      <c r="I83" s="6"/>
    </row>
    <row r="84" spans="1:9" ht="13.5" thickBot="1">
      <c r="A84" s="3" t="s">
        <v>47</v>
      </c>
      <c r="F84" s="275" t="s">
        <v>46</v>
      </c>
      <c r="G84" s="276">
        <f>SUM(G66,G81)</f>
        <v>1162454.21</v>
      </c>
      <c r="H84" s="44"/>
      <c r="I84" s="19"/>
    </row>
    <row r="85" spans="1:9" ht="13.5" thickBot="1">
      <c r="A85" s="36" t="s">
        <v>43</v>
      </c>
      <c r="B85" s="36"/>
      <c r="E85" s="264"/>
      <c r="F85" s="260"/>
      <c r="G85" s="261"/>
      <c r="H85" s="62"/>
      <c r="I85" s="479"/>
    </row>
    <row r="86" spans="1:9" ht="13.5" thickBot="1">
      <c r="A86" s="55" t="s">
        <v>44</v>
      </c>
      <c r="B86" s="36"/>
      <c r="D86" s="265"/>
      <c r="E86" s="511" t="s">
        <v>290</v>
      </c>
      <c r="F86" s="512"/>
      <c r="G86" s="513"/>
      <c r="H86" s="24"/>
      <c r="I86" s="480"/>
    </row>
    <row r="87" spans="1:9">
      <c r="A87" s="56" t="s">
        <v>168</v>
      </c>
      <c r="B87" s="57"/>
      <c r="D87" s="265"/>
      <c r="E87" s="514" t="s">
        <v>46</v>
      </c>
      <c r="F87" s="515"/>
      <c r="G87" s="266">
        <v>403754.88</v>
      </c>
      <c r="H87" s="61"/>
    </row>
    <row r="88" spans="1:9">
      <c r="A88" s="56" t="s">
        <v>45</v>
      </c>
      <c r="B88" s="57"/>
      <c r="D88" s="265"/>
      <c r="E88" s="507" t="s">
        <v>405</v>
      </c>
      <c r="F88" s="508"/>
      <c r="G88" s="262">
        <v>149986.76</v>
      </c>
    </row>
    <row r="89" spans="1:9">
      <c r="D89" s="265"/>
      <c r="E89" s="507" t="s">
        <v>406</v>
      </c>
      <c r="F89" s="508"/>
      <c r="G89" s="262">
        <v>10977.12</v>
      </c>
    </row>
    <row r="90" spans="1:9">
      <c r="D90" s="265"/>
      <c r="E90" s="507" t="s">
        <v>407</v>
      </c>
      <c r="F90" s="508"/>
      <c r="G90" s="262">
        <v>124431</v>
      </c>
    </row>
    <row r="91" spans="1:9" ht="13.5" thickBot="1">
      <c r="D91" s="265"/>
      <c r="E91" s="509" t="s">
        <v>408</v>
      </c>
      <c r="F91" s="510"/>
      <c r="G91" s="263">
        <v>118360</v>
      </c>
    </row>
  </sheetData>
  <mergeCells count="27">
    <mergeCell ref="E90:F90"/>
    <mergeCell ref="E91:F91"/>
    <mergeCell ref="E86:G86"/>
    <mergeCell ref="E87:F87"/>
    <mergeCell ref="E88:F88"/>
    <mergeCell ref="E89:F89"/>
    <mergeCell ref="I59:I60"/>
    <mergeCell ref="H59:H60"/>
    <mergeCell ref="H40:H47"/>
    <mergeCell ref="H57:H58"/>
    <mergeCell ref="I57:I58"/>
    <mergeCell ref="I52:I54"/>
    <mergeCell ref="H52:H54"/>
    <mergeCell ref="H34:H35"/>
    <mergeCell ref="I34:I35"/>
    <mergeCell ref="I22:I27"/>
    <mergeCell ref="I13:I15"/>
    <mergeCell ref="I40:I47"/>
    <mergeCell ref="H19:H20"/>
    <mergeCell ref="I19:I20"/>
    <mergeCell ref="H37:H38"/>
    <mergeCell ref="I37:I38"/>
    <mergeCell ref="A1:I1"/>
    <mergeCell ref="A2:I2"/>
    <mergeCell ref="H7:H9"/>
    <mergeCell ref="I7:I9"/>
    <mergeCell ref="H13:H15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63" fitToHeight="3" orientation="landscape" r:id="rId1"/>
  <headerFooter>
    <oddHeader>&amp;A</oddHeader>
    <oddFooter>Stran &amp;P od &amp;N</oddFooter>
  </headerFooter>
  <rowBreaks count="3" manualBreakCount="3">
    <brk id="32" max="8" man="1"/>
    <brk id="62" max="8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L177"/>
  <sheetViews>
    <sheetView zoomScale="70" zoomScaleNormal="70" zoomScaleSheetLayoutView="70" workbookViewId="0">
      <selection activeCell="I192" sqref="I192"/>
    </sheetView>
  </sheetViews>
  <sheetFormatPr defaultRowHeight="12.75"/>
  <cols>
    <col min="1" max="1" width="17.7109375" style="28" customWidth="1"/>
    <col min="2" max="2" width="15.85546875" style="46" customWidth="1"/>
    <col min="3" max="3" width="21.140625" style="28" bestFit="1" customWidth="1"/>
    <col min="4" max="4" width="11.7109375" style="46" customWidth="1"/>
    <col min="5" max="5" width="17.5703125" style="28" customWidth="1"/>
    <col min="6" max="6" width="16.42578125" style="54" customWidth="1"/>
    <col min="7" max="7" width="15.5703125" style="28" customWidth="1"/>
    <col min="8" max="8" width="29.42578125" style="63" customWidth="1"/>
    <col min="9" max="9" width="31.5703125" style="41" customWidth="1"/>
    <col min="10" max="10" width="25.140625" style="41" customWidth="1"/>
    <col min="11" max="16384" width="9.140625" style="28"/>
  </cols>
  <sheetData>
    <row r="1" spans="1:12" ht="18" customHeight="1">
      <c r="A1" s="566" t="s">
        <v>432</v>
      </c>
      <c r="B1" s="567"/>
      <c r="C1" s="567"/>
      <c r="D1" s="567"/>
      <c r="E1" s="567"/>
      <c r="F1" s="567"/>
      <c r="G1" s="567"/>
      <c r="H1" s="567"/>
      <c r="I1" s="567"/>
      <c r="J1" s="47"/>
    </row>
    <row r="2" spans="1:12" s="21" customFormat="1" ht="19.5" customHeight="1">
      <c r="A2" s="575"/>
      <c r="B2" s="576"/>
      <c r="C2" s="576"/>
      <c r="D2" s="576"/>
      <c r="E2" s="576"/>
      <c r="F2" s="576"/>
      <c r="G2" s="576"/>
      <c r="H2" s="576"/>
      <c r="I2" s="576"/>
      <c r="J2" s="45"/>
      <c r="L2" s="20"/>
    </row>
    <row r="3" spans="1:12" s="21" customFormat="1" ht="13.5" customHeight="1" thickBot="1">
      <c r="A3" s="4"/>
      <c r="B3" s="50"/>
      <c r="C3" s="39"/>
      <c r="D3" s="50"/>
      <c r="E3" s="39"/>
      <c r="F3" s="51"/>
      <c r="G3" s="39"/>
      <c r="H3" s="48"/>
      <c r="I3" s="39"/>
      <c r="J3" s="48"/>
      <c r="K3" s="20"/>
    </row>
    <row r="4" spans="1:12" ht="13.5" thickBot="1">
      <c r="A4" s="568" t="s">
        <v>0</v>
      </c>
      <c r="B4" s="569"/>
      <c r="C4" s="37"/>
      <c r="D4" s="43"/>
      <c r="E4" s="37"/>
      <c r="F4" s="52"/>
      <c r="G4" s="37"/>
      <c r="H4" s="38"/>
      <c r="I4" s="38"/>
      <c r="J4" s="49"/>
    </row>
    <row r="5" spans="1:12" ht="26.25" customHeight="1" thickBot="1">
      <c r="A5" s="12" t="s">
        <v>1</v>
      </c>
      <c r="B5" s="570" t="s">
        <v>2</v>
      </c>
      <c r="C5" s="571"/>
      <c r="D5" s="572"/>
      <c r="E5" s="9" t="s">
        <v>3</v>
      </c>
      <c r="F5" s="53" t="s">
        <v>48</v>
      </c>
      <c r="G5" s="11" t="s">
        <v>4</v>
      </c>
      <c r="H5" s="577" t="s">
        <v>32</v>
      </c>
      <c r="I5" s="573" t="s">
        <v>6</v>
      </c>
      <c r="J5" s="592" t="s">
        <v>5</v>
      </c>
    </row>
    <row r="6" spans="1:12" ht="13.5" thickBot="1">
      <c r="A6" s="67"/>
      <c r="B6" s="9" t="s">
        <v>7</v>
      </c>
      <c r="C6" s="9" t="s">
        <v>8</v>
      </c>
      <c r="D6" s="9" t="s">
        <v>49</v>
      </c>
      <c r="E6" s="13"/>
      <c r="F6" s="68" t="s">
        <v>9</v>
      </c>
      <c r="G6" s="69" t="s">
        <v>9</v>
      </c>
      <c r="H6" s="578"/>
      <c r="I6" s="574"/>
      <c r="J6" s="593"/>
    </row>
    <row r="7" spans="1:12" ht="51" customHeight="1">
      <c r="A7" s="72" t="s">
        <v>51</v>
      </c>
      <c r="B7" s="150" t="s">
        <v>65</v>
      </c>
      <c r="C7" s="150" t="s">
        <v>10</v>
      </c>
      <c r="D7" s="312">
        <v>270</v>
      </c>
      <c r="E7" s="150" t="s">
        <v>11</v>
      </c>
      <c r="F7" s="323">
        <v>6.83</v>
      </c>
      <c r="G7" s="323">
        <f t="shared" ref="G7:G101" si="0">D7*F7</f>
        <v>1844.1</v>
      </c>
      <c r="H7" s="562" t="s">
        <v>221</v>
      </c>
      <c r="I7" s="313" t="s">
        <v>63</v>
      </c>
      <c r="J7" s="314"/>
    </row>
    <row r="8" spans="1:12">
      <c r="A8" s="73"/>
      <c r="B8" s="151" t="s">
        <v>66</v>
      </c>
      <c r="C8" s="151" t="s">
        <v>10</v>
      </c>
      <c r="D8" s="315">
        <v>292</v>
      </c>
      <c r="E8" s="151" t="s">
        <v>11</v>
      </c>
      <c r="F8" s="188">
        <v>6.83</v>
      </c>
      <c r="G8" s="188">
        <f t="shared" si="0"/>
        <v>1994.3600000000001</v>
      </c>
      <c r="H8" s="526"/>
      <c r="I8" s="316" t="s">
        <v>63</v>
      </c>
      <c r="J8" s="288"/>
    </row>
    <row r="9" spans="1:12">
      <c r="A9" s="74"/>
      <c r="B9" s="153" t="s">
        <v>67</v>
      </c>
      <c r="C9" s="153" t="s">
        <v>10</v>
      </c>
      <c r="D9" s="180">
        <v>541</v>
      </c>
      <c r="E9" s="153" t="s">
        <v>11</v>
      </c>
      <c r="F9" s="188">
        <v>6.83</v>
      </c>
      <c r="G9" s="188">
        <f t="shared" si="0"/>
        <v>3695.03</v>
      </c>
      <c r="H9" s="526"/>
      <c r="I9" s="316" t="s">
        <v>63</v>
      </c>
      <c r="J9" s="289"/>
    </row>
    <row r="10" spans="1:12">
      <c r="A10" s="74"/>
      <c r="B10" s="153" t="s">
        <v>68</v>
      </c>
      <c r="C10" s="153" t="s">
        <v>10</v>
      </c>
      <c r="D10" s="180">
        <v>110</v>
      </c>
      <c r="E10" s="153" t="s">
        <v>14</v>
      </c>
      <c r="F10" s="188">
        <v>6.83</v>
      </c>
      <c r="G10" s="188">
        <f t="shared" si="0"/>
        <v>751.3</v>
      </c>
      <c r="H10" s="526"/>
      <c r="I10" s="316" t="s">
        <v>63</v>
      </c>
      <c r="J10" s="289"/>
    </row>
    <row r="11" spans="1:12" ht="25.5">
      <c r="A11" s="74"/>
      <c r="B11" s="153" t="s">
        <v>69</v>
      </c>
      <c r="C11" s="153" t="s">
        <v>10</v>
      </c>
      <c r="D11" s="180">
        <v>159</v>
      </c>
      <c r="E11" s="151" t="s">
        <v>111</v>
      </c>
      <c r="F11" s="188">
        <v>18.8</v>
      </c>
      <c r="G11" s="188">
        <f t="shared" si="0"/>
        <v>2989.2000000000003</v>
      </c>
      <c r="H11" s="526"/>
      <c r="I11" s="316" t="s">
        <v>63</v>
      </c>
      <c r="J11" s="289"/>
    </row>
    <row r="12" spans="1:12">
      <c r="A12" s="74"/>
      <c r="B12" s="284" t="s">
        <v>70</v>
      </c>
      <c r="C12" s="71" t="s">
        <v>10</v>
      </c>
      <c r="D12" s="317">
        <v>2</v>
      </c>
      <c r="E12" s="71" t="s">
        <v>13</v>
      </c>
      <c r="F12" s="320">
        <v>18.8</v>
      </c>
      <c r="G12" s="320">
        <f t="shared" si="0"/>
        <v>37.6</v>
      </c>
      <c r="H12" s="526"/>
      <c r="I12" s="318" t="s">
        <v>63</v>
      </c>
      <c r="J12" s="290"/>
    </row>
    <row r="13" spans="1:12" ht="24.75" customHeight="1">
      <c r="A13" s="74"/>
      <c r="B13" s="284" t="s">
        <v>72</v>
      </c>
      <c r="C13" s="71" t="s">
        <v>10</v>
      </c>
      <c r="D13" s="317">
        <v>28</v>
      </c>
      <c r="E13" s="71" t="s">
        <v>13</v>
      </c>
      <c r="F13" s="320">
        <v>18.8</v>
      </c>
      <c r="G13" s="320">
        <f t="shared" si="0"/>
        <v>526.4</v>
      </c>
      <c r="H13" s="526"/>
      <c r="I13" s="318" t="s">
        <v>63</v>
      </c>
      <c r="J13" s="290"/>
    </row>
    <row r="14" spans="1:12" ht="24.75" customHeight="1">
      <c r="A14" s="74"/>
      <c r="B14" s="153" t="s">
        <v>71</v>
      </c>
      <c r="C14" s="153" t="s">
        <v>10</v>
      </c>
      <c r="D14" s="180">
        <v>22</v>
      </c>
      <c r="E14" s="153" t="s">
        <v>13</v>
      </c>
      <c r="F14" s="188">
        <v>18.8</v>
      </c>
      <c r="G14" s="188">
        <f t="shared" si="0"/>
        <v>413.6</v>
      </c>
      <c r="H14" s="526"/>
      <c r="I14" s="316" t="s">
        <v>63</v>
      </c>
      <c r="J14" s="289"/>
    </row>
    <row r="15" spans="1:12">
      <c r="A15" s="75"/>
      <c r="B15" s="71" t="s">
        <v>73</v>
      </c>
      <c r="C15" s="71" t="s">
        <v>10</v>
      </c>
      <c r="D15" s="317">
        <v>7</v>
      </c>
      <c r="E15" s="71" t="s">
        <v>13</v>
      </c>
      <c r="F15" s="320">
        <v>18.8</v>
      </c>
      <c r="G15" s="320">
        <f t="shared" si="0"/>
        <v>131.6</v>
      </c>
      <c r="H15" s="527"/>
      <c r="I15" s="319" t="s">
        <v>63</v>
      </c>
      <c r="J15" s="290"/>
    </row>
    <row r="16" spans="1:12" ht="40.5" customHeight="1">
      <c r="A16" s="75"/>
      <c r="B16" s="153" t="s">
        <v>94</v>
      </c>
      <c r="C16" s="153" t="s">
        <v>10</v>
      </c>
      <c r="D16" s="180">
        <v>41</v>
      </c>
      <c r="E16" s="153" t="s">
        <v>13</v>
      </c>
      <c r="F16" s="188">
        <v>20</v>
      </c>
      <c r="G16" s="188">
        <f t="shared" si="0"/>
        <v>820</v>
      </c>
      <c r="H16" s="525" t="s">
        <v>222</v>
      </c>
      <c r="I16" s="316" t="s">
        <v>63</v>
      </c>
      <c r="J16" s="289"/>
    </row>
    <row r="17" spans="1:10" ht="39.75" customHeight="1">
      <c r="A17" s="75"/>
      <c r="B17" s="284" t="s">
        <v>95</v>
      </c>
      <c r="C17" s="71" t="s">
        <v>10</v>
      </c>
      <c r="D17" s="317">
        <v>62</v>
      </c>
      <c r="E17" s="71" t="s">
        <v>13</v>
      </c>
      <c r="F17" s="320">
        <v>20</v>
      </c>
      <c r="G17" s="320">
        <f t="shared" si="0"/>
        <v>1240</v>
      </c>
      <c r="H17" s="527"/>
      <c r="I17" s="319" t="s">
        <v>63</v>
      </c>
      <c r="J17" s="290"/>
    </row>
    <row r="18" spans="1:10" ht="38.25">
      <c r="A18" s="76"/>
      <c r="B18" s="196" t="s">
        <v>96</v>
      </c>
      <c r="C18" s="92" t="s">
        <v>10</v>
      </c>
      <c r="D18" s="200">
        <v>25</v>
      </c>
      <c r="E18" s="92" t="s">
        <v>13</v>
      </c>
      <c r="F18" s="321">
        <v>20</v>
      </c>
      <c r="G18" s="321">
        <f t="shared" si="0"/>
        <v>500</v>
      </c>
      <c r="H18" s="322" t="s">
        <v>253</v>
      </c>
      <c r="I18" s="96" t="s">
        <v>63</v>
      </c>
      <c r="J18" s="136"/>
    </row>
    <row r="19" spans="1:10">
      <c r="A19" s="76"/>
      <c r="B19" s="153" t="s">
        <v>316</v>
      </c>
      <c r="C19" s="153" t="s">
        <v>14</v>
      </c>
      <c r="D19" s="180">
        <v>134</v>
      </c>
      <c r="E19" s="153" t="s">
        <v>14</v>
      </c>
      <c r="F19" s="188">
        <v>2</v>
      </c>
      <c r="G19" s="188">
        <f t="shared" ref="G19:G37" si="1">D19*F19</f>
        <v>268</v>
      </c>
      <c r="H19" s="525" t="s">
        <v>319</v>
      </c>
      <c r="I19" s="204" t="s">
        <v>63</v>
      </c>
      <c r="J19" s="528" t="s">
        <v>320</v>
      </c>
    </row>
    <row r="20" spans="1:10">
      <c r="A20" s="76"/>
      <c r="B20" s="153" t="s">
        <v>315</v>
      </c>
      <c r="C20" s="153" t="s">
        <v>14</v>
      </c>
      <c r="D20" s="180">
        <v>29</v>
      </c>
      <c r="E20" s="153" t="s">
        <v>14</v>
      </c>
      <c r="F20" s="188">
        <v>2</v>
      </c>
      <c r="G20" s="188">
        <f t="shared" si="1"/>
        <v>58</v>
      </c>
      <c r="H20" s="526"/>
      <c r="I20" s="204" t="s">
        <v>63</v>
      </c>
      <c r="J20" s="529"/>
    </row>
    <row r="21" spans="1:10">
      <c r="A21" s="76"/>
      <c r="B21" s="153" t="s">
        <v>314</v>
      </c>
      <c r="C21" s="153" t="s">
        <v>14</v>
      </c>
      <c r="D21" s="180">
        <v>72</v>
      </c>
      <c r="E21" s="153" t="s">
        <v>14</v>
      </c>
      <c r="F21" s="188">
        <v>2</v>
      </c>
      <c r="G21" s="188">
        <f t="shared" si="1"/>
        <v>144</v>
      </c>
      <c r="H21" s="526"/>
      <c r="I21" s="204" t="s">
        <v>63</v>
      </c>
      <c r="J21" s="529"/>
    </row>
    <row r="22" spans="1:10">
      <c r="A22" s="76"/>
      <c r="B22" s="283" t="s">
        <v>312</v>
      </c>
      <c r="C22" s="153" t="s">
        <v>14</v>
      </c>
      <c r="D22" s="180">
        <v>113</v>
      </c>
      <c r="E22" s="153" t="s">
        <v>14</v>
      </c>
      <c r="F22" s="188">
        <v>2</v>
      </c>
      <c r="G22" s="188">
        <f t="shared" si="1"/>
        <v>226</v>
      </c>
      <c r="H22" s="526"/>
      <c r="I22" s="204" t="s">
        <v>63</v>
      </c>
      <c r="J22" s="529"/>
    </row>
    <row r="23" spans="1:10">
      <c r="A23" s="76"/>
      <c r="B23" s="153" t="s">
        <v>313</v>
      </c>
      <c r="C23" s="153" t="s">
        <v>14</v>
      </c>
      <c r="D23" s="180">
        <v>29</v>
      </c>
      <c r="E23" s="153" t="s">
        <v>14</v>
      </c>
      <c r="F23" s="188">
        <v>2</v>
      </c>
      <c r="G23" s="188">
        <f t="shared" si="1"/>
        <v>58</v>
      </c>
      <c r="H23" s="526"/>
      <c r="I23" s="204" t="s">
        <v>63</v>
      </c>
      <c r="J23" s="529"/>
    </row>
    <row r="24" spans="1:10">
      <c r="A24" s="76"/>
      <c r="B24" s="153" t="s">
        <v>317</v>
      </c>
      <c r="C24" s="153" t="s">
        <v>14</v>
      </c>
      <c r="D24" s="180">
        <v>319</v>
      </c>
      <c r="E24" s="153" t="s">
        <v>14</v>
      </c>
      <c r="F24" s="188">
        <v>2</v>
      </c>
      <c r="G24" s="188">
        <f t="shared" si="1"/>
        <v>638</v>
      </c>
      <c r="H24" s="526"/>
      <c r="I24" s="204" t="s">
        <v>63</v>
      </c>
      <c r="J24" s="529"/>
    </row>
    <row r="25" spans="1:10">
      <c r="A25" s="76"/>
      <c r="B25" s="153" t="s">
        <v>318</v>
      </c>
      <c r="C25" s="153" t="s">
        <v>14</v>
      </c>
      <c r="D25" s="180">
        <v>686</v>
      </c>
      <c r="E25" s="153" t="s">
        <v>14</v>
      </c>
      <c r="F25" s="188">
        <v>2</v>
      </c>
      <c r="G25" s="188">
        <f t="shared" si="1"/>
        <v>1372</v>
      </c>
      <c r="H25" s="526"/>
      <c r="I25" s="204" t="s">
        <v>63</v>
      </c>
      <c r="J25" s="529"/>
    </row>
    <row r="26" spans="1:10">
      <c r="A26" s="76"/>
      <c r="B26" s="153" t="s">
        <v>311</v>
      </c>
      <c r="C26" s="153" t="s">
        <v>14</v>
      </c>
      <c r="D26" s="180">
        <v>7</v>
      </c>
      <c r="E26" s="153" t="s">
        <v>14</v>
      </c>
      <c r="F26" s="188">
        <v>2</v>
      </c>
      <c r="G26" s="188">
        <f t="shared" si="1"/>
        <v>14</v>
      </c>
      <c r="H26" s="526"/>
      <c r="I26" s="204" t="s">
        <v>63</v>
      </c>
      <c r="J26" s="529"/>
    </row>
    <row r="27" spans="1:10">
      <c r="A27" s="144"/>
      <c r="B27" s="153" t="s">
        <v>310</v>
      </c>
      <c r="C27" s="153" t="s">
        <v>14</v>
      </c>
      <c r="D27" s="180">
        <v>29</v>
      </c>
      <c r="E27" s="153" t="s">
        <v>14</v>
      </c>
      <c r="F27" s="188">
        <v>2</v>
      </c>
      <c r="G27" s="188">
        <f t="shared" si="1"/>
        <v>58</v>
      </c>
      <c r="H27" s="526"/>
      <c r="I27" s="204" t="s">
        <v>63</v>
      </c>
      <c r="J27" s="529"/>
    </row>
    <row r="28" spans="1:10">
      <c r="A28" s="76"/>
      <c r="B28" s="153" t="s">
        <v>309</v>
      </c>
      <c r="C28" s="153" t="s">
        <v>14</v>
      </c>
      <c r="D28" s="180">
        <v>131</v>
      </c>
      <c r="E28" s="153" t="s">
        <v>14</v>
      </c>
      <c r="F28" s="188">
        <v>2</v>
      </c>
      <c r="G28" s="188">
        <f t="shared" si="1"/>
        <v>262</v>
      </c>
      <c r="H28" s="526"/>
      <c r="I28" s="204" t="s">
        <v>63</v>
      </c>
      <c r="J28" s="529"/>
    </row>
    <row r="29" spans="1:10">
      <c r="A29" s="143"/>
      <c r="B29" s="153" t="s">
        <v>308</v>
      </c>
      <c r="C29" s="153" t="s">
        <v>14</v>
      </c>
      <c r="D29" s="180">
        <v>121</v>
      </c>
      <c r="E29" s="153" t="s">
        <v>14</v>
      </c>
      <c r="F29" s="188">
        <v>2</v>
      </c>
      <c r="G29" s="188">
        <f t="shared" si="1"/>
        <v>242</v>
      </c>
      <c r="H29" s="526"/>
      <c r="I29" s="204" t="s">
        <v>63</v>
      </c>
      <c r="J29" s="529"/>
    </row>
    <row r="30" spans="1:10">
      <c r="A30" s="76"/>
      <c r="B30" s="153" t="s">
        <v>306</v>
      </c>
      <c r="C30" s="153" t="s">
        <v>14</v>
      </c>
      <c r="D30" s="180">
        <v>34</v>
      </c>
      <c r="E30" s="153" t="s">
        <v>14</v>
      </c>
      <c r="F30" s="188">
        <v>2</v>
      </c>
      <c r="G30" s="188">
        <f t="shared" si="1"/>
        <v>68</v>
      </c>
      <c r="H30" s="526"/>
      <c r="I30" s="204" t="s">
        <v>63</v>
      </c>
      <c r="J30" s="529"/>
    </row>
    <row r="31" spans="1:10">
      <c r="A31" s="76"/>
      <c r="B31" s="153" t="s">
        <v>307</v>
      </c>
      <c r="C31" s="153" t="s">
        <v>14</v>
      </c>
      <c r="D31" s="180">
        <v>84</v>
      </c>
      <c r="E31" s="153" t="s">
        <v>14</v>
      </c>
      <c r="F31" s="188">
        <v>2</v>
      </c>
      <c r="G31" s="188">
        <f t="shared" si="1"/>
        <v>168</v>
      </c>
      <c r="H31" s="526"/>
      <c r="I31" s="204" t="s">
        <v>63</v>
      </c>
      <c r="J31" s="529"/>
    </row>
    <row r="32" spans="1:10">
      <c r="A32" s="76"/>
      <c r="B32" s="153" t="s">
        <v>305</v>
      </c>
      <c r="C32" s="153" t="s">
        <v>17</v>
      </c>
      <c r="D32" s="180">
        <v>98</v>
      </c>
      <c r="E32" s="153" t="s">
        <v>14</v>
      </c>
      <c r="F32" s="188">
        <v>2</v>
      </c>
      <c r="G32" s="188">
        <f t="shared" si="1"/>
        <v>196</v>
      </c>
      <c r="H32" s="526"/>
      <c r="I32" s="204" t="s">
        <v>63</v>
      </c>
      <c r="J32" s="529"/>
    </row>
    <row r="33" spans="1:10">
      <c r="A33" s="76"/>
      <c r="B33" s="153" t="s">
        <v>304</v>
      </c>
      <c r="C33" s="153" t="s">
        <v>17</v>
      </c>
      <c r="D33" s="180">
        <v>17</v>
      </c>
      <c r="E33" s="153" t="s">
        <v>14</v>
      </c>
      <c r="F33" s="188">
        <v>2</v>
      </c>
      <c r="G33" s="188">
        <f t="shared" si="1"/>
        <v>34</v>
      </c>
      <c r="H33" s="526"/>
      <c r="I33" s="204" t="s">
        <v>63</v>
      </c>
      <c r="J33" s="529"/>
    </row>
    <row r="34" spans="1:10">
      <c r="A34" s="76"/>
      <c r="B34" s="284" t="s">
        <v>303</v>
      </c>
      <c r="C34" s="71" t="s">
        <v>14</v>
      </c>
      <c r="D34" s="317">
        <v>68</v>
      </c>
      <c r="E34" s="71" t="s">
        <v>14</v>
      </c>
      <c r="F34" s="324">
        <v>2</v>
      </c>
      <c r="G34" s="320">
        <f t="shared" si="1"/>
        <v>136</v>
      </c>
      <c r="H34" s="527"/>
      <c r="I34" s="205" t="s">
        <v>63</v>
      </c>
      <c r="J34" s="530"/>
    </row>
    <row r="35" spans="1:10" ht="21.75" customHeight="1">
      <c r="A35" s="76"/>
      <c r="B35" s="153" t="s">
        <v>348</v>
      </c>
      <c r="C35" s="153" t="s">
        <v>14</v>
      </c>
      <c r="D35" s="180">
        <v>732</v>
      </c>
      <c r="E35" s="153" t="s">
        <v>13</v>
      </c>
      <c r="F35" s="188">
        <v>9.68</v>
      </c>
      <c r="G35" s="188">
        <f t="shared" si="1"/>
        <v>7085.76</v>
      </c>
      <c r="H35" s="544" t="s">
        <v>350</v>
      </c>
      <c r="I35" s="204" t="s">
        <v>63</v>
      </c>
      <c r="J35" s="325"/>
    </row>
    <row r="36" spans="1:10" ht="32.25" customHeight="1">
      <c r="A36" s="76"/>
      <c r="B36" s="284" t="s">
        <v>349</v>
      </c>
      <c r="C36" s="71" t="s">
        <v>14</v>
      </c>
      <c r="D36" s="317">
        <v>302</v>
      </c>
      <c r="E36" s="71" t="s">
        <v>13</v>
      </c>
      <c r="F36" s="320">
        <v>9.68</v>
      </c>
      <c r="G36" s="320">
        <f t="shared" si="1"/>
        <v>2923.36</v>
      </c>
      <c r="H36" s="545"/>
      <c r="I36" s="326" t="s">
        <v>63</v>
      </c>
      <c r="J36" s="327"/>
    </row>
    <row r="37" spans="1:10" ht="51">
      <c r="A37" s="76"/>
      <c r="B37" s="196" t="s">
        <v>398</v>
      </c>
      <c r="C37" s="92" t="s">
        <v>10</v>
      </c>
      <c r="D37" s="200">
        <v>1612</v>
      </c>
      <c r="E37" s="92" t="s">
        <v>399</v>
      </c>
      <c r="F37" s="321">
        <v>9.68</v>
      </c>
      <c r="G37" s="321">
        <f t="shared" si="1"/>
        <v>15604.16</v>
      </c>
      <c r="H37" s="328" t="s">
        <v>400</v>
      </c>
      <c r="I37" s="96" t="s">
        <v>63</v>
      </c>
      <c r="J37" s="329" t="s">
        <v>401</v>
      </c>
    </row>
    <row r="38" spans="1:10">
      <c r="A38" s="76"/>
      <c r="B38" s="153" t="s">
        <v>201</v>
      </c>
      <c r="C38" s="153" t="s">
        <v>12</v>
      </c>
      <c r="D38" s="180">
        <v>101</v>
      </c>
      <c r="E38" s="153" t="s">
        <v>14</v>
      </c>
      <c r="F38" s="188">
        <v>6.83</v>
      </c>
      <c r="G38" s="188">
        <f t="shared" si="0"/>
        <v>689.83</v>
      </c>
      <c r="H38" s="539" t="s">
        <v>221</v>
      </c>
      <c r="I38" s="316" t="s">
        <v>63</v>
      </c>
      <c r="J38" s="579"/>
    </row>
    <row r="39" spans="1:10">
      <c r="A39" s="76"/>
      <c r="B39" s="153" t="s">
        <v>202</v>
      </c>
      <c r="C39" s="153" t="s">
        <v>12</v>
      </c>
      <c r="D39" s="180">
        <v>41</v>
      </c>
      <c r="E39" s="153" t="s">
        <v>11</v>
      </c>
      <c r="F39" s="188">
        <v>6.83</v>
      </c>
      <c r="G39" s="188">
        <f t="shared" si="0"/>
        <v>280.03000000000003</v>
      </c>
      <c r="H39" s="539"/>
      <c r="I39" s="204" t="s">
        <v>63</v>
      </c>
      <c r="J39" s="579"/>
    </row>
    <row r="40" spans="1:10">
      <c r="A40" s="76"/>
      <c r="B40" s="153" t="s">
        <v>203</v>
      </c>
      <c r="C40" s="153" t="s">
        <v>12</v>
      </c>
      <c r="D40" s="180">
        <v>208</v>
      </c>
      <c r="E40" s="153" t="s">
        <v>11</v>
      </c>
      <c r="F40" s="188">
        <v>6.83</v>
      </c>
      <c r="G40" s="188">
        <f t="shared" si="0"/>
        <v>1420.64</v>
      </c>
      <c r="H40" s="539"/>
      <c r="I40" s="316" t="s">
        <v>63</v>
      </c>
      <c r="J40" s="579"/>
    </row>
    <row r="41" spans="1:10">
      <c r="A41" s="76"/>
      <c r="B41" s="153" t="s">
        <v>204</v>
      </c>
      <c r="C41" s="153" t="s">
        <v>12</v>
      </c>
      <c r="D41" s="180">
        <v>69</v>
      </c>
      <c r="E41" s="153" t="s">
        <v>11</v>
      </c>
      <c r="F41" s="188">
        <v>6.83</v>
      </c>
      <c r="G41" s="188">
        <f t="shared" si="0"/>
        <v>471.27</v>
      </c>
      <c r="H41" s="539"/>
      <c r="I41" s="204" t="s">
        <v>63</v>
      </c>
      <c r="J41" s="579"/>
    </row>
    <row r="42" spans="1:10">
      <c r="A42" s="76"/>
      <c r="B42" s="153" t="s">
        <v>205</v>
      </c>
      <c r="C42" s="153" t="s">
        <v>12</v>
      </c>
      <c r="D42" s="180">
        <v>397</v>
      </c>
      <c r="E42" s="153" t="s">
        <v>207</v>
      </c>
      <c r="F42" s="188">
        <v>7.25</v>
      </c>
      <c r="G42" s="188">
        <f t="shared" si="0"/>
        <v>2878.25</v>
      </c>
      <c r="H42" s="539"/>
      <c r="I42" s="316" t="s">
        <v>63</v>
      </c>
      <c r="J42" s="579"/>
    </row>
    <row r="43" spans="1:10">
      <c r="A43" s="76"/>
      <c r="B43" s="284" t="s">
        <v>206</v>
      </c>
      <c r="C43" s="71" t="s">
        <v>12</v>
      </c>
      <c r="D43" s="317">
        <v>1041</v>
      </c>
      <c r="E43" s="71" t="s">
        <v>13</v>
      </c>
      <c r="F43" s="320">
        <v>18.8</v>
      </c>
      <c r="G43" s="320">
        <f t="shared" si="0"/>
        <v>19570.8</v>
      </c>
      <c r="H43" s="540"/>
      <c r="I43" s="205" t="s">
        <v>63</v>
      </c>
      <c r="J43" s="580"/>
    </row>
    <row r="44" spans="1:10" ht="25.5">
      <c r="A44" s="76"/>
      <c r="B44" s="389" t="str">
        <f>"4/2"</f>
        <v>4/2</v>
      </c>
      <c r="C44" s="390" t="s">
        <v>428</v>
      </c>
      <c r="D44" s="297">
        <v>1344</v>
      </c>
      <c r="E44" s="296" t="s">
        <v>14</v>
      </c>
      <c r="F44" s="295">
        <v>0</v>
      </c>
      <c r="G44" s="295">
        <f t="shared" si="0"/>
        <v>0</v>
      </c>
      <c r="H44" s="516" t="s">
        <v>431</v>
      </c>
      <c r="I44" s="519"/>
      <c r="J44" s="522" t="s">
        <v>241</v>
      </c>
    </row>
    <row r="45" spans="1:10" ht="38.25">
      <c r="A45" s="76"/>
      <c r="B45" s="389" t="str">
        <f>"11/5"</f>
        <v>11/5</v>
      </c>
      <c r="C45" s="390" t="s">
        <v>429</v>
      </c>
      <c r="D45" s="297">
        <v>35900</v>
      </c>
      <c r="E45" s="296" t="s">
        <v>373</v>
      </c>
      <c r="F45" s="295">
        <v>0</v>
      </c>
      <c r="G45" s="295">
        <f t="shared" si="0"/>
        <v>0</v>
      </c>
      <c r="H45" s="517"/>
      <c r="I45" s="520"/>
      <c r="J45" s="523"/>
    </row>
    <row r="46" spans="1:10" ht="26.25" thickBot="1">
      <c r="A46" s="76"/>
      <c r="B46" s="296" t="s">
        <v>427</v>
      </c>
      <c r="C46" s="390" t="s">
        <v>430</v>
      </c>
      <c r="D46" s="297">
        <v>2848</v>
      </c>
      <c r="E46" s="296" t="s">
        <v>14</v>
      </c>
      <c r="F46" s="295">
        <v>0</v>
      </c>
      <c r="G46" s="295">
        <f t="shared" si="0"/>
        <v>0</v>
      </c>
      <c r="H46" s="518"/>
      <c r="I46" s="521"/>
      <c r="J46" s="524"/>
    </row>
    <row r="47" spans="1:10" ht="39.75" customHeight="1">
      <c r="A47" s="77" t="s">
        <v>52</v>
      </c>
      <c r="B47" s="163" t="s">
        <v>74</v>
      </c>
      <c r="C47" s="164" t="s">
        <v>10</v>
      </c>
      <c r="D47" s="165">
        <v>765</v>
      </c>
      <c r="E47" s="166" t="s">
        <v>37</v>
      </c>
      <c r="F47" s="167">
        <v>0</v>
      </c>
      <c r="G47" s="167">
        <f t="shared" si="0"/>
        <v>0</v>
      </c>
      <c r="H47" s="531" t="s">
        <v>254</v>
      </c>
      <c r="I47" s="168"/>
      <c r="J47" s="541" t="s">
        <v>223</v>
      </c>
    </row>
    <row r="48" spans="1:10" ht="37.5" customHeight="1">
      <c r="A48" s="78"/>
      <c r="B48" s="169" t="s">
        <v>75</v>
      </c>
      <c r="C48" s="153" t="s">
        <v>14</v>
      </c>
      <c r="D48" s="154">
        <v>1738</v>
      </c>
      <c r="E48" s="170" t="s">
        <v>14</v>
      </c>
      <c r="F48" s="171">
        <v>0</v>
      </c>
      <c r="G48" s="171">
        <f t="shared" si="0"/>
        <v>0</v>
      </c>
      <c r="H48" s="532"/>
      <c r="I48" s="172"/>
      <c r="J48" s="542"/>
    </row>
    <row r="49" spans="1:10">
      <c r="A49" s="78"/>
      <c r="B49" s="155" t="s">
        <v>76</v>
      </c>
      <c r="C49" s="71" t="s">
        <v>10</v>
      </c>
      <c r="D49" s="156">
        <v>2777</v>
      </c>
      <c r="E49" s="71" t="s">
        <v>14</v>
      </c>
      <c r="F49" s="159">
        <v>0</v>
      </c>
      <c r="G49" s="159">
        <f t="shared" si="0"/>
        <v>0</v>
      </c>
      <c r="H49" s="532"/>
      <c r="I49" s="173"/>
      <c r="J49" s="543"/>
    </row>
    <row r="50" spans="1:10" ht="38.25">
      <c r="A50" s="75"/>
      <c r="B50" s="155" t="s">
        <v>77</v>
      </c>
      <c r="C50" s="71" t="s">
        <v>10</v>
      </c>
      <c r="D50" s="156">
        <v>1049</v>
      </c>
      <c r="E50" s="71" t="s">
        <v>37</v>
      </c>
      <c r="F50" s="159">
        <v>0</v>
      </c>
      <c r="G50" s="159">
        <f t="shared" si="0"/>
        <v>0</v>
      </c>
      <c r="H50" s="533"/>
      <c r="I50" s="173"/>
      <c r="J50" s="310" t="s">
        <v>223</v>
      </c>
    </row>
    <row r="51" spans="1:10" ht="51">
      <c r="A51" s="79"/>
      <c r="B51" s="64" t="s">
        <v>89</v>
      </c>
      <c r="C51" s="92" t="s">
        <v>10</v>
      </c>
      <c r="D51" s="135">
        <v>115</v>
      </c>
      <c r="E51" s="92" t="s">
        <v>13</v>
      </c>
      <c r="F51" s="93">
        <v>22</v>
      </c>
      <c r="G51" s="93">
        <f t="shared" si="0"/>
        <v>2530</v>
      </c>
      <c r="H51" s="95" t="s">
        <v>224</v>
      </c>
      <c r="I51" s="94" t="s">
        <v>63</v>
      </c>
      <c r="J51" s="311"/>
    </row>
    <row r="52" spans="1:10">
      <c r="A52" s="79"/>
      <c r="B52" s="282" t="s">
        <v>323</v>
      </c>
      <c r="C52" s="198" t="s">
        <v>14</v>
      </c>
      <c r="D52" s="331">
        <v>68</v>
      </c>
      <c r="E52" s="198" t="s">
        <v>14</v>
      </c>
      <c r="F52" s="332">
        <v>20.13</v>
      </c>
      <c r="G52" s="332">
        <f t="shared" si="0"/>
        <v>1368.84</v>
      </c>
      <c r="H52" s="538" t="s">
        <v>328</v>
      </c>
      <c r="I52" s="333" t="s">
        <v>63</v>
      </c>
      <c r="J52" s="528" t="s">
        <v>329</v>
      </c>
    </row>
    <row r="53" spans="1:10">
      <c r="A53" s="79"/>
      <c r="B53" s="283" t="s">
        <v>324</v>
      </c>
      <c r="C53" s="153" t="s">
        <v>14</v>
      </c>
      <c r="D53" s="180">
        <v>153</v>
      </c>
      <c r="E53" s="153" t="s">
        <v>14</v>
      </c>
      <c r="F53" s="188">
        <v>20.13</v>
      </c>
      <c r="G53" s="188">
        <f t="shared" si="0"/>
        <v>3079.89</v>
      </c>
      <c r="H53" s="539"/>
      <c r="I53" s="254" t="s">
        <v>63</v>
      </c>
      <c r="J53" s="529"/>
    </row>
    <row r="54" spans="1:10">
      <c r="A54" s="79"/>
      <c r="B54" s="283" t="s">
        <v>325</v>
      </c>
      <c r="C54" s="153" t="s">
        <v>14</v>
      </c>
      <c r="D54" s="180">
        <v>18</v>
      </c>
      <c r="E54" s="153" t="s">
        <v>13</v>
      </c>
      <c r="F54" s="188">
        <v>20.13</v>
      </c>
      <c r="G54" s="188">
        <f t="shared" si="0"/>
        <v>362.34</v>
      </c>
      <c r="H54" s="539"/>
      <c r="I54" s="254" t="s">
        <v>63</v>
      </c>
      <c r="J54" s="529"/>
    </row>
    <row r="55" spans="1:10">
      <c r="A55" s="79"/>
      <c r="B55" s="283" t="s">
        <v>326</v>
      </c>
      <c r="C55" s="153" t="s">
        <v>14</v>
      </c>
      <c r="D55" s="180">
        <v>24</v>
      </c>
      <c r="E55" s="153" t="s">
        <v>37</v>
      </c>
      <c r="F55" s="188">
        <v>20.13</v>
      </c>
      <c r="G55" s="188">
        <f t="shared" si="0"/>
        <v>483.12</v>
      </c>
      <c r="H55" s="539"/>
      <c r="I55" s="254" t="s">
        <v>63</v>
      </c>
      <c r="J55" s="529"/>
    </row>
    <row r="56" spans="1:10">
      <c r="A56" s="79"/>
      <c r="B56" s="284" t="s">
        <v>327</v>
      </c>
      <c r="C56" s="71" t="s">
        <v>14</v>
      </c>
      <c r="D56" s="317">
        <v>21</v>
      </c>
      <c r="E56" s="71" t="s">
        <v>14</v>
      </c>
      <c r="F56" s="320">
        <v>20.13</v>
      </c>
      <c r="G56" s="320">
        <f t="shared" si="0"/>
        <v>422.72999999999996</v>
      </c>
      <c r="H56" s="540"/>
      <c r="I56" s="254" t="s">
        <v>63</v>
      </c>
      <c r="J56" s="530"/>
    </row>
    <row r="57" spans="1:10" ht="51">
      <c r="A57" s="76"/>
      <c r="B57" s="64" t="s">
        <v>91</v>
      </c>
      <c r="C57" s="174" t="s">
        <v>112</v>
      </c>
      <c r="D57" s="135">
        <v>101</v>
      </c>
      <c r="E57" s="92" t="s">
        <v>14</v>
      </c>
      <c r="F57" s="93">
        <v>15.8</v>
      </c>
      <c r="G57" s="93">
        <f t="shared" si="0"/>
        <v>1595.8000000000002</v>
      </c>
      <c r="H57" s="175" t="s">
        <v>113</v>
      </c>
      <c r="I57" s="94" t="s">
        <v>92</v>
      </c>
      <c r="J57" s="309" t="s">
        <v>93</v>
      </c>
    </row>
    <row r="58" spans="1:10" ht="21.75" customHeight="1">
      <c r="A58" s="76"/>
      <c r="B58" s="152" t="s">
        <v>106</v>
      </c>
      <c r="C58" s="153" t="s">
        <v>10</v>
      </c>
      <c r="D58" s="154">
        <v>33</v>
      </c>
      <c r="E58" s="153" t="s">
        <v>13</v>
      </c>
      <c r="F58" s="188">
        <v>70.2</v>
      </c>
      <c r="G58" s="188">
        <f t="shared" si="0"/>
        <v>2316.6</v>
      </c>
      <c r="H58" s="534" t="s">
        <v>225</v>
      </c>
      <c r="I58" s="176" t="s">
        <v>63</v>
      </c>
      <c r="J58" s="535" t="s">
        <v>226</v>
      </c>
    </row>
    <row r="59" spans="1:10" ht="21" customHeight="1">
      <c r="A59" s="76"/>
      <c r="B59" s="152" t="s">
        <v>107</v>
      </c>
      <c r="C59" s="153" t="s">
        <v>10</v>
      </c>
      <c r="D59" s="154">
        <v>92</v>
      </c>
      <c r="E59" s="153" t="s">
        <v>13</v>
      </c>
      <c r="F59" s="188">
        <v>70.2</v>
      </c>
      <c r="G59" s="188">
        <f t="shared" si="0"/>
        <v>6458.4000000000005</v>
      </c>
      <c r="H59" s="532"/>
      <c r="I59" s="176" t="s">
        <v>63</v>
      </c>
      <c r="J59" s="536"/>
    </row>
    <row r="60" spans="1:10" ht="21.75" customHeight="1">
      <c r="A60" s="76"/>
      <c r="B60" s="152" t="s">
        <v>108</v>
      </c>
      <c r="C60" s="153" t="s">
        <v>10</v>
      </c>
      <c r="D60" s="154">
        <v>4</v>
      </c>
      <c r="E60" s="153" t="s">
        <v>13</v>
      </c>
      <c r="F60" s="188">
        <v>70.2</v>
      </c>
      <c r="G60" s="188">
        <f t="shared" si="0"/>
        <v>280.8</v>
      </c>
      <c r="H60" s="532"/>
      <c r="I60" s="176" t="s">
        <v>63</v>
      </c>
      <c r="J60" s="536"/>
    </row>
    <row r="61" spans="1:10">
      <c r="A61" s="75"/>
      <c r="B61" s="152" t="s">
        <v>109</v>
      </c>
      <c r="C61" s="153" t="s">
        <v>10</v>
      </c>
      <c r="D61" s="154">
        <v>37</v>
      </c>
      <c r="E61" s="153" t="s">
        <v>13</v>
      </c>
      <c r="F61" s="188">
        <v>70.2</v>
      </c>
      <c r="G61" s="188">
        <f t="shared" si="0"/>
        <v>2597.4</v>
      </c>
      <c r="H61" s="532"/>
      <c r="I61" s="176" t="s">
        <v>63</v>
      </c>
      <c r="J61" s="536"/>
    </row>
    <row r="62" spans="1:10">
      <c r="A62" s="75"/>
      <c r="B62" s="177" t="s">
        <v>110</v>
      </c>
      <c r="C62" s="178" t="s">
        <v>10</v>
      </c>
      <c r="D62" s="156">
        <v>462</v>
      </c>
      <c r="E62" s="71" t="s">
        <v>37</v>
      </c>
      <c r="F62" s="320">
        <v>42.12</v>
      </c>
      <c r="G62" s="320">
        <f t="shared" si="0"/>
        <v>19459.439999999999</v>
      </c>
      <c r="H62" s="533"/>
      <c r="I62" s="179" t="s">
        <v>63</v>
      </c>
      <c r="J62" s="537"/>
    </row>
    <row r="63" spans="1:10" ht="21.75" customHeight="1">
      <c r="A63" s="75"/>
      <c r="B63" s="152" t="s">
        <v>192</v>
      </c>
      <c r="C63" s="152" t="s">
        <v>10</v>
      </c>
      <c r="D63" s="154">
        <v>20</v>
      </c>
      <c r="E63" s="152" t="s">
        <v>13</v>
      </c>
      <c r="F63" s="171">
        <v>22</v>
      </c>
      <c r="G63" s="171">
        <f t="shared" si="0"/>
        <v>440</v>
      </c>
      <c r="H63" s="597" t="s">
        <v>228</v>
      </c>
      <c r="I63" s="181" t="s">
        <v>63</v>
      </c>
      <c r="J63" s="599" t="s">
        <v>194</v>
      </c>
    </row>
    <row r="64" spans="1:10" ht="21" customHeight="1">
      <c r="A64" s="75"/>
      <c r="B64" s="155" t="s">
        <v>193</v>
      </c>
      <c r="C64" s="158" t="s">
        <v>10</v>
      </c>
      <c r="D64" s="156">
        <v>5</v>
      </c>
      <c r="E64" s="158" t="s">
        <v>13</v>
      </c>
      <c r="F64" s="159">
        <v>22</v>
      </c>
      <c r="G64" s="159">
        <f t="shared" si="0"/>
        <v>110</v>
      </c>
      <c r="H64" s="598"/>
      <c r="I64" s="391" t="s">
        <v>63</v>
      </c>
      <c r="J64" s="600"/>
    </row>
    <row r="65" spans="1:11" ht="55.5" customHeight="1">
      <c r="A65" s="75"/>
      <c r="B65" s="196" t="s">
        <v>378</v>
      </c>
      <c r="C65" s="92" t="s">
        <v>10</v>
      </c>
      <c r="D65" s="200">
        <v>592</v>
      </c>
      <c r="E65" s="92" t="s">
        <v>11</v>
      </c>
      <c r="F65" s="321">
        <v>20.13</v>
      </c>
      <c r="G65" s="321">
        <f>D65*F65</f>
        <v>11916.96</v>
      </c>
      <c r="H65" s="336" t="s">
        <v>379</v>
      </c>
      <c r="I65" s="337" t="s">
        <v>63</v>
      </c>
      <c r="J65" s="338" t="s">
        <v>380</v>
      </c>
    </row>
    <row r="66" spans="1:11" ht="34.5" customHeight="1">
      <c r="A66" s="75"/>
      <c r="B66" s="153" t="s">
        <v>218</v>
      </c>
      <c r="C66" s="153" t="s">
        <v>12</v>
      </c>
      <c r="D66" s="180">
        <v>590</v>
      </c>
      <c r="E66" s="153" t="s">
        <v>13</v>
      </c>
      <c r="F66" s="188">
        <v>20.13</v>
      </c>
      <c r="G66" s="188">
        <f t="shared" si="0"/>
        <v>11876.699999999999</v>
      </c>
      <c r="H66" s="549" t="s">
        <v>255</v>
      </c>
      <c r="I66" s="334" t="s">
        <v>63</v>
      </c>
      <c r="J66" s="586"/>
      <c r="K66" s="22"/>
    </row>
    <row r="67" spans="1:11" ht="36" customHeight="1" thickBot="1">
      <c r="A67" s="80"/>
      <c r="B67" s="182">
        <v>206</v>
      </c>
      <c r="C67" s="182" t="s">
        <v>16</v>
      </c>
      <c r="D67" s="183">
        <v>498</v>
      </c>
      <c r="E67" s="182" t="s">
        <v>13</v>
      </c>
      <c r="F67" s="330">
        <v>20.13</v>
      </c>
      <c r="G67" s="330">
        <f t="shared" si="0"/>
        <v>10024.74</v>
      </c>
      <c r="H67" s="550"/>
      <c r="I67" s="335" t="s">
        <v>63</v>
      </c>
      <c r="J67" s="587"/>
    </row>
    <row r="68" spans="1:11" ht="25.5">
      <c r="A68" s="81" t="s">
        <v>53</v>
      </c>
      <c r="B68" s="64" t="s">
        <v>103</v>
      </c>
      <c r="C68" s="92" t="s">
        <v>10</v>
      </c>
      <c r="D68" s="135">
        <v>622</v>
      </c>
      <c r="E68" s="92" t="s">
        <v>13</v>
      </c>
      <c r="F68" s="93">
        <v>20</v>
      </c>
      <c r="G68" s="93">
        <f t="shared" si="0"/>
        <v>12440</v>
      </c>
      <c r="H68" s="392" t="s">
        <v>115</v>
      </c>
      <c r="I68" s="393" t="s">
        <v>63</v>
      </c>
      <c r="J68" s="394"/>
    </row>
    <row r="69" spans="1:11" ht="38.25">
      <c r="A69" s="78"/>
      <c r="B69" s="153" t="s">
        <v>125</v>
      </c>
      <c r="C69" s="153" t="s">
        <v>12</v>
      </c>
      <c r="D69" s="154">
        <v>325</v>
      </c>
      <c r="E69" s="153" t="s">
        <v>13</v>
      </c>
      <c r="F69" s="188">
        <v>47.2</v>
      </c>
      <c r="G69" s="188">
        <f t="shared" si="0"/>
        <v>15340.000000000002</v>
      </c>
      <c r="H69" s="184" t="s">
        <v>128</v>
      </c>
      <c r="I69" s="185" t="s">
        <v>63</v>
      </c>
      <c r="J69" s="588"/>
    </row>
    <row r="70" spans="1:11" ht="38.25">
      <c r="A70" s="78"/>
      <c r="B70" s="284" t="s">
        <v>126</v>
      </c>
      <c r="C70" s="71" t="s">
        <v>16</v>
      </c>
      <c r="D70" s="156">
        <v>130</v>
      </c>
      <c r="E70" s="71" t="s">
        <v>13</v>
      </c>
      <c r="F70" s="320">
        <v>18.88</v>
      </c>
      <c r="G70" s="320">
        <f t="shared" si="0"/>
        <v>2454.4</v>
      </c>
      <c r="H70" s="186" t="s">
        <v>127</v>
      </c>
      <c r="I70" s="187" t="s">
        <v>63</v>
      </c>
      <c r="J70" s="589"/>
    </row>
    <row r="71" spans="1:11" ht="47.25" customHeight="1">
      <c r="A71" s="78"/>
      <c r="B71" s="153" t="s">
        <v>174</v>
      </c>
      <c r="C71" s="153" t="s">
        <v>15</v>
      </c>
      <c r="D71" s="180">
        <v>45</v>
      </c>
      <c r="E71" s="153" t="s">
        <v>13</v>
      </c>
      <c r="F71" s="188">
        <v>40</v>
      </c>
      <c r="G71" s="188">
        <f t="shared" si="0"/>
        <v>1800</v>
      </c>
      <c r="H71" s="214" t="s">
        <v>410</v>
      </c>
      <c r="I71" s="189" t="s">
        <v>92</v>
      </c>
      <c r="J71" s="307"/>
    </row>
    <row r="72" spans="1:11" s="42" customFormat="1" ht="51" customHeight="1">
      <c r="A72" s="82"/>
      <c r="B72" s="282" t="s">
        <v>376</v>
      </c>
      <c r="C72" s="198" t="s">
        <v>178</v>
      </c>
      <c r="D72" s="331">
        <v>25</v>
      </c>
      <c r="E72" s="198" t="s">
        <v>13</v>
      </c>
      <c r="F72" s="332">
        <v>34</v>
      </c>
      <c r="G72" s="332">
        <f t="shared" si="0"/>
        <v>850</v>
      </c>
      <c r="H72" s="563" t="s">
        <v>229</v>
      </c>
      <c r="I72" s="339" t="s">
        <v>63</v>
      </c>
      <c r="J72" s="340"/>
    </row>
    <row r="73" spans="1:11" s="42" customFormat="1">
      <c r="A73" s="82"/>
      <c r="B73" s="284" t="s">
        <v>375</v>
      </c>
      <c r="C73" s="71" t="s">
        <v>178</v>
      </c>
      <c r="D73" s="317">
        <v>2</v>
      </c>
      <c r="E73" s="71" t="s">
        <v>13</v>
      </c>
      <c r="F73" s="320">
        <v>34</v>
      </c>
      <c r="G73" s="320">
        <f t="shared" si="0"/>
        <v>68</v>
      </c>
      <c r="H73" s="565"/>
      <c r="I73" s="341" t="s">
        <v>63</v>
      </c>
      <c r="J73" s="342"/>
    </row>
    <row r="74" spans="1:11" s="42" customFormat="1" ht="76.5">
      <c r="A74" s="82"/>
      <c r="B74" s="196" t="s">
        <v>361</v>
      </c>
      <c r="C74" s="92" t="s">
        <v>18</v>
      </c>
      <c r="D74" s="200">
        <v>12</v>
      </c>
      <c r="E74" s="92" t="s">
        <v>13</v>
      </c>
      <c r="F74" s="321">
        <v>61.4</v>
      </c>
      <c r="G74" s="321">
        <f t="shared" si="0"/>
        <v>736.8</v>
      </c>
      <c r="H74" s="322" t="s">
        <v>362</v>
      </c>
      <c r="I74" s="343" t="s">
        <v>63</v>
      </c>
      <c r="J74" s="306" t="s">
        <v>363</v>
      </c>
    </row>
    <row r="75" spans="1:11" s="42" customFormat="1" ht="39" thickBot="1">
      <c r="A75" s="83"/>
      <c r="B75" s="182" t="s">
        <v>208</v>
      </c>
      <c r="C75" s="182" t="s">
        <v>10</v>
      </c>
      <c r="D75" s="183">
        <v>142</v>
      </c>
      <c r="E75" s="182" t="s">
        <v>13</v>
      </c>
      <c r="F75" s="330">
        <v>58</v>
      </c>
      <c r="G75" s="330">
        <f t="shared" si="0"/>
        <v>8236</v>
      </c>
      <c r="H75" s="374" t="s">
        <v>209</v>
      </c>
      <c r="I75" s="395" t="s">
        <v>63</v>
      </c>
      <c r="J75" s="375"/>
    </row>
    <row r="76" spans="1:11" ht="42" customHeight="1">
      <c r="A76" s="84" t="s">
        <v>54</v>
      </c>
      <c r="B76" s="190" t="s">
        <v>64</v>
      </c>
      <c r="C76" s="191" t="s">
        <v>12</v>
      </c>
      <c r="D76" s="192">
        <v>334</v>
      </c>
      <c r="E76" s="191" t="s">
        <v>13</v>
      </c>
      <c r="F76" s="193">
        <v>30</v>
      </c>
      <c r="G76" s="193">
        <f t="shared" si="0"/>
        <v>10020</v>
      </c>
      <c r="H76" s="194" t="s">
        <v>256</v>
      </c>
      <c r="I76" s="195" t="s">
        <v>63</v>
      </c>
      <c r="J76" s="308" t="s">
        <v>230</v>
      </c>
    </row>
    <row r="77" spans="1:11" ht="25.5">
      <c r="A77" s="85"/>
      <c r="B77" s="64" t="s">
        <v>97</v>
      </c>
      <c r="C77" s="92" t="s">
        <v>16</v>
      </c>
      <c r="D77" s="135">
        <v>230</v>
      </c>
      <c r="E77" s="92" t="s">
        <v>11</v>
      </c>
      <c r="F77" s="93">
        <v>38.799999999999997</v>
      </c>
      <c r="G77" s="93">
        <f t="shared" si="0"/>
        <v>8924</v>
      </c>
      <c r="H77" s="94" t="s">
        <v>231</v>
      </c>
      <c r="I77" s="94" t="s">
        <v>92</v>
      </c>
      <c r="J77" s="300" t="s">
        <v>232</v>
      </c>
    </row>
    <row r="78" spans="1:11">
      <c r="A78" s="85"/>
      <c r="B78" s="152" t="s">
        <v>104</v>
      </c>
      <c r="C78" s="153" t="s">
        <v>15</v>
      </c>
      <c r="D78" s="154">
        <v>57</v>
      </c>
      <c r="E78" s="153" t="s">
        <v>13</v>
      </c>
      <c r="F78" s="171">
        <v>25</v>
      </c>
      <c r="G78" s="171">
        <f t="shared" si="0"/>
        <v>1425</v>
      </c>
      <c r="H78" s="538" t="s">
        <v>116</v>
      </c>
      <c r="I78" s="157" t="s">
        <v>63</v>
      </c>
      <c r="J78" s="590"/>
    </row>
    <row r="79" spans="1:11">
      <c r="A79" s="85"/>
      <c r="B79" s="155" t="s">
        <v>105</v>
      </c>
      <c r="C79" s="71" t="s">
        <v>26</v>
      </c>
      <c r="D79" s="156">
        <v>110</v>
      </c>
      <c r="E79" s="71" t="s">
        <v>13</v>
      </c>
      <c r="F79" s="159">
        <v>25</v>
      </c>
      <c r="G79" s="159">
        <f t="shared" si="0"/>
        <v>2750</v>
      </c>
      <c r="H79" s="559"/>
      <c r="I79" s="396" t="s">
        <v>63</v>
      </c>
      <c r="J79" s="583"/>
    </row>
    <row r="80" spans="1:11">
      <c r="A80" s="85"/>
      <c r="B80" s="282" t="s">
        <v>337</v>
      </c>
      <c r="C80" s="198" t="s">
        <v>10</v>
      </c>
      <c r="D80" s="331">
        <v>1</v>
      </c>
      <c r="E80" s="198" t="s">
        <v>11</v>
      </c>
      <c r="F80" s="332">
        <v>7.35</v>
      </c>
      <c r="G80" s="332">
        <f t="shared" si="0"/>
        <v>7.35</v>
      </c>
      <c r="H80" s="563" t="s">
        <v>343</v>
      </c>
      <c r="I80" s="357" t="s">
        <v>63</v>
      </c>
      <c r="J80" s="358"/>
    </row>
    <row r="81" spans="1:10">
      <c r="A81" s="85"/>
      <c r="B81" s="283" t="s">
        <v>338</v>
      </c>
      <c r="C81" s="153" t="s">
        <v>10</v>
      </c>
      <c r="D81" s="180">
        <v>221</v>
      </c>
      <c r="E81" s="153" t="s">
        <v>11</v>
      </c>
      <c r="F81" s="188">
        <v>7.35</v>
      </c>
      <c r="G81" s="359">
        <f t="shared" si="0"/>
        <v>1624.35</v>
      </c>
      <c r="H81" s="564"/>
      <c r="I81" s="254" t="s">
        <v>63</v>
      </c>
      <c r="J81" s="285"/>
    </row>
    <row r="82" spans="1:10">
      <c r="A82" s="85"/>
      <c r="B82" s="283" t="s">
        <v>339</v>
      </c>
      <c r="C82" s="153" t="s">
        <v>16</v>
      </c>
      <c r="D82" s="180">
        <v>16</v>
      </c>
      <c r="E82" s="153" t="s">
        <v>11</v>
      </c>
      <c r="F82" s="188">
        <v>7.35</v>
      </c>
      <c r="G82" s="359">
        <f t="shared" si="0"/>
        <v>117.6</v>
      </c>
      <c r="H82" s="564"/>
      <c r="I82" s="254" t="s">
        <v>63</v>
      </c>
      <c r="J82" s="285"/>
    </row>
    <row r="83" spans="1:10">
      <c r="A83" s="85"/>
      <c r="B83" s="283" t="s">
        <v>340</v>
      </c>
      <c r="C83" s="153" t="s">
        <v>10</v>
      </c>
      <c r="D83" s="180">
        <v>12</v>
      </c>
      <c r="E83" s="153" t="s">
        <v>11</v>
      </c>
      <c r="F83" s="188">
        <v>7.35</v>
      </c>
      <c r="G83" s="359">
        <f t="shared" si="0"/>
        <v>88.199999999999989</v>
      </c>
      <c r="H83" s="564"/>
      <c r="I83" s="254" t="s">
        <v>63</v>
      </c>
      <c r="J83" s="285"/>
    </row>
    <row r="84" spans="1:10">
      <c r="A84" s="85"/>
      <c r="B84" s="283" t="s">
        <v>341</v>
      </c>
      <c r="C84" s="153" t="s">
        <v>10</v>
      </c>
      <c r="D84" s="180">
        <v>216</v>
      </c>
      <c r="E84" s="153" t="s">
        <v>11</v>
      </c>
      <c r="F84" s="188">
        <v>7.35</v>
      </c>
      <c r="G84" s="359">
        <f t="shared" si="0"/>
        <v>1587.6</v>
      </c>
      <c r="H84" s="564"/>
      <c r="I84" s="254" t="s">
        <v>63</v>
      </c>
      <c r="J84" s="285"/>
    </row>
    <row r="85" spans="1:10">
      <c r="A85" s="85"/>
      <c r="B85" s="284" t="s">
        <v>342</v>
      </c>
      <c r="C85" s="71" t="s">
        <v>10</v>
      </c>
      <c r="D85" s="317">
        <v>100</v>
      </c>
      <c r="E85" s="71" t="s">
        <v>11</v>
      </c>
      <c r="F85" s="320">
        <v>7.35</v>
      </c>
      <c r="G85" s="324">
        <f t="shared" si="0"/>
        <v>735</v>
      </c>
      <c r="H85" s="565"/>
      <c r="I85" s="205" t="s">
        <v>63</v>
      </c>
      <c r="J85" s="286"/>
    </row>
    <row r="86" spans="1:10">
      <c r="A86" s="85"/>
      <c r="B86" s="282" t="s">
        <v>367</v>
      </c>
      <c r="C86" s="198" t="s">
        <v>10</v>
      </c>
      <c r="D86" s="331">
        <v>82</v>
      </c>
      <c r="E86" s="198" t="s">
        <v>13</v>
      </c>
      <c r="F86" s="332">
        <v>21.4</v>
      </c>
      <c r="G86" s="332">
        <f t="shared" si="0"/>
        <v>1754.8</v>
      </c>
      <c r="H86" s="563" t="s">
        <v>370</v>
      </c>
      <c r="I86" s="357" t="s">
        <v>63</v>
      </c>
      <c r="J86" s="358"/>
    </row>
    <row r="87" spans="1:10">
      <c r="A87" s="85"/>
      <c r="B87" s="283" t="s">
        <v>368</v>
      </c>
      <c r="C87" s="153" t="s">
        <v>10</v>
      </c>
      <c r="D87" s="180">
        <v>18</v>
      </c>
      <c r="E87" s="153" t="s">
        <v>13</v>
      </c>
      <c r="F87" s="188">
        <v>21.4</v>
      </c>
      <c r="G87" s="188">
        <f t="shared" si="0"/>
        <v>385.2</v>
      </c>
      <c r="H87" s="564"/>
      <c r="I87" s="204" t="s">
        <v>63</v>
      </c>
      <c r="J87" s="285"/>
    </row>
    <row r="88" spans="1:10">
      <c r="A88" s="85"/>
      <c r="B88" s="283" t="s">
        <v>366</v>
      </c>
      <c r="C88" s="153" t="s">
        <v>10</v>
      </c>
      <c r="D88" s="180">
        <v>3</v>
      </c>
      <c r="E88" s="153" t="s">
        <v>13</v>
      </c>
      <c r="F88" s="188">
        <v>21.4</v>
      </c>
      <c r="G88" s="188">
        <f t="shared" si="0"/>
        <v>64.199999999999989</v>
      </c>
      <c r="H88" s="564"/>
      <c r="I88" s="204" t="s">
        <v>63</v>
      </c>
      <c r="J88" s="285"/>
    </row>
    <row r="89" spans="1:10">
      <c r="A89" s="85"/>
      <c r="B89" s="283" t="s">
        <v>364</v>
      </c>
      <c r="C89" s="153" t="s">
        <v>10</v>
      </c>
      <c r="D89" s="180">
        <v>336</v>
      </c>
      <c r="E89" s="153" t="s">
        <v>11</v>
      </c>
      <c r="F89" s="188">
        <v>7.35</v>
      </c>
      <c r="G89" s="188">
        <f t="shared" si="0"/>
        <v>2469.6</v>
      </c>
      <c r="H89" s="564"/>
      <c r="I89" s="204" t="s">
        <v>63</v>
      </c>
      <c r="J89" s="285"/>
    </row>
    <row r="90" spans="1:10">
      <c r="A90" s="85"/>
      <c r="B90" s="284" t="s">
        <v>365</v>
      </c>
      <c r="C90" s="71" t="s">
        <v>10</v>
      </c>
      <c r="D90" s="317">
        <v>76</v>
      </c>
      <c r="E90" s="71" t="s">
        <v>369</v>
      </c>
      <c r="F90" s="320">
        <v>12.76</v>
      </c>
      <c r="G90" s="320">
        <f t="shared" si="0"/>
        <v>969.76</v>
      </c>
      <c r="H90" s="565"/>
      <c r="I90" s="326" t="s">
        <v>63</v>
      </c>
      <c r="J90" s="286"/>
    </row>
    <row r="91" spans="1:10" ht="51">
      <c r="A91" s="86"/>
      <c r="B91" s="196" t="s">
        <v>124</v>
      </c>
      <c r="C91" s="92" t="s">
        <v>10</v>
      </c>
      <c r="D91" s="200">
        <v>165</v>
      </c>
      <c r="E91" s="92" t="s">
        <v>11</v>
      </c>
      <c r="F91" s="321">
        <v>17.5</v>
      </c>
      <c r="G91" s="321">
        <f t="shared" si="0"/>
        <v>2887.5</v>
      </c>
      <c r="H91" s="322" t="s">
        <v>257</v>
      </c>
      <c r="I91" s="96" t="s">
        <v>63</v>
      </c>
      <c r="J91" s="344"/>
    </row>
    <row r="92" spans="1:10" ht="29.25" customHeight="1">
      <c r="A92" s="74"/>
      <c r="B92" s="196" t="s">
        <v>403</v>
      </c>
      <c r="C92" s="92" t="s">
        <v>14</v>
      </c>
      <c r="D92" s="200">
        <v>9</v>
      </c>
      <c r="E92" s="92" t="s">
        <v>14</v>
      </c>
      <c r="F92" s="321">
        <v>26</v>
      </c>
      <c r="G92" s="321">
        <f t="shared" si="0"/>
        <v>234</v>
      </c>
      <c r="H92" s="175" t="s">
        <v>134</v>
      </c>
      <c r="I92" s="197" t="s">
        <v>92</v>
      </c>
      <c r="J92" s="306" t="s">
        <v>135</v>
      </c>
    </row>
    <row r="93" spans="1:10" ht="29.25" customHeight="1">
      <c r="A93" s="86"/>
      <c r="B93" s="153" t="s">
        <v>155</v>
      </c>
      <c r="C93" s="153" t="s">
        <v>15</v>
      </c>
      <c r="D93" s="180">
        <v>247</v>
      </c>
      <c r="E93" s="153" t="s">
        <v>13</v>
      </c>
      <c r="F93" s="188">
        <v>0</v>
      </c>
      <c r="G93" s="188">
        <f t="shared" si="0"/>
        <v>0</v>
      </c>
      <c r="H93" s="539" t="s">
        <v>233</v>
      </c>
      <c r="I93" s="345"/>
      <c r="J93" s="489" t="s">
        <v>234</v>
      </c>
    </row>
    <row r="94" spans="1:10" ht="29.25" customHeight="1">
      <c r="A94" s="86"/>
      <c r="B94" s="153" t="s">
        <v>156</v>
      </c>
      <c r="C94" s="153" t="s">
        <v>15</v>
      </c>
      <c r="D94" s="180">
        <v>90</v>
      </c>
      <c r="E94" s="153" t="s">
        <v>13</v>
      </c>
      <c r="F94" s="188">
        <v>0</v>
      </c>
      <c r="G94" s="188">
        <f t="shared" si="0"/>
        <v>0</v>
      </c>
      <c r="H94" s="539"/>
      <c r="I94" s="345"/>
      <c r="J94" s="489"/>
    </row>
    <row r="95" spans="1:10" ht="29.25" customHeight="1">
      <c r="A95" s="86"/>
      <c r="B95" s="153" t="s">
        <v>157</v>
      </c>
      <c r="C95" s="153" t="s">
        <v>15</v>
      </c>
      <c r="D95" s="180">
        <v>46</v>
      </c>
      <c r="E95" s="153" t="s">
        <v>13</v>
      </c>
      <c r="F95" s="188">
        <v>0</v>
      </c>
      <c r="G95" s="188">
        <f t="shared" si="0"/>
        <v>0</v>
      </c>
      <c r="H95" s="539"/>
      <c r="I95" s="345"/>
      <c r="J95" s="489"/>
    </row>
    <row r="96" spans="1:10" ht="29.25" customHeight="1">
      <c r="A96" s="86"/>
      <c r="B96" s="153" t="s">
        <v>158</v>
      </c>
      <c r="C96" s="153" t="s">
        <v>15</v>
      </c>
      <c r="D96" s="180">
        <v>48</v>
      </c>
      <c r="E96" s="153" t="s">
        <v>13</v>
      </c>
      <c r="F96" s="188">
        <v>0</v>
      </c>
      <c r="G96" s="188">
        <f t="shared" si="0"/>
        <v>0</v>
      </c>
      <c r="H96" s="539"/>
      <c r="I96" s="345"/>
      <c r="J96" s="489"/>
    </row>
    <row r="97" spans="1:10" ht="29.25" customHeight="1">
      <c r="A97" s="86"/>
      <c r="B97" s="284" t="s">
        <v>159</v>
      </c>
      <c r="C97" s="71" t="s">
        <v>15</v>
      </c>
      <c r="D97" s="317">
        <v>62</v>
      </c>
      <c r="E97" s="71" t="s">
        <v>13</v>
      </c>
      <c r="F97" s="320">
        <v>0</v>
      </c>
      <c r="G97" s="320">
        <f t="shared" si="0"/>
        <v>0</v>
      </c>
      <c r="H97" s="540"/>
      <c r="I97" s="346"/>
      <c r="J97" s="490"/>
    </row>
    <row r="98" spans="1:10" ht="29.25" customHeight="1" thickBot="1">
      <c r="A98" s="87"/>
      <c r="B98" s="347" t="s">
        <v>169</v>
      </c>
      <c r="C98" s="348" t="s">
        <v>16</v>
      </c>
      <c r="D98" s="349">
        <v>64</v>
      </c>
      <c r="E98" s="348" t="s">
        <v>11</v>
      </c>
      <c r="F98" s="360">
        <v>26</v>
      </c>
      <c r="G98" s="360">
        <f t="shared" si="0"/>
        <v>1664</v>
      </c>
      <c r="H98" s="350" t="s">
        <v>258</v>
      </c>
      <c r="I98" s="351" t="s">
        <v>92</v>
      </c>
      <c r="J98" s="352"/>
    </row>
    <row r="99" spans="1:10" ht="29.25" customHeight="1">
      <c r="A99" s="74" t="s">
        <v>55</v>
      </c>
      <c r="B99" s="283" t="s">
        <v>333</v>
      </c>
      <c r="C99" s="153" t="s">
        <v>10</v>
      </c>
      <c r="D99" s="180">
        <v>111</v>
      </c>
      <c r="E99" s="153" t="s">
        <v>11</v>
      </c>
      <c r="F99" s="188">
        <v>7.35</v>
      </c>
      <c r="G99" s="188">
        <f t="shared" si="0"/>
        <v>815.84999999999991</v>
      </c>
      <c r="H99" s="562" t="s">
        <v>336</v>
      </c>
      <c r="I99" s="345" t="s">
        <v>63</v>
      </c>
      <c r="J99" s="361"/>
    </row>
    <row r="100" spans="1:10" ht="29.25" customHeight="1">
      <c r="A100" s="86"/>
      <c r="B100" s="283" t="s">
        <v>334</v>
      </c>
      <c r="C100" s="153" t="s">
        <v>15</v>
      </c>
      <c r="D100" s="180">
        <v>41</v>
      </c>
      <c r="E100" s="153" t="s">
        <v>11</v>
      </c>
      <c r="F100" s="188">
        <v>7.35</v>
      </c>
      <c r="G100" s="188">
        <f t="shared" si="0"/>
        <v>301.34999999999997</v>
      </c>
      <c r="H100" s="526"/>
      <c r="I100" s="345" t="s">
        <v>63</v>
      </c>
      <c r="J100" s="361"/>
    </row>
    <row r="101" spans="1:10" ht="29.25" customHeight="1">
      <c r="A101" s="86"/>
      <c r="B101" s="284" t="s">
        <v>335</v>
      </c>
      <c r="C101" s="71" t="s">
        <v>10</v>
      </c>
      <c r="D101" s="317">
        <v>160</v>
      </c>
      <c r="E101" s="362" t="s">
        <v>117</v>
      </c>
      <c r="F101" s="320">
        <v>12.88</v>
      </c>
      <c r="G101" s="320">
        <f t="shared" si="0"/>
        <v>2060.8000000000002</v>
      </c>
      <c r="H101" s="527"/>
      <c r="I101" s="363" t="s">
        <v>63</v>
      </c>
      <c r="J101" s="342"/>
    </row>
    <row r="102" spans="1:10">
      <c r="A102" s="74"/>
      <c r="B102" s="284" t="s">
        <v>78</v>
      </c>
      <c r="C102" s="71" t="s">
        <v>10</v>
      </c>
      <c r="D102" s="353">
        <v>509</v>
      </c>
      <c r="E102" s="71" t="s">
        <v>11</v>
      </c>
      <c r="F102" s="320">
        <v>7.35</v>
      </c>
      <c r="G102" s="320">
        <f t="shared" ref="G102:G169" si="2">D102*F102</f>
        <v>3741.1499999999996</v>
      </c>
      <c r="H102" s="526" t="s">
        <v>235</v>
      </c>
      <c r="I102" s="199" t="s">
        <v>63</v>
      </c>
      <c r="J102" s="342"/>
    </row>
    <row r="103" spans="1:10">
      <c r="A103" s="86"/>
      <c r="B103" s="196" t="s">
        <v>79</v>
      </c>
      <c r="C103" s="92" t="s">
        <v>10</v>
      </c>
      <c r="D103" s="353">
        <v>37</v>
      </c>
      <c r="E103" s="71" t="s">
        <v>11</v>
      </c>
      <c r="F103" s="320">
        <v>7.35</v>
      </c>
      <c r="G103" s="320">
        <f t="shared" si="2"/>
        <v>271.95</v>
      </c>
      <c r="H103" s="526"/>
      <c r="I103" s="199" t="s">
        <v>63</v>
      </c>
      <c r="J103" s="342"/>
    </row>
    <row r="104" spans="1:10">
      <c r="A104" s="86"/>
      <c r="B104" s="196" t="s">
        <v>80</v>
      </c>
      <c r="C104" s="92" t="s">
        <v>10</v>
      </c>
      <c r="D104" s="353">
        <v>19</v>
      </c>
      <c r="E104" s="71" t="s">
        <v>11</v>
      </c>
      <c r="F104" s="320">
        <v>7.35</v>
      </c>
      <c r="G104" s="320">
        <f t="shared" si="2"/>
        <v>139.65</v>
      </c>
      <c r="H104" s="526"/>
      <c r="I104" s="199" t="s">
        <v>63</v>
      </c>
      <c r="J104" s="342"/>
    </row>
    <row r="105" spans="1:10">
      <c r="A105" s="86"/>
      <c r="B105" s="284" t="s">
        <v>81</v>
      </c>
      <c r="C105" s="71" t="s">
        <v>10</v>
      </c>
      <c r="D105" s="317">
        <v>17</v>
      </c>
      <c r="E105" s="71" t="s">
        <v>11</v>
      </c>
      <c r="F105" s="320">
        <v>7.35</v>
      </c>
      <c r="G105" s="320">
        <f t="shared" si="2"/>
        <v>124.94999999999999</v>
      </c>
      <c r="H105" s="526"/>
      <c r="I105" s="189" t="s">
        <v>63</v>
      </c>
      <c r="J105" s="354"/>
    </row>
    <row r="106" spans="1:10" ht="12.75" customHeight="1">
      <c r="A106" s="86"/>
      <c r="B106" s="153" t="s">
        <v>83</v>
      </c>
      <c r="C106" s="153" t="s">
        <v>10</v>
      </c>
      <c r="D106" s="180">
        <v>1</v>
      </c>
      <c r="E106" s="153" t="s">
        <v>11</v>
      </c>
      <c r="F106" s="188">
        <v>7.35</v>
      </c>
      <c r="G106" s="188">
        <f t="shared" si="2"/>
        <v>7.35</v>
      </c>
      <c r="H106" s="526"/>
      <c r="I106" s="355" t="s">
        <v>63</v>
      </c>
      <c r="J106" s="594"/>
    </row>
    <row r="107" spans="1:10">
      <c r="A107" s="86"/>
      <c r="B107" s="153" t="s">
        <v>84</v>
      </c>
      <c r="C107" s="153" t="s">
        <v>10</v>
      </c>
      <c r="D107" s="180">
        <v>95</v>
      </c>
      <c r="E107" s="153" t="s">
        <v>117</v>
      </c>
      <c r="F107" s="188">
        <v>7.94</v>
      </c>
      <c r="G107" s="188">
        <f t="shared" si="2"/>
        <v>754.30000000000007</v>
      </c>
      <c r="H107" s="526"/>
      <c r="I107" s="356" t="s">
        <v>63</v>
      </c>
      <c r="J107" s="502"/>
    </row>
    <row r="108" spans="1:10">
      <c r="A108" s="86"/>
      <c r="B108" s="284" t="s">
        <v>85</v>
      </c>
      <c r="C108" s="71" t="s">
        <v>10</v>
      </c>
      <c r="D108" s="317">
        <v>11</v>
      </c>
      <c r="E108" s="71" t="s">
        <v>11</v>
      </c>
      <c r="F108" s="320">
        <v>7.35</v>
      </c>
      <c r="G108" s="320">
        <f t="shared" si="2"/>
        <v>80.849999999999994</v>
      </c>
      <c r="H108" s="526"/>
      <c r="I108" s="199" t="s">
        <v>63</v>
      </c>
      <c r="J108" s="503"/>
    </row>
    <row r="109" spans="1:10">
      <c r="A109" s="86"/>
      <c r="B109" s="196" t="s">
        <v>82</v>
      </c>
      <c r="C109" s="92" t="s">
        <v>10</v>
      </c>
      <c r="D109" s="200">
        <v>139</v>
      </c>
      <c r="E109" s="92" t="s">
        <v>11</v>
      </c>
      <c r="F109" s="321">
        <v>7.35</v>
      </c>
      <c r="G109" s="321">
        <f>D109*F109</f>
        <v>1021.65</v>
      </c>
      <c r="H109" s="527"/>
      <c r="I109" s="98" t="s">
        <v>63</v>
      </c>
      <c r="J109" s="344"/>
    </row>
    <row r="110" spans="1:10" ht="12.75" customHeight="1">
      <c r="A110" s="86"/>
      <c r="B110" s="282" t="s">
        <v>86</v>
      </c>
      <c r="C110" s="198" t="s">
        <v>10</v>
      </c>
      <c r="D110" s="331">
        <v>88</v>
      </c>
      <c r="E110" s="198" t="s">
        <v>13</v>
      </c>
      <c r="F110" s="364">
        <v>21.4</v>
      </c>
      <c r="G110" s="364">
        <f t="shared" si="2"/>
        <v>1883.1999999999998</v>
      </c>
      <c r="H110" s="544" t="s">
        <v>236</v>
      </c>
      <c r="I110" s="355" t="s">
        <v>63</v>
      </c>
      <c r="J110" s="591"/>
    </row>
    <row r="111" spans="1:10">
      <c r="A111" s="86"/>
      <c r="B111" s="284" t="s">
        <v>344</v>
      </c>
      <c r="C111" s="284" t="s">
        <v>10</v>
      </c>
      <c r="D111" s="353">
        <v>39</v>
      </c>
      <c r="E111" s="284" t="s">
        <v>13</v>
      </c>
      <c r="F111" s="320">
        <v>21.4</v>
      </c>
      <c r="G111" s="320">
        <f t="shared" si="2"/>
        <v>834.59999999999991</v>
      </c>
      <c r="H111" s="595"/>
      <c r="I111" s="199" t="s">
        <v>63</v>
      </c>
      <c r="J111" s="580"/>
    </row>
    <row r="112" spans="1:10">
      <c r="A112" s="86"/>
      <c r="B112" s="196" t="s">
        <v>87</v>
      </c>
      <c r="C112" s="92" t="s">
        <v>10</v>
      </c>
      <c r="D112" s="200">
        <v>173</v>
      </c>
      <c r="E112" s="92" t="s">
        <v>13</v>
      </c>
      <c r="F112" s="321">
        <v>21.4</v>
      </c>
      <c r="G112" s="321">
        <f t="shared" si="2"/>
        <v>3702.2</v>
      </c>
      <c r="H112" s="595"/>
      <c r="I112" s="98" t="s">
        <v>63</v>
      </c>
      <c r="J112" s="344"/>
    </row>
    <row r="113" spans="1:10">
      <c r="A113" s="86"/>
      <c r="B113" s="196" t="s">
        <v>129</v>
      </c>
      <c r="C113" s="92" t="s">
        <v>10</v>
      </c>
      <c r="D113" s="200">
        <v>43</v>
      </c>
      <c r="E113" s="92" t="s">
        <v>13</v>
      </c>
      <c r="F113" s="321">
        <v>21.4</v>
      </c>
      <c r="G113" s="321">
        <f t="shared" si="2"/>
        <v>920.19999999999993</v>
      </c>
      <c r="H113" s="595"/>
      <c r="I113" s="98" t="s">
        <v>63</v>
      </c>
      <c r="J113" s="302"/>
    </row>
    <row r="114" spans="1:10" ht="33" customHeight="1">
      <c r="A114" s="86"/>
      <c r="B114" s="153" t="s">
        <v>351</v>
      </c>
      <c r="C114" s="153" t="s">
        <v>178</v>
      </c>
      <c r="D114" s="180">
        <v>47</v>
      </c>
      <c r="E114" s="153" t="s">
        <v>11</v>
      </c>
      <c r="F114" s="188">
        <v>7.35</v>
      </c>
      <c r="G114" s="332">
        <f t="shared" si="2"/>
        <v>345.45</v>
      </c>
      <c r="H114" s="595"/>
      <c r="I114" s="189" t="s">
        <v>63</v>
      </c>
      <c r="J114" s="594" t="s">
        <v>353</v>
      </c>
    </row>
    <row r="115" spans="1:10" ht="34.5" customHeight="1">
      <c r="A115" s="86"/>
      <c r="B115" s="284" t="s">
        <v>352</v>
      </c>
      <c r="C115" s="71" t="s">
        <v>178</v>
      </c>
      <c r="D115" s="317">
        <v>19</v>
      </c>
      <c r="E115" s="71" t="s">
        <v>11</v>
      </c>
      <c r="F115" s="320">
        <v>7.35</v>
      </c>
      <c r="G115" s="324">
        <f t="shared" si="2"/>
        <v>139.65</v>
      </c>
      <c r="H115" s="545"/>
      <c r="I115" s="365" t="s">
        <v>63</v>
      </c>
      <c r="J115" s="503"/>
    </row>
    <row r="116" spans="1:10" ht="17.25" customHeight="1">
      <c r="A116" s="86"/>
      <c r="B116" s="153" t="s">
        <v>130</v>
      </c>
      <c r="C116" s="153" t="s">
        <v>10</v>
      </c>
      <c r="D116" s="180">
        <v>232</v>
      </c>
      <c r="E116" s="153" t="s">
        <v>11</v>
      </c>
      <c r="F116" s="188">
        <v>7.35</v>
      </c>
      <c r="G116" s="188">
        <f t="shared" si="2"/>
        <v>1705.1999999999998</v>
      </c>
      <c r="H116" s="539" t="s">
        <v>237</v>
      </c>
      <c r="I116" s="189" t="s">
        <v>63</v>
      </c>
      <c r="J116" s="579"/>
    </row>
    <row r="117" spans="1:10" ht="17.25" customHeight="1">
      <c r="A117" s="86"/>
      <c r="B117" s="153" t="s">
        <v>131</v>
      </c>
      <c r="C117" s="153" t="s">
        <v>10</v>
      </c>
      <c r="D117" s="180">
        <v>117</v>
      </c>
      <c r="E117" s="153" t="s">
        <v>11</v>
      </c>
      <c r="F117" s="188">
        <v>7.35</v>
      </c>
      <c r="G117" s="188">
        <f t="shared" si="2"/>
        <v>859.94999999999993</v>
      </c>
      <c r="H117" s="539"/>
      <c r="I117" s="189" t="s">
        <v>63</v>
      </c>
      <c r="J117" s="579"/>
    </row>
    <row r="118" spans="1:10" ht="18" customHeight="1">
      <c r="A118" s="86"/>
      <c r="B118" s="284" t="s">
        <v>132</v>
      </c>
      <c r="C118" s="71" t="s">
        <v>10</v>
      </c>
      <c r="D118" s="317">
        <v>269</v>
      </c>
      <c r="E118" s="71" t="s">
        <v>11</v>
      </c>
      <c r="F118" s="320">
        <v>7.35</v>
      </c>
      <c r="G118" s="320">
        <f t="shared" si="2"/>
        <v>1977.1499999999999</v>
      </c>
      <c r="H118" s="540"/>
      <c r="I118" s="199" t="s">
        <v>63</v>
      </c>
      <c r="J118" s="580"/>
    </row>
    <row r="119" spans="1:10">
      <c r="A119" s="86"/>
      <c r="B119" s="196" t="s">
        <v>170</v>
      </c>
      <c r="C119" s="92" t="s">
        <v>10</v>
      </c>
      <c r="D119" s="200">
        <v>33</v>
      </c>
      <c r="E119" s="92" t="s">
        <v>11</v>
      </c>
      <c r="F119" s="321">
        <v>7.35</v>
      </c>
      <c r="G119" s="321">
        <f t="shared" si="2"/>
        <v>242.54999999999998</v>
      </c>
      <c r="H119" s="538" t="s">
        <v>236</v>
      </c>
      <c r="I119" s="98" t="s">
        <v>63</v>
      </c>
      <c r="J119" s="302"/>
    </row>
    <row r="120" spans="1:10">
      <c r="A120" s="86"/>
      <c r="B120" s="153" t="s">
        <v>171</v>
      </c>
      <c r="C120" s="153" t="s">
        <v>10</v>
      </c>
      <c r="D120" s="180">
        <v>213</v>
      </c>
      <c r="E120" s="153" t="s">
        <v>11</v>
      </c>
      <c r="F120" s="188">
        <v>7.35</v>
      </c>
      <c r="G120" s="188">
        <f t="shared" si="2"/>
        <v>1565.55</v>
      </c>
      <c r="H120" s="539"/>
      <c r="I120" s="189" t="s">
        <v>63</v>
      </c>
      <c r="J120" s="303"/>
    </row>
    <row r="121" spans="1:10">
      <c r="A121" s="86"/>
      <c r="B121" s="153" t="s">
        <v>172</v>
      </c>
      <c r="C121" s="153" t="s">
        <v>10</v>
      </c>
      <c r="D121" s="180">
        <v>2</v>
      </c>
      <c r="E121" s="153" t="s">
        <v>11</v>
      </c>
      <c r="F121" s="188">
        <v>7.35</v>
      </c>
      <c r="G121" s="188">
        <f t="shared" si="2"/>
        <v>14.7</v>
      </c>
      <c r="H121" s="539"/>
      <c r="I121" s="189" t="s">
        <v>63</v>
      </c>
      <c r="J121" s="303"/>
    </row>
    <row r="122" spans="1:10" ht="13.5" thickBot="1">
      <c r="A122" s="87"/>
      <c r="B122" s="182" t="s">
        <v>173</v>
      </c>
      <c r="C122" s="182" t="s">
        <v>10</v>
      </c>
      <c r="D122" s="183">
        <v>2</v>
      </c>
      <c r="E122" s="182" t="s">
        <v>11</v>
      </c>
      <c r="F122" s="330">
        <v>7.35</v>
      </c>
      <c r="G122" s="330">
        <f t="shared" si="2"/>
        <v>14.7</v>
      </c>
      <c r="H122" s="561"/>
      <c r="I122" s="202" t="s">
        <v>63</v>
      </c>
      <c r="J122" s="304"/>
    </row>
    <row r="123" spans="1:10" ht="18.75" customHeight="1">
      <c r="A123" s="86" t="s">
        <v>56</v>
      </c>
      <c r="B123" s="284" t="s">
        <v>414</v>
      </c>
      <c r="C123" s="284" t="s">
        <v>415</v>
      </c>
      <c r="D123" s="353">
        <v>1425</v>
      </c>
      <c r="E123" s="284" t="s">
        <v>13</v>
      </c>
      <c r="F123" s="324">
        <v>0</v>
      </c>
      <c r="G123" s="324">
        <f t="shared" si="2"/>
        <v>0</v>
      </c>
      <c r="H123" s="562" t="s">
        <v>416</v>
      </c>
      <c r="I123" s="199"/>
      <c r="J123" s="366"/>
    </row>
    <row r="124" spans="1:10" ht="18.75" customHeight="1">
      <c r="A124" s="86"/>
      <c r="B124" s="196" t="s">
        <v>417</v>
      </c>
      <c r="C124" s="196" t="s">
        <v>415</v>
      </c>
      <c r="D124" s="367">
        <v>1282</v>
      </c>
      <c r="E124" s="196" t="s">
        <v>13</v>
      </c>
      <c r="F124" s="368">
        <v>0</v>
      </c>
      <c r="G124" s="368">
        <f t="shared" si="2"/>
        <v>0</v>
      </c>
      <c r="H124" s="526"/>
      <c r="I124" s="98"/>
      <c r="J124" s="302"/>
    </row>
    <row r="125" spans="1:10" ht="18.75" customHeight="1">
      <c r="A125" s="86"/>
      <c r="B125" s="196" t="s">
        <v>418</v>
      </c>
      <c r="C125" s="196" t="s">
        <v>415</v>
      </c>
      <c r="D125" s="367">
        <v>744</v>
      </c>
      <c r="E125" s="196" t="s">
        <v>13</v>
      </c>
      <c r="F125" s="368">
        <v>0</v>
      </c>
      <c r="G125" s="368">
        <f t="shared" si="2"/>
        <v>0</v>
      </c>
      <c r="H125" s="526"/>
      <c r="I125" s="98"/>
      <c r="J125" s="302"/>
    </row>
    <row r="126" spans="1:10" ht="18.75" customHeight="1">
      <c r="A126" s="86"/>
      <c r="B126" s="196" t="s">
        <v>419</v>
      </c>
      <c r="C126" s="196" t="s">
        <v>415</v>
      </c>
      <c r="D126" s="367">
        <v>601</v>
      </c>
      <c r="E126" s="196" t="s">
        <v>13</v>
      </c>
      <c r="F126" s="368">
        <v>0</v>
      </c>
      <c r="G126" s="368">
        <f t="shared" si="2"/>
        <v>0</v>
      </c>
      <c r="H126" s="526"/>
      <c r="I126" s="98"/>
      <c r="J126" s="302"/>
    </row>
    <row r="127" spans="1:10" ht="18.75" customHeight="1">
      <c r="A127" s="86"/>
      <c r="B127" s="196" t="s">
        <v>420</v>
      </c>
      <c r="C127" s="196" t="s">
        <v>415</v>
      </c>
      <c r="D127" s="367">
        <v>886</v>
      </c>
      <c r="E127" s="196" t="s">
        <v>13</v>
      </c>
      <c r="F127" s="368">
        <v>0</v>
      </c>
      <c r="G127" s="368">
        <f t="shared" si="2"/>
        <v>0</v>
      </c>
      <c r="H127" s="526"/>
      <c r="I127" s="98"/>
      <c r="J127" s="302"/>
    </row>
    <row r="128" spans="1:10" ht="18.75" customHeight="1">
      <c r="A128" s="86"/>
      <c r="B128" s="196" t="s">
        <v>421</v>
      </c>
      <c r="C128" s="196" t="s">
        <v>415</v>
      </c>
      <c r="D128" s="367">
        <v>316</v>
      </c>
      <c r="E128" s="196" t="s">
        <v>13</v>
      </c>
      <c r="F128" s="368">
        <v>0</v>
      </c>
      <c r="G128" s="368">
        <f t="shared" si="2"/>
        <v>0</v>
      </c>
      <c r="H128" s="526"/>
      <c r="I128" s="98"/>
      <c r="J128" s="302"/>
    </row>
    <row r="129" spans="1:10" ht="18.75" customHeight="1">
      <c r="A129" s="86"/>
      <c r="B129" s="196" t="s">
        <v>422</v>
      </c>
      <c r="C129" s="196" t="s">
        <v>415</v>
      </c>
      <c r="D129" s="367">
        <v>585</v>
      </c>
      <c r="E129" s="196" t="s">
        <v>13</v>
      </c>
      <c r="F129" s="368">
        <v>0</v>
      </c>
      <c r="G129" s="368">
        <f t="shared" si="2"/>
        <v>0</v>
      </c>
      <c r="H129" s="526"/>
      <c r="I129" s="98"/>
      <c r="J129" s="302"/>
    </row>
    <row r="130" spans="1:10" ht="18.75" customHeight="1">
      <c r="A130" s="86"/>
      <c r="B130" s="196">
        <v>465</v>
      </c>
      <c r="C130" s="196" t="s">
        <v>415</v>
      </c>
      <c r="D130" s="367">
        <v>2381</v>
      </c>
      <c r="E130" s="196" t="s">
        <v>13</v>
      </c>
      <c r="F130" s="368">
        <v>0</v>
      </c>
      <c r="G130" s="368">
        <f t="shared" si="2"/>
        <v>0</v>
      </c>
      <c r="H130" s="526"/>
      <c r="I130" s="98"/>
      <c r="J130" s="302"/>
    </row>
    <row r="131" spans="1:10" ht="19.5" customHeight="1">
      <c r="A131" s="86"/>
      <c r="B131" s="196" t="s">
        <v>423</v>
      </c>
      <c r="C131" s="196" t="s">
        <v>415</v>
      </c>
      <c r="D131" s="367">
        <v>1894</v>
      </c>
      <c r="E131" s="196" t="s">
        <v>13</v>
      </c>
      <c r="F131" s="368">
        <v>0</v>
      </c>
      <c r="G131" s="368">
        <f t="shared" si="2"/>
        <v>0</v>
      </c>
      <c r="H131" s="526"/>
      <c r="I131" s="98"/>
      <c r="J131" s="302"/>
    </row>
    <row r="132" spans="1:10" ht="21" customHeight="1">
      <c r="A132" s="86"/>
      <c r="B132" s="196">
        <v>584</v>
      </c>
      <c r="C132" s="196" t="s">
        <v>415</v>
      </c>
      <c r="D132" s="367">
        <v>11509</v>
      </c>
      <c r="E132" s="196" t="s">
        <v>13</v>
      </c>
      <c r="F132" s="368">
        <v>0</v>
      </c>
      <c r="G132" s="368">
        <f t="shared" si="2"/>
        <v>0</v>
      </c>
      <c r="H132" s="527"/>
      <c r="I132" s="98"/>
      <c r="J132" s="302"/>
    </row>
    <row r="133" spans="1:10" ht="44.25" customHeight="1">
      <c r="A133" s="86"/>
      <c r="B133" s="196" t="s">
        <v>424</v>
      </c>
      <c r="C133" s="196" t="s">
        <v>415</v>
      </c>
      <c r="D133" s="367">
        <v>997</v>
      </c>
      <c r="E133" s="196" t="s">
        <v>13</v>
      </c>
      <c r="F133" s="368">
        <v>0</v>
      </c>
      <c r="G133" s="368">
        <v>0</v>
      </c>
      <c r="H133" s="369" t="s">
        <v>425</v>
      </c>
      <c r="I133" s="98"/>
      <c r="J133" s="302"/>
    </row>
    <row r="134" spans="1:10" ht="36" customHeight="1">
      <c r="A134" s="74"/>
      <c r="B134" s="397" t="s">
        <v>90</v>
      </c>
      <c r="C134" s="71" t="s">
        <v>16</v>
      </c>
      <c r="D134" s="156">
        <v>19</v>
      </c>
      <c r="E134" s="71" t="s">
        <v>13</v>
      </c>
      <c r="F134" s="159">
        <v>22</v>
      </c>
      <c r="G134" s="159">
        <f t="shared" si="2"/>
        <v>418</v>
      </c>
      <c r="H134" s="299" t="s">
        <v>259</v>
      </c>
      <c r="I134" s="398" t="s">
        <v>63</v>
      </c>
      <c r="J134" s="280"/>
    </row>
    <row r="135" spans="1:10">
      <c r="A135" s="88"/>
      <c r="B135" s="152" t="s">
        <v>98</v>
      </c>
      <c r="C135" s="153" t="s">
        <v>17</v>
      </c>
      <c r="D135" s="154">
        <v>266</v>
      </c>
      <c r="E135" s="153" t="s">
        <v>13</v>
      </c>
      <c r="F135" s="213">
        <v>22.27</v>
      </c>
      <c r="G135" s="171">
        <f t="shared" si="2"/>
        <v>5923.82</v>
      </c>
      <c r="H135" s="204" t="s">
        <v>118</v>
      </c>
      <c r="I135" s="399" t="s">
        <v>63</v>
      </c>
      <c r="J135" s="584"/>
    </row>
    <row r="136" spans="1:10">
      <c r="A136" s="88"/>
      <c r="B136" s="152" t="s">
        <v>99</v>
      </c>
      <c r="C136" s="153" t="s">
        <v>10</v>
      </c>
      <c r="D136" s="154">
        <v>326</v>
      </c>
      <c r="E136" s="153" t="s">
        <v>13</v>
      </c>
      <c r="F136" s="213">
        <v>22.27</v>
      </c>
      <c r="G136" s="171">
        <f t="shared" si="2"/>
        <v>7260.0199999999995</v>
      </c>
      <c r="H136" s="557" t="s">
        <v>260</v>
      </c>
      <c r="I136" s="157" t="s">
        <v>63</v>
      </c>
      <c r="J136" s="584"/>
    </row>
    <row r="137" spans="1:10">
      <c r="A137" s="88"/>
      <c r="B137" s="152" t="s">
        <v>100</v>
      </c>
      <c r="C137" s="153" t="s">
        <v>10</v>
      </c>
      <c r="D137" s="180">
        <v>67</v>
      </c>
      <c r="E137" s="153" t="s">
        <v>13</v>
      </c>
      <c r="F137" s="213">
        <v>22.27</v>
      </c>
      <c r="G137" s="171">
        <f t="shared" si="2"/>
        <v>1492.09</v>
      </c>
      <c r="H137" s="558"/>
      <c r="I137" s="399" t="s">
        <v>63</v>
      </c>
      <c r="J137" s="584"/>
    </row>
    <row r="138" spans="1:10">
      <c r="A138" s="88"/>
      <c r="B138" s="155" t="s">
        <v>101</v>
      </c>
      <c r="C138" s="71" t="s">
        <v>10</v>
      </c>
      <c r="D138" s="317">
        <v>547</v>
      </c>
      <c r="E138" s="71" t="s">
        <v>13</v>
      </c>
      <c r="F138" s="212">
        <v>22.27</v>
      </c>
      <c r="G138" s="159">
        <f t="shared" si="2"/>
        <v>12181.69</v>
      </c>
      <c r="H138" s="559"/>
      <c r="I138" s="396" t="s">
        <v>63</v>
      </c>
      <c r="J138" s="585"/>
    </row>
    <row r="139" spans="1:10" ht="19.5" customHeight="1">
      <c r="A139" s="88"/>
      <c r="B139" s="153" t="s">
        <v>120</v>
      </c>
      <c r="C139" s="153" t="s">
        <v>16</v>
      </c>
      <c r="D139" s="154">
        <v>85</v>
      </c>
      <c r="E139" s="153" t="s">
        <v>13</v>
      </c>
      <c r="F139" s="213">
        <v>23.23</v>
      </c>
      <c r="G139" s="171">
        <f t="shared" si="2"/>
        <v>1974.55</v>
      </c>
      <c r="H139" s="557" t="s">
        <v>261</v>
      </c>
      <c r="I139" s="201" t="s">
        <v>63</v>
      </c>
      <c r="J139" s="581" t="s">
        <v>238</v>
      </c>
    </row>
    <row r="140" spans="1:10" ht="18.75" customHeight="1">
      <c r="A140" s="88"/>
      <c r="B140" s="153" t="s">
        <v>121</v>
      </c>
      <c r="C140" s="153" t="s">
        <v>16</v>
      </c>
      <c r="D140" s="154">
        <v>518</v>
      </c>
      <c r="E140" s="153" t="s">
        <v>13</v>
      </c>
      <c r="F140" s="213">
        <v>23.23</v>
      </c>
      <c r="G140" s="171">
        <f t="shared" si="2"/>
        <v>12033.14</v>
      </c>
      <c r="H140" s="558"/>
      <c r="I140" s="204" t="s">
        <v>63</v>
      </c>
      <c r="J140" s="582"/>
    </row>
    <row r="141" spans="1:10" ht="20.25" customHeight="1">
      <c r="A141" s="89"/>
      <c r="B141" s="153" t="s">
        <v>122</v>
      </c>
      <c r="C141" s="153" t="s">
        <v>16</v>
      </c>
      <c r="D141" s="154">
        <v>489</v>
      </c>
      <c r="E141" s="153" t="s">
        <v>13</v>
      </c>
      <c r="F141" s="213">
        <v>23.23</v>
      </c>
      <c r="G141" s="171">
        <f t="shared" si="2"/>
        <v>11359.47</v>
      </c>
      <c r="H141" s="558"/>
      <c r="I141" s="201" t="s">
        <v>63</v>
      </c>
      <c r="J141" s="582"/>
    </row>
    <row r="142" spans="1:10" ht="22.5" customHeight="1">
      <c r="A142" s="88"/>
      <c r="B142" s="284" t="s">
        <v>123</v>
      </c>
      <c r="C142" s="71" t="s">
        <v>16</v>
      </c>
      <c r="D142" s="156">
        <v>145</v>
      </c>
      <c r="E142" s="71" t="s">
        <v>13</v>
      </c>
      <c r="F142" s="212">
        <v>23.23</v>
      </c>
      <c r="G142" s="159">
        <f t="shared" si="2"/>
        <v>3368.35</v>
      </c>
      <c r="H142" s="559"/>
      <c r="I142" s="205" t="s">
        <v>63</v>
      </c>
      <c r="J142" s="583"/>
    </row>
    <row r="143" spans="1:10">
      <c r="A143" s="88"/>
      <c r="B143" s="153" t="s">
        <v>291</v>
      </c>
      <c r="C143" s="153" t="s">
        <v>10</v>
      </c>
      <c r="D143" s="180">
        <v>18</v>
      </c>
      <c r="E143" s="153" t="s">
        <v>11</v>
      </c>
      <c r="F143" s="370">
        <v>13.25</v>
      </c>
      <c r="G143" s="188">
        <f t="shared" si="2"/>
        <v>238.5</v>
      </c>
      <c r="H143" s="539" t="s">
        <v>239</v>
      </c>
      <c r="I143" s="204" t="s">
        <v>63</v>
      </c>
      <c r="J143" s="493" t="s">
        <v>409</v>
      </c>
    </row>
    <row r="144" spans="1:10">
      <c r="A144" s="88"/>
      <c r="B144" s="153" t="s">
        <v>292</v>
      </c>
      <c r="C144" s="153" t="s">
        <v>10</v>
      </c>
      <c r="D144" s="180">
        <v>233</v>
      </c>
      <c r="E144" s="153" t="s">
        <v>11</v>
      </c>
      <c r="F144" s="370">
        <v>13.25</v>
      </c>
      <c r="G144" s="188">
        <f t="shared" si="2"/>
        <v>3087.25</v>
      </c>
      <c r="H144" s="539"/>
      <c r="I144" s="204" t="s">
        <v>63</v>
      </c>
      <c r="J144" s="489"/>
    </row>
    <row r="145" spans="1:10" ht="12.75" customHeight="1">
      <c r="A145" s="88"/>
      <c r="B145" s="153" t="s">
        <v>299</v>
      </c>
      <c r="C145" s="153" t="s">
        <v>139</v>
      </c>
      <c r="D145" s="180">
        <v>124</v>
      </c>
      <c r="E145" s="153" t="s">
        <v>11</v>
      </c>
      <c r="F145" s="370">
        <v>7.34</v>
      </c>
      <c r="G145" s="188">
        <f t="shared" si="2"/>
        <v>910.16</v>
      </c>
      <c r="H145" s="539"/>
      <c r="I145" s="204" t="s">
        <v>63</v>
      </c>
      <c r="J145" s="489"/>
    </row>
    <row r="146" spans="1:10">
      <c r="A146" s="88"/>
      <c r="B146" s="153" t="s">
        <v>298</v>
      </c>
      <c r="C146" s="153" t="s">
        <v>139</v>
      </c>
      <c r="D146" s="180">
        <v>73</v>
      </c>
      <c r="E146" s="153" t="s">
        <v>11</v>
      </c>
      <c r="F146" s="370">
        <v>7.34</v>
      </c>
      <c r="G146" s="188">
        <f t="shared" si="2"/>
        <v>535.81999999999994</v>
      </c>
      <c r="H146" s="539"/>
      <c r="I146" s="204" t="s">
        <v>63</v>
      </c>
      <c r="J146" s="489"/>
    </row>
    <row r="147" spans="1:10">
      <c r="A147" s="88"/>
      <c r="B147" s="153" t="s">
        <v>297</v>
      </c>
      <c r="C147" s="153" t="s">
        <v>139</v>
      </c>
      <c r="D147" s="180">
        <v>21</v>
      </c>
      <c r="E147" s="153" t="s">
        <v>11</v>
      </c>
      <c r="F147" s="370">
        <v>7.34</v>
      </c>
      <c r="G147" s="188">
        <f t="shared" si="2"/>
        <v>154.13999999999999</v>
      </c>
      <c r="H147" s="539"/>
      <c r="I147" s="204" t="s">
        <v>63</v>
      </c>
      <c r="J147" s="489"/>
    </row>
    <row r="148" spans="1:10">
      <c r="A148" s="88"/>
      <c r="B148" s="153" t="s">
        <v>293</v>
      </c>
      <c r="C148" s="153" t="s">
        <v>10</v>
      </c>
      <c r="D148" s="180">
        <v>164</v>
      </c>
      <c r="E148" s="153" t="s">
        <v>11</v>
      </c>
      <c r="F148" s="370">
        <v>4.9000000000000004</v>
      </c>
      <c r="G148" s="188">
        <f t="shared" si="2"/>
        <v>803.6</v>
      </c>
      <c r="H148" s="539"/>
      <c r="I148" s="204" t="s">
        <v>63</v>
      </c>
      <c r="J148" s="489"/>
    </row>
    <row r="149" spans="1:10">
      <c r="A149" s="88"/>
      <c r="B149" s="153" t="s">
        <v>66</v>
      </c>
      <c r="C149" s="153" t="s">
        <v>10</v>
      </c>
      <c r="D149" s="180">
        <v>77</v>
      </c>
      <c r="E149" s="153" t="s">
        <v>11</v>
      </c>
      <c r="F149" s="370">
        <v>4.9000000000000004</v>
      </c>
      <c r="G149" s="188">
        <f t="shared" si="2"/>
        <v>377.3</v>
      </c>
      <c r="H149" s="539"/>
      <c r="I149" s="204" t="s">
        <v>63</v>
      </c>
      <c r="J149" s="489"/>
    </row>
    <row r="150" spans="1:10">
      <c r="A150" s="88"/>
      <c r="B150" s="153" t="s">
        <v>67</v>
      </c>
      <c r="C150" s="153" t="s">
        <v>139</v>
      </c>
      <c r="D150" s="180">
        <v>44</v>
      </c>
      <c r="E150" s="153" t="s">
        <v>11</v>
      </c>
      <c r="F150" s="370">
        <v>22.27</v>
      </c>
      <c r="G150" s="188">
        <f t="shared" si="2"/>
        <v>979.88</v>
      </c>
      <c r="H150" s="539"/>
      <c r="I150" s="204" t="s">
        <v>63</v>
      </c>
      <c r="J150" s="489"/>
    </row>
    <row r="151" spans="1:10">
      <c r="A151" s="88"/>
      <c r="B151" s="153" t="s">
        <v>294</v>
      </c>
      <c r="C151" s="153" t="s">
        <v>10</v>
      </c>
      <c r="D151" s="180">
        <v>20</v>
      </c>
      <c r="E151" s="153" t="s">
        <v>11</v>
      </c>
      <c r="F151" s="370">
        <v>0</v>
      </c>
      <c r="G151" s="188">
        <f t="shared" si="2"/>
        <v>0</v>
      </c>
      <c r="H151" s="539"/>
      <c r="I151" s="204" t="s">
        <v>63</v>
      </c>
      <c r="J151" s="489"/>
    </row>
    <row r="152" spans="1:10">
      <c r="A152" s="88"/>
      <c r="B152" s="153" t="s">
        <v>295</v>
      </c>
      <c r="C152" s="153" t="s">
        <v>10</v>
      </c>
      <c r="D152" s="180">
        <v>3</v>
      </c>
      <c r="E152" s="153" t="s">
        <v>11</v>
      </c>
      <c r="F152" s="370">
        <v>0</v>
      </c>
      <c r="G152" s="188">
        <f t="shared" si="2"/>
        <v>0</v>
      </c>
      <c r="H152" s="539"/>
      <c r="I152" s="204" t="s">
        <v>63</v>
      </c>
      <c r="J152" s="489"/>
    </row>
    <row r="153" spans="1:10">
      <c r="A153" s="88"/>
      <c r="B153" s="153" t="s">
        <v>73</v>
      </c>
      <c r="C153" s="153" t="s">
        <v>10</v>
      </c>
      <c r="D153" s="180">
        <v>78</v>
      </c>
      <c r="E153" s="153" t="s">
        <v>11</v>
      </c>
      <c r="F153" s="370">
        <v>0</v>
      </c>
      <c r="G153" s="188">
        <f t="shared" si="2"/>
        <v>0</v>
      </c>
      <c r="H153" s="539"/>
      <c r="I153" s="204" t="s">
        <v>63</v>
      </c>
      <c r="J153" s="489"/>
    </row>
    <row r="154" spans="1:10">
      <c r="A154" s="88"/>
      <c r="B154" s="153" t="s">
        <v>71</v>
      </c>
      <c r="C154" s="153" t="s">
        <v>10</v>
      </c>
      <c r="D154" s="180">
        <v>7</v>
      </c>
      <c r="E154" s="153" t="s">
        <v>11</v>
      </c>
      <c r="F154" s="370">
        <v>0</v>
      </c>
      <c r="G154" s="188">
        <f t="shared" si="2"/>
        <v>0</v>
      </c>
      <c r="H154" s="539"/>
      <c r="I154" s="204" t="s">
        <v>63</v>
      </c>
      <c r="J154" s="489"/>
    </row>
    <row r="155" spans="1:10">
      <c r="A155" s="88"/>
      <c r="B155" s="284" t="s">
        <v>296</v>
      </c>
      <c r="C155" s="71" t="s">
        <v>10</v>
      </c>
      <c r="D155" s="317">
        <v>276</v>
      </c>
      <c r="E155" s="71" t="s">
        <v>11</v>
      </c>
      <c r="F155" s="371">
        <v>8.59</v>
      </c>
      <c r="G155" s="320">
        <f t="shared" si="2"/>
        <v>2370.84</v>
      </c>
      <c r="H155" s="540"/>
      <c r="I155" s="205" t="s">
        <v>63</v>
      </c>
      <c r="J155" s="490"/>
    </row>
    <row r="156" spans="1:10" ht="15.75" customHeight="1">
      <c r="A156" s="88"/>
      <c r="B156" s="282" t="s">
        <v>357</v>
      </c>
      <c r="C156" s="198" t="s">
        <v>178</v>
      </c>
      <c r="D156" s="331">
        <v>381</v>
      </c>
      <c r="E156" s="198" t="s">
        <v>13</v>
      </c>
      <c r="F156" s="378">
        <v>22.27</v>
      </c>
      <c r="G156" s="332">
        <f t="shared" si="2"/>
        <v>8484.869999999999</v>
      </c>
      <c r="H156" s="563" t="s">
        <v>413</v>
      </c>
      <c r="I156" s="357" t="s">
        <v>63</v>
      </c>
      <c r="J156" s="379"/>
    </row>
    <row r="157" spans="1:10" ht="18" customHeight="1">
      <c r="A157" s="88"/>
      <c r="B157" s="284" t="s">
        <v>358</v>
      </c>
      <c r="C157" s="71" t="s">
        <v>178</v>
      </c>
      <c r="D157" s="317">
        <v>65</v>
      </c>
      <c r="E157" s="71" t="s">
        <v>13</v>
      </c>
      <c r="F157" s="376">
        <v>22.27</v>
      </c>
      <c r="G157" s="320">
        <f t="shared" si="2"/>
        <v>1447.55</v>
      </c>
      <c r="H157" s="564"/>
      <c r="I157" s="326" t="s">
        <v>63</v>
      </c>
      <c r="J157" s="380"/>
    </row>
    <row r="158" spans="1:10" ht="18.75" customHeight="1">
      <c r="A158" s="88"/>
      <c r="B158" s="284" t="s">
        <v>359</v>
      </c>
      <c r="C158" s="362" t="s">
        <v>360</v>
      </c>
      <c r="D158" s="317">
        <v>32</v>
      </c>
      <c r="E158" s="71" t="s">
        <v>13</v>
      </c>
      <c r="F158" s="376">
        <v>22.27</v>
      </c>
      <c r="G158" s="320">
        <f t="shared" si="2"/>
        <v>712.64</v>
      </c>
      <c r="H158" s="565"/>
      <c r="I158" s="326" t="s">
        <v>63</v>
      </c>
      <c r="J158" s="380"/>
    </row>
    <row r="159" spans="1:10" ht="38.25">
      <c r="A159" s="88"/>
      <c r="B159" s="284" t="s">
        <v>392</v>
      </c>
      <c r="C159" s="362" t="s">
        <v>14</v>
      </c>
      <c r="D159" s="317">
        <v>12</v>
      </c>
      <c r="E159" s="71" t="s">
        <v>13</v>
      </c>
      <c r="F159" s="376">
        <v>22.27</v>
      </c>
      <c r="G159" s="320">
        <f t="shared" si="2"/>
        <v>267.24</v>
      </c>
      <c r="H159" s="362" t="s">
        <v>393</v>
      </c>
      <c r="I159" s="326" t="s">
        <v>63</v>
      </c>
      <c r="J159" s="286" t="s">
        <v>394</v>
      </c>
    </row>
    <row r="160" spans="1:10" ht="38.25">
      <c r="A160" s="88"/>
      <c r="B160" s="196" t="s">
        <v>133</v>
      </c>
      <c r="C160" s="92" t="s">
        <v>12</v>
      </c>
      <c r="D160" s="200">
        <v>114</v>
      </c>
      <c r="E160" s="92" t="s">
        <v>13</v>
      </c>
      <c r="F160" s="372">
        <v>22.27</v>
      </c>
      <c r="G160" s="321">
        <f t="shared" si="2"/>
        <v>2538.7799999999997</v>
      </c>
      <c r="H160" s="322" t="s">
        <v>262</v>
      </c>
      <c r="I160" s="96" t="s">
        <v>63</v>
      </c>
      <c r="J160" s="306" t="s">
        <v>240</v>
      </c>
    </row>
    <row r="161" spans="1:10" ht="39" thickBot="1">
      <c r="A161" s="90"/>
      <c r="B161" s="182" t="s">
        <v>302</v>
      </c>
      <c r="C161" s="182" t="s">
        <v>16</v>
      </c>
      <c r="D161" s="183">
        <v>119</v>
      </c>
      <c r="E161" s="182" t="s">
        <v>13</v>
      </c>
      <c r="F161" s="373">
        <v>21.53</v>
      </c>
      <c r="G161" s="330">
        <f t="shared" si="2"/>
        <v>2562.0700000000002</v>
      </c>
      <c r="H161" s="374" t="s">
        <v>263</v>
      </c>
      <c r="I161" s="210" t="s">
        <v>63</v>
      </c>
      <c r="J161" s="375"/>
    </row>
    <row r="162" spans="1:10" ht="25.5" customHeight="1">
      <c r="A162" s="88" t="s">
        <v>57</v>
      </c>
      <c r="B162" s="153" t="s">
        <v>345</v>
      </c>
      <c r="C162" s="153" t="s">
        <v>12</v>
      </c>
      <c r="D162" s="180">
        <v>23</v>
      </c>
      <c r="E162" s="153" t="s">
        <v>11</v>
      </c>
      <c r="F162" s="381">
        <v>7.35</v>
      </c>
      <c r="G162" s="188">
        <f t="shared" si="2"/>
        <v>169.04999999999998</v>
      </c>
      <c r="H162" s="596" t="s">
        <v>347</v>
      </c>
      <c r="I162" s="204" t="s">
        <v>63</v>
      </c>
      <c r="J162" s="361"/>
    </row>
    <row r="163" spans="1:10" ht="27" customHeight="1">
      <c r="A163" s="88"/>
      <c r="B163" s="284" t="s">
        <v>346</v>
      </c>
      <c r="C163" s="71" t="s">
        <v>12</v>
      </c>
      <c r="D163" s="317">
        <v>452</v>
      </c>
      <c r="E163" s="71" t="s">
        <v>11</v>
      </c>
      <c r="F163" s="376">
        <v>7.35</v>
      </c>
      <c r="G163" s="320">
        <f t="shared" si="2"/>
        <v>3322.2</v>
      </c>
      <c r="H163" s="565"/>
      <c r="I163" s="326" t="s">
        <v>63</v>
      </c>
      <c r="J163" s="342"/>
    </row>
    <row r="164" spans="1:10" ht="38.25">
      <c r="A164" s="91"/>
      <c r="B164" s="284" t="s">
        <v>88</v>
      </c>
      <c r="C164" s="211" t="s">
        <v>12</v>
      </c>
      <c r="D164" s="317">
        <v>33</v>
      </c>
      <c r="E164" s="71" t="s">
        <v>11</v>
      </c>
      <c r="F164" s="376">
        <v>20</v>
      </c>
      <c r="G164" s="320">
        <f t="shared" si="2"/>
        <v>660</v>
      </c>
      <c r="H164" s="377" t="s">
        <v>264</v>
      </c>
      <c r="I164" s="211" t="s">
        <v>63</v>
      </c>
      <c r="J164" s="342"/>
    </row>
    <row r="165" spans="1:10" ht="25.5">
      <c r="A165" s="88"/>
      <c r="B165" s="64" t="s">
        <v>102</v>
      </c>
      <c r="C165" s="400" t="s">
        <v>15</v>
      </c>
      <c r="D165" s="135">
        <v>894</v>
      </c>
      <c r="E165" s="92" t="s">
        <v>114</v>
      </c>
      <c r="F165" s="206">
        <v>25</v>
      </c>
      <c r="G165" s="93">
        <f t="shared" si="2"/>
        <v>22350</v>
      </c>
      <c r="H165" s="322" t="s">
        <v>119</v>
      </c>
      <c r="I165" s="96" t="s">
        <v>92</v>
      </c>
      <c r="J165" s="305"/>
    </row>
    <row r="166" spans="1:10" ht="26.25" thickBot="1">
      <c r="A166" s="90"/>
      <c r="B166" s="160" t="s">
        <v>175</v>
      </c>
      <c r="C166" s="203" t="s">
        <v>16</v>
      </c>
      <c r="D166" s="161">
        <v>15356</v>
      </c>
      <c r="E166" s="182" t="s">
        <v>13</v>
      </c>
      <c r="F166" s="207">
        <v>0</v>
      </c>
      <c r="G166" s="208">
        <f t="shared" si="2"/>
        <v>0</v>
      </c>
      <c r="H166" s="209" t="s">
        <v>265</v>
      </c>
      <c r="I166" s="401"/>
      <c r="J166" s="301" t="s">
        <v>241</v>
      </c>
    </row>
    <row r="167" spans="1:10" ht="22.5" customHeight="1">
      <c r="A167" s="91" t="s">
        <v>58</v>
      </c>
      <c r="B167" s="152" t="s">
        <v>62</v>
      </c>
      <c r="C167" s="201" t="s">
        <v>16</v>
      </c>
      <c r="D167" s="154">
        <v>26</v>
      </c>
      <c r="E167" s="153" t="s">
        <v>13</v>
      </c>
      <c r="F167" s="213">
        <v>20</v>
      </c>
      <c r="G167" s="171">
        <f t="shared" si="2"/>
        <v>520</v>
      </c>
      <c r="H167" s="531" t="s">
        <v>266</v>
      </c>
      <c r="I167" s="157" t="s">
        <v>63</v>
      </c>
      <c r="J167" s="281" t="s">
        <v>10</v>
      </c>
    </row>
    <row r="168" spans="1:10" ht="21" customHeight="1" thickBot="1">
      <c r="A168" s="90"/>
      <c r="B168" s="160" t="s">
        <v>61</v>
      </c>
      <c r="C168" s="203" t="s">
        <v>12</v>
      </c>
      <c r="D168" s="161">
        <v>99</v>
      </c>
      <c r="E168" s="182" t="s">
        <v>13</v>
      </c>
      <c r="F168" s="207">
        <v>20</v>
      </c>
      <c r="G168" s="208">
        <f t="shared" si="2"/>
        <v>1980</v>
      </c>
      <c r="H168" s="560"/>
      <c r="I168" s="162" t="s">
        <v>63</v>
      </c>
      <c r="J168" s="301" t="s">
        <v>10</v>
      </c>
    </row>
    <row r="169" spans="1:10" ht="25.5">
      <c r="A169" s="141" t="s">
        <v>59</v>
      </c>
      <c r="B169" s="232" t="s">
        <v>300</v>
      </c>
      <c r="C169" s="382" t="s">
        <v>16</v>
      </c>
      <c r="D169" s="383">
        <v>28</v>
      </c>
      <c r="E169" s="191" t="s">
        <v>11</v>
      </c>
      <c r="F169" s="384">
        <v>12.81</v>
      </c>
      <c r="G169" s="385">
        <f t="shared" si="2"/>
        <v>358.68</v>
      </c>
      <c r="H169" s="386" t="s">
        <v>301</v>
      </c>
      <c r="I169" s="387" t="s">
        <v>63</v>
      </c>
      <c r="J169" s="388"/>
    </row>
    <row r="170" spans="1:10" ht="39.75" customHeight="1" thickBot="1">
      <c r="A170" s="142"/>
      <c r="B170" s="160" t="s">
        <v>60</v>
      </c>
      <c r="C170" s="203" t="s">
        <v>10</v>
      </c>
      <c r="D170" s="161">
        <v>1221</v>
      </c>
      <c r="E170" s="182" t="s">
        <v>14</v>
      </c>
      <c r="F170" s="207">
        <v>9.24</v>
      </c>
      <c r="G170" s="208">
        <f t="shared" ref="G170" si="3">D170*F170</f>
        <v>11282.04</v>
      </c>
      <c r="H170" s="209" t="s">
        <v>242</v>
      </c>
      <c r="I170" s="162" t="s">
        <v>63</v>
      </c>
      <c r="J170" s="301" t="s">
        <v>10</v>
      </c>
    </row>
    <row r="171" spans="1:10" ht="13.5" thickBot="1">
      <c r="E171" s="267"/>
      <c r="F171" s="268" t="s">
        <v>220</v>
      </c>
      <c r="G171" s="269">
        <f>SUM(G7:G170)</f>
        <v>370415.10000000003</v>
      </c>
    </row>
    <row r="172" spans="1:10">
      <c r="B172" s="62"/>
      <c r="D172" s="62"/>
      <c r="F172" s="145"/>
      <c r="G172" s="99"/>
      <c r="I172" s="63"/>
      <c r="J172" s="63"/>
    </row>
    <row r="173" spans="1:10" ht="13.5" thickBot="1">
      <c r="B173" s="62"/>
      <c r="D173" s="62"/>
      <c r="F173" s="145"/>
      <c r="G173" s="99"/>
      <c r="H173" s="65"/>
      <c r="I173" s="65"/>
      <c r="J173" s="65"/>
    </row>
    <row r="174" spans="1:10" ht="13.5" thickBot="1">
      <c r="F174" s="270"/>
      <c r="G174" s="271" t="s">
        <v>46</v>
      </c>
      <c r="H174" s="277" t="s">
        <v>290</v>
      </c>
      <c r="J174" s="298" t="s">
        <v>411</v>
      </c>
    </row>
    <row r="175" spans="1:10">
      <c r="B175" s="551" t="s">
        <v>227</v>
      </c>
      <c r="C175" s="552"/>
      <c r="D175" s="552"/>
      <c r="E175" s="552"/>
      <c r="F175" s="553"/>
      <c r="G175" s="272">
        <f>SUMIF(I7:I170,"*60225*",G7:G170)</f>
        <v>333847.30000000005</v>
      </c>
      <c r="H175" s="278">
        <v>170000</v>
      </c>
      <c r="J175" s="402"/>
    </row>
    <row r="176" spans="1:10" ht="13.5" thickBot="1">
      <c r="A176" s="59"/>
      <c r="B176" s="554" t="s">
        <v>50</v>
      </c>
      <c r="C176" s="555"/>
      <c r="D176" s="555"/>
      <c r="E176" s="555"/>
      <c r="F176" s="556"/>
      <c r="G176" s="273">
        <f>SUMIF(I7:I170,"*61000*",G7:G170)</f>
        <v>36567.800000000003</v>
      </c>
      <c r="H176" s="279">
        <v>14217.8</v>
      </c>
      <c r="J176" s="28"/>
    </row>
    <row r="177" spans="2:8" ht="13.5" thickBot="1">
      <c r="B177" s="546" t="s">
        <v>46</v>
      </c>
      <c r="C177" s="547"/>
      <c r="D177" s="547"/>
      <c r="E177" s="547"/>
      <c r="F177" s="548"/>
      <c r="G177" s="274">
        <f>SUM(G175:G176)</f>
        <v>370415.10000000003</v>
      </c>
      <c r="H177" s="279">
        <f>SUM(H175:H176)</f>
        <v>184217.8</v>
      </c>
    </row>
  </sheetData>
  <sortState ref="B82:B86">
    <sortCondition ref="B82"/>
  </sortState>
  <mergeCells count="57">
    <mergeCell ref="H16:H17"/>
    <mergeCell ref="J5:J6"/>
    <mergeCell ref="H7:H15"/>
    <mergeCell ref="J106:J108"/>
    <mergeCell ref="J143:J155"/>
    <mergeCell ref="H116:H118"/>
    <mergeCell ref="H102:H109"/>
    <mergeCell ref="H110:H115"/>
    <mergeCell ref="H143:H155"/>
    <mergeCell ref="H78:H79"/>
    <mergeCell ref="H63:H64"/>
    <mergeCell ref="H80:H85"/>
    <mergeCell ref="J63:J64"/>
    <mergeCell ref="J114:J115"/>
    <mergeCell ref="H72:H73"/>
    <mergeCell ref="J139:J142"/>
    <mergeCell ref="J135:J138"/>
    <mergeCell ref="J66:J67"/>
    <mergeCell ref="J69:J70"/>
    <mergeCell ref="J78:J79"/>
    <mergeCell ref="J93:J97"/>
    <mergeCell ref="J110:J111"/>
    <mergeCell ref="J116:J118"/>
    <mergeCell ref="A1:I1"/>
    <mergeCell ref="A4:B4"/>
    <mergeCell ref="B5:D5"/>
    <mergeCell ref="I5:I6"/>
    <mergeCell ref="A2:I2"/>
    <mergeCell ref="H5:H6"/>
    <mergeCell ref="B177:F177"/>
    <mergeCell ref="H66:H67"/>
    <mergeCell ref="B175:F175"/>
    <mergeCell ref="B176:F176"/>
    <mergeCell ref="H136:H138"/>
    <mergeCell ref="H167:H168"/>
    <mergeCell ref="H119:H122"/>
    <mergeCell ref="H139:H142"/>
    <mergeCell ref="H93:H97"/>
    <mergeCell ref="H99:H101"/>
    <mergeCell ref="H86:H90"/>
    <mergeCell ref="H123:H132"/>
    <mergeCell ref="H162:H163"/>
    <mergeCell ref="H156:H158"/>
    <mergeCell ref="H47:H50"/>
    <mergeCell ref="H58:H62"/>
    <mergeCell ref="J58:J62"/>
    <mergeCell ref="H52:H56"/>
    <mergeCell ref="J52:J56"/>
    <mergeCell ref="J47:J49"/>
    <mergeCell ref="H44:H46"/>
    <mergeCell ref="I44:I46"/>
    <mergeCell ref="J44:J46"/>
    <mergeCell ref="H19:H34"/>
    <mergeCell ref="J19:J34"/>
    <mergeCell ref="H35:H36"/>
    <mergeCell ref="H38:H43"/>
    <mergeCell ref="J38:J43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69" fitToHeight="5" orientation="landscape" r:id="rId1"/>
  <headerFooter alignWithMargins="0">
    <oddHeader>&amp;A</oddHeader>
    <oddFooter>Stran &amp;P od &amp;N</oddFooter>
  </headerFooter>
  <rowBreaks count="2" manualBreakCount="2">
    <brk id="43" max="9" man="1"/>
    <brk id="1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2013 in 2014</vt:lpstr>
      <vt:lpstr>NAČRT PRIDOBIVANJA 2013 in 2014</vt:lpstr>
      <vt:lpstr>'NAČRT PRIDOBIVANJA 2013 in 2014'!Področje_tiskanja</vt:lpstr>
      <vt:lpstr>'NAČRT RAZPOLAGANJA 2013 in 2014'!Področje_tiskanja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Supervisor</cp:lastModifiedBy>
  <cp:lastPrinted>2014-08-05T12:47:18Z</cp:lastPrinted>
  <dcterms:created xsi:type="dcterms:W3CDTF">2010-12-07T12:38:59Z</dcterms:created>
  <dcterms:modified xsi:type="dcterms:W3CDTF">2014-08-14T07:21:14Z</dcterms:modified>
</cp:coreProperties>
</file>