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Izračun ekonomske cene" sheetId="1" r:id="rId1"/>
    <sheet name="Enotna ekonomska cena" sheetId="2" r:id="rId2"/>
    <sheet name="Plačila staršev za oskrbnino" sheetId="3" r:id="rId3"/>
  </sheets>
  <definedNames/>
  <calcPr fullCalcOnLoad="1"/>
</workbook>
</file>

<file path=xl/sharedStrings.xml><?xml version="1.0" encoding="utf-8"?>
<sst xmlns="http://schemas.openxmlformats.org/spreadsheetml/2006/main" count="166" uniqueCount="79">
  <si>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</si>
  <si>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</si>
  <si>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</si>
  <si>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</si>
  <si>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</si>
  <si>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</si>
  <si>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</si>
  <si>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</si>
  <si>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</si>
  <si>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</si>
  <si>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</si>
  <si>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</si>
  <si>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</si>
  <si>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€</t>
  </si>
  <si>
    <t>A.</t>
  </si>
  <si>
    <t>Štev. otrok vpisanih v programe vrtcev (upoštevan najvišji normativ)</t>
  </si>
  <si>
    <t>B.</t>
  </si>
  <si>
    <t>Vzgojiteljice in pomočnice vzgojiteljic</t>
  </si>
  <si>
    <t>bruto plača</t>
  </si>
  <si>
    <t>prispevki in davki na bruto plače</t>
  </si>
  <si>
    <t>regres,jubilejne nagrade,solidarnostne pomoči,odpravnina</t>
  </si>
  <si>
    <t>prehrana in prevoz</t>
  </si>
  <si>
    <t>dodatno pokojninjsko zavarovanje-KAD</t>
  </si>
  <si>
    <t xml:space="preserve">6. </t>
  </si>
  <si>
    <t>korekcija plač za 2%</t>
  </si>
  <si>
    <t>skupaj 1+2+3+4+5+6</t>
  </si>
  <si>
    <t>C.</t>
  </si>
  <si>
    <t>regres,jubilejne nagrade,solidarnostne pomoči</t>
  </si>
  <si>
    <t>skupaj 8+9+10+11+12+13</t>
  </si>
  <si>
    <t>D.</t>
  </si>
  <si>
    <t>E.</t>
  </si>
  <si>
    <t>Prehrana otrok</t>
  </si>
  <si>
    <t>F.</t>
  </si>
  <si>
    <t>IZRAČUN CENE</t>
  </si>
  <si>
    <t>skupaj plače vzg.in pom. : število otrok (najvišji normativ) :12 mesecev</t>
  </si>
  <si>
    <t>skupaj plače tehnični kader : število otrok :12 mesecev</t>
  </si>
  <si>
    <t>materialni stroški  : število otrok :12 mesecev</t>
  </si>
  <si>
    <t>prrehrana  : število otrok :12 mesecev</t>
  </si>
  <si>
    <t>EKONOMSKA CENA ZA OTROKA NA MESEC</t>
  </si>
  <si>
    <t>IZRAČUN EKONOMSKE CENE PROGRAMOV V VRTCIH OBČINE HOČE-SLIVNICA - vrtec Slivnica</t>
  </si>
  <si>
    <t xml:space="preserve">Materialni stroški </t>
  </si>
  <si>
    <t>1. star. obd.</t>
  </si>
  <si>
    <t>2. star. obd.</t>
  </si>
  <si>
    <t>IZRAČUN EKONOMSKE CENE PROGRAMOV V VRTCIH OBČINE HOČE-SLIVNICA - ENOTNA CENA</t>
  </si>
  <si>
    <t>Tehnični in administrativno tehnični kader</t>
  </si>
  <si>
    <t xml:space="preserve">PLAČILA STARŠEV ZA OSKRBNINO V VRTCIH  PO PLAČILNIH RAZREDIH </t>
  </si>
  <si>
    <r>
      <t xml:space="preserve">PRVO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</si>
  <si>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PLAČILO</t>
  </si>
  <si>
    <t>Dohodkovni razred</t>
  </si>
  <si>
    <t>Povprečni mesečni dohodek na osebo v % od neto povprečne plače</t>
  </si>
  <si>
    <t>Plačilo v % cene programa</t>
  </si>
  <si>
    <t>za starše iz drugih občin, katerih otroci obiskujejo naše vrtce - DOMICIL</t>
  </si>
  <si>
    <t>za starše iz Občine Hoče-Slivnica, katerih otroci obiskujejo naše vrtce</t>
  </si>
  <si>
    <t>%</t>
  </si>
  <si>
    <t>Cena</t>
  </si>
  <si>
    <t>Popusti:</t>
  </si>
  <si>
    <t>01</t>
  </si>
  <si>
    <t>do 18%</t>
  </si>
  <si>
    <t>02</t>
  </si>
  <si>
    <t>nad 18% do 30%</t>
  </si>
  <si>
    <t>03</t>
  </si>
  <si>
    <t>nad 30% do 36%</t>
  </si>
  <si>
    <t>04</t>
  </si>
  <si>
    <t>nad 36% do 42%</t>
  </si>
  <si>
    <t>05</t>
  </si>
  <si>
    <t>nad 42%do 53%</t>
  </si>
  <si>
    <t>06</t>
  </si>
  <si>
    <t>nad 53% do 64%</t>
  </si>
  <si>
    <t>07</t>
  </si>
  <si>
    <t>nad 64% do 82%</t>
  </si>
  <si>
    <t>08</t>
  </si>
  <si>
    <t>nad 82% do 99%</t>
  </si>
  <si>
    <t>09</t>
  </si>
  <si>
    <t>nad 99%</t>
  </si>
  <si>
    <r>
      <t xml:space="preserve">DRUGO </t>
    </r>
    <r>
      <rPr>
        <sz val="11"/>
        <rFont val="Calibri"/>
        <family val="2"/>
      </rPr>
      <t>STAROSTNO OBDOBJE</t>
    </r>
    <r>
      <rPr>
        <b/>
        <sz val="11"/>
        <rFont val="Calibri"/>
        <family val="2"/>
      </rPr>
      <t xml:space="preserve">: </t>
    </r>
  </si>
  <si>
    <t>SEDAJ VELJAVNA EC PROGRAMOV V VRTCIH (OD 1.8.2016)</t>
  </si>
  <si>
    <t>Veljavne cene od 1. 9. 2017</t>
  </si>
  <si>
    <t>SEDAJ VELJAVNA EC PROGRAMOV V VRTCIH (OD 1.9.2016)</t>
  </si>
  <si>
    <t>V izračun je zajeto obdobje SEPTEMBER 2017-AVGUST 2018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</si>
</sst>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"/>
    <numFmt numFmtId="186" formatCode="#,##0.00\ [$€-407]"/>
    <numFmt numFmtId="187" formatCode="#,##0.00\ [$€-1]"/>
    <numFmt numFmtId="188" formatCode="#,##0.00\ [$€-1];\-#,##0.00\ [$€-1]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u val="single"/>
      <sz val="11"/>
      <color indexed="8"/>
      <name val="Tahoma"/>
      <family val="2"/>
    </font>
    <font>
      <sz val="14"/>
      <color indexed="8"/>
      <name val="Calibri"/>
      <family val="2"/>
    </font>
    <font>
      <sz val="11"/>
      <color indexed="17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sz val="14"/>
      <color theme="1"/>
      <name val="Calibri"/>
      <family val="2"/>
    </font>
    <font>
      <sz val="11"/>
      <color rgb="FF00B05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5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8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48" fillId="0" borderId="10" xfId="0" applyNumberFormat="1" applyFont="1" applyBorder="1" applyAlignment="1">
      <alignment/>
    </xf>
    <xf numFmtId="4" fontId="51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4" borderId="10" xfId="0" applyFont="1" applyFill="1" applyBorder="1" applyAlignment="1">
      <alignment/>
    </xf>
    <xf numFmtId="0" fontId="48" fillId="10" borderId="10" xfId="0" applyFont="1" applyFill="1" applyBorder="1" applyAlignment="1">
      <alignment/>
    </xf>
    <xf numFmtId="4" fontId="48" fillId="10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48" fillId="16" borderId="10" xfId="0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16" borderId="1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1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54" fillId="34" borderId="10" xfId="0" applyFont="1" applyFill="1" applyBorder="1" applyAlignment="1">
      <alignment/>
    </xf>
    <xf numFmtId="4" fontId="54" fillId="34" borderId="10" xfId="0" applyNumberFormat="1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3" fontId="3" fillId="17" borderId="10" xfId="0" applyNumberFormat="1" applyFont="1" applyFill="1" applyBorder="1" applyAlignment="1">
      <alignment/>
    </xf>
    <xf numFmtId="0" fontId="48" fillId="17" borderId="10" xfId="0" applyFont="1" applyFill="1" applyBorder="1" applyAlignment="1">
      <alignment/>
    </xf>
    <xf numFmtId="4" fontId="4" fillId="17" borderId="10" xfId="0" applyNumberFormat="1" applyFont="1" applyFill="1" applyBorder="1" applyAlignment="1">
      <alignment/>
    </xf>
    <xf numFmtId="0" fontId="48" fillId="5" borderId="10" xfId="0" applyFont="1" applyFill="1" applyBorder="1" applyAlignment="1">
      <alignment/>
    </xf>
    <xf numFmtId="4" fontId="3" fillId="5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168" fontId="6" fillId="35" borderId="16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 quotePrefix="1">
      <alignment horizontal="center"/>
    </xf>
    <xf numFmtId="1" fontId="5" fillId="0" borderId="10" xfId="0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86" fontId="6" fillId="0" borderId="10" xfId="44" applyNumberFormat="1" applyFont="1" applyBorder="1" applyAlignment="1">
      <alignment horizontal="center"/>
    </xf>
    <xf numFmtId="9" fontId="5" fillId="0" borderId="10" xfId="62" applyNumberFormat="1" applyFont="1" applyBorder="1" applyAlignment="1" quotePrefix="1">
      <alignment horizontal="center"/>
    </xf>
    <xf numFmtId="186" fontId="6" fillId="36" borderId="10" xfId="0" applyNumberFormat="1" applyFont="1" applyFill="1" applyBorder="1" applyAlignment="1">
      <alignment horizontal="center"/>
    </xf>
    <xf numFmtId="186" fontId="5" fillId="0" borderId="0" xfId="0" applyNumberFormat="1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9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187" fontId="6" fillId="0" borderId="10" xfId="44" applyNumberFormat="1" applyFont="1" applyBorder="1" applyAlignment="1">
      <alignment horizontal="center"/>
    </xf>
    <xf numFmtId="0" fontId="5" fillId="35" borderId="1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88" fontId="6" fillId="0" borderId="10" xfId="44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48" fillId="4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8" fillId="16" borderId="11" xfId="0" applyFont="1" applyFill="1" applyBorder="1" applyAlignment="1">
      <alignment horizontal="center"/>
    </xf>
    <xf numFmtId="0" fontId="48" fillId="16" borderId="12" xfId="0" applyFont="1" applyFill="1" applyBorder="1" applyAlignment="1">
      <alignment horizontal="center"/>
    </xf>
    <xf numFmtId="0" fontId="48" fillId="16" borderId="13" xfId="0" applyFont="1" applyFill="1" applyBorder="1" applyAlignment="1">
      <alignment horizontal="center"/>
    </xf>
    <xf numFmtId="0" fontId="48" fillId="16" borderId="11" xfId="0" applyFont="1" applyFill="1" applyBorder="1" applyAlignment="1">
      <alignment horizontal="left"/>
    </xf>
    <xf numFmtId="0" fontId="48" fillId="16" borderId="12" xfId="0" applyFont="1" applyFill="1" applyBorder="1" applyAlignment="1">
      <alignment horizontal="left"/>
    </xf>
    <xf numFmtId="0" fontId="48" fillId="16" borderId="13" xfId="0" applyFont="1" applyFill="1" applyBorder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48" fillId="17" borderId="11" xfId="0" applyFont="1" applyFill="1" applyBorder="1" applyAlignment="1">
      <alignment horizontal="center"/>
    </xf>
    <xf numFmtId="0" fontId="48" fillId="17" borderId="12" xfId="0" applyFont="1" applyFill="1" applyBorder="1" applyAlignment="1">
      <alignment horizontal="center"/>
    </xf>
    <xf numFmtId="0" fontId="48" fillId="17" borderId="13" xfId="0" applyFont="1" applyFill="1" applyBorder="1" applyAlignment="1">
      <alignment horizontal="center"/>
    </xf>
    <xf numFmtId="0" fontId="48" fillId="5" borderId="11" xfId="0" applyFont="1" applyFill="1" applyBorder="1" applyAlignment="1">
      <alignment horizontal="center"/>
    </xf>
    <xf numFmtId="0" fontId="48" fillId="5" borderId="12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0" fontId="48" fillId="17" borderId="11" xfId="0" applyFont="1" applyFill="1" applyBorder="1" applyAlignment="1">
      <alignment horizontal="left"/>
    </xf>
    <xf numFmtId="0" fontId="48" fillId="17" borderId="12" xfId="0" applyFont="1" applyFill="1" applyBorder="1" applyAlignment="1">
      <alignment horizontal="left"/>
    </xf>
    <xf numFmtId="0" fontId="48" fillId="17" borderId="13" xfId="0" applyFont="1" applyFill="1" applyBorder="1" applyAlignment="1">
      <alignment horizontal="left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13" xfId="0" applyFont="1" applyFill="1" applyBorder="1" applyAlignment="1">
      <alignment horizontal="center"/>
    </xf>
    <xf numFmtId="186" fontId="6" fillId="36" borderId="11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71" fontId="6" fillId="0" borderId="17" xfId="62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3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ejica 2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46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9.125" style="0" customWidth="1"/>
    <col min="7" max="7" width="29.00390625" style="0" customWidth="1"/>
    <col min="8" max="9" width="14.25390625" style="0" customWidth="1"/>
  </cols>
  <sheetData>
    <row r="1" spans="1:11" s="6" customFormat="1" ht="16.5" customHeight="1">
      <c r="A1" s="5" t="s">
        <v>39</v>
      </c>
      <c r="B1" s="5"/>
      <c r="C1" s="5"/>
      <c r="D1" s="5"/>
      <c r="E1" s="5"/>
      <c r="F1" s="5"/>
      <c r="G1" s="5"/>
      <c r="H1" s="5"/>
      <c r="I1" s="9"/>
      <c r="J1" s="9"/>
      <c r="K1" s="9"/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2"/>
      <c r="C3" s="2"/>
      <c r="D3" s="2"/>
      <c r="E3" s="2"/>
      <c r="F3" s="2"/>
      <c r="G3" s="2"/>
      <c r="H3" s="2" t="s">
        <v>13</v>
      </c>
      <c r="I3" s="2" t="s">
        <v>13</v>
      </c>
      <c r="J3" s="2"/>
      <c r="K3" s="2"/>
    </row>
    <row r="4" spans="1:11" ht="16.5" customHeight="1">
      <c r="A4" s="25"/>
      <c r="B4" s="25" t="s">
        <v>75</v>
      </c>
      <c r="C4" s="25"/>
      <c r="D4" s="25"/>
      <c r="E4" s="25"/>
      <c r="F4" s="25"/>
      <c r="G4" s="25"/>
      <c r="H4" s="26">
        <v>482.69</v>
      </c>
      <c r="I4" s="26">
        <v>322.97</v>
      </c>
      <c r="J4" s="2"/>
      <c r="K4" s="2"/>
    </row>
    <row r="5" spans="1:11" ht="16.5" customHeight="1">
      <c r="A5" s="1"/>
      <c r="B5" s="84"/>
      <c r="C5" s="85"/>
      <c r="D5" s="85"/>
      <c r="E5" s="85"/>
      <c r="F5" s="85"/>
      <c r="G5" s="86"/>
      <c r="H5" s="7"/>
      <c r="I5" s="7"/>
      <c r="J5" s="2"/>
      <c r="K5" s="2"/>
    </row>
    <row r="6" spans="1:11" ht="16.5" customHeight="1">
      <c r="A6" s="1"/>
      <c r="B6" s="21"/>
      <c r="C6" s="22"/>
      <c r="D6" s="22"/>
      <c r="E6" s="22"/>
      <c r="F6" s="22"/>
      <c r="G6" s="23"/>
      <c r="H6" s="7" t="s">
        <v>41</v>
      </c>
      <c r="I6" s="7" t="s">
        <v>42</v>
      </c>
      <c r="J6" s="2"/>
      <c r="K6" s="2"/>
    </row>
    <row r="7" spans="1:11" ht="16.5" customHeight="1">
      <c r="A7" s="27" t="s">
        <v>14</v>
      </c>
      <c r="B7" s="34" t="s">
        <v>15</v>
      </c>
      <c r="C7" s="34"/>
      <c r="D7" s="34"/>
      <c r="E7" s="34"/>
      <c r="F7" s="34"/>
      <c r="G7" s="34"/>
      <c r="H7" s="35">
        <v>26</v>
      </c>
      <c r="I7" s="35">
        <v>109</v>
      </c>
      <c r="J7" s="2"/>
      <c r="K7" s="2"/>
    </row>
    <row r="8" spans="1:11" ht="16.5" customHeight="1">
      <c r="A8" s="4"/>
      <c r="B8" s="87"/>
      <c r="C8" s="88"/>
      <c r="D8" s="88"/>
      <c r="E8" s="88"/>
      <c r="F8" s="88"/>
      <c r="G8" s="89"/>
      <c r="H8" s="10"/>
      <c r="I8" s="10"/>
      <c r="J8" s="2"/>
      <c r="K8" s="2"/>
    </row>
    <row r="9" spans="1:11" ht="16.5" customHeight="1">
      <c r="A9" s="1"/>
      <c r="B9" s="36" t="s">
        <v>78</v>
      </c>
      <c r="C9" s="36"/>
      <c r="D9" s="36"/>
      <c r="E9" s="36"/>
      <c r="F9" s="36"/>
      <c r="G9" s="36"/>
      <c r="H9" s="36"/>
      <c r="I9" s="36"/>
      <c r="J9" s="2"/>
      <c r="K9" s="2"/>
    </row>
    <row r="10" spans="1:11" ht="16.5" customHeight="1">
      <c r="A10" s="24" t="s">
        <v>16</v>
      </c>
      <c r="B10" s="90" t="s">
        <v>17</v>
      </c>
      <c r="C10" s="91"/>
      <c r="D10" s="91"/>
      <c r="E10" s="91"/>
      <c r="F10" s="91"/>
      <c r="G10" s="92"/>
      <c r="H10" s="30"/>
      <c r="I10" s="30"/>
      <c r="J10" s="2"/>
      <c r="K10" s="2"/>
    </row>
    <row r="11" spans="1:11" ht="16.5" customHeight="1">
      <c r="A11" s="3" t="s">
        <v>0</v>
      </c>
      <c r="B11" s="93" t="s">
        <v>18</v>
      </c>
      <c r="C11" s="94"/>
      <c r="D11" s="94"/>
      <c r="E11" s="94"/>
      <c r="F11" s="94"/>
      <c r="G11" s="95"/>
      <c r="H11" s="10">
        <v>77523.79</v>
      </c>
      <c r="I11" s="10">
        <v>202393.9</v>
      </c>
      <c r="J11" s="2"/>
      <c r="K11" s="2"/>
    </row>
    <row r="12" spans="1:11" ht="16.5" customHeight="1">
      <c r="A12" s="3" t="s">
        <v>1</v>
      </c>
      <c r="B12" s="93" t="s">
        <v>19</v>
      </c>
      <c r="C12" s="94"/>
      <c r="D12" s="94"/>
      <c r="E12" s="94"/>
      <c r="F12" s="94"/>
      <c r="G12" s="95"/>
      <c r="H12" s="10">
        <v>12481.33</v>
      </c>
      <c r="I12" s="10">
        <v>32585.42</v>
      </c>
      <c r="J12" s="2"/>
      <c r="K12" s="2"/>
    </row>
    <row r="13" spans="1:11" ht="16.5" customHeight="1">
      <c r="A13" s="3" t="s">
        <v>2</v>
      </c>
      <c r="B13" s="93" t="s">
        <v>20</v>
      </c>
      <c r="C13" s="94"/>
      <c r="D13" s="94"/>
      <c r="E13" s="94"/>
      <c r="F13" s="94"/>
      <c r="G13" s="95"/>
      <c r="H13" s="10">
        <v>4090</v>
      </c>
      <c r="I13" s="10">
        <v>10978.01</v>
      </c>
      <c r="J13" s="2"/>
      <c r="K13" s="2"/>
    </row>
    <row r="14" spans="1:11" ht="16.5" customHeight="1">
      <c r="A14" s="3" t="s">
        <v>3</v>
      </c>
      <c r="B14" s="93" t="s">
        <v>21</v>
      </c>
      <c r="C14" s="94"/>
      <c r="D14" s="94"/>
      <c r="E14" s="94"/>
      <c r="F14" s="94"/>
      <c r="G14" s="95"/>
      <c r="H14" s="10">
        <v>6380</v>
      </c>
      <c r="I14" s="10">
        <v>14823.83</v>
      </c>
      <c r="J14" s="2"/>
      <c r="K14" s="2"/>
    </row>
    <row r="15" spans="1:11" ht="16.5" customHeight="1">
      <c r="A15" s="3" t="s">
        <v>4</v>
      </c>
      <c r="B15" s="93" t="s">
        <v>22</v>
      </c>
      <c r="C15" s="94"/>
      <c r="D15" s="94"/>
      <c r="E15" s="94"/>
      <c r="F15" s="94"/>
      <c r="G15" s="95"/>
      <c r="H15" s="10">
        <v>566.12</v>
      </c>
      <c r="I15" s="10">
        <v>1546.54</v>
      </c>
      <c r="J15" s="2"/>
      <c r="K15" s="2"/>
    </row>
    <row r="16" spans="1:11" ht="16.5" customHeight="1">
      <c r="A16" s="3" t="s">
        <v>23</v>
      </c>
      <c r="B16" s="93" t="s">
        <v>24</v>
      </c>
      <c r="C16" s="94"/>
      <c r="D16" s="94"/>
      <c r="E16" s="94"/>
      <c r="F16" s="94"/>
      <c r="G16" s="95"/>
      <c r="H16" s="10">
        <v>1800.1</v>
      </c>
      <c r="I16" s="10">
        <v>4699.59</v>
      </c>
      <c r="J16" s="2"/>
      <c r="K16" s="2"/>
    </row>
    <row r="17" spans="1:11" ht="16.5" customHeight="1">
      <c r="A17" s="28" t="s">
        <v>5</v>
      </c>
      <c r="B17" s="96" t="s">
        <v>25</v>
      </c>
      <c r="C17" s="97"/>
      <c r="D17" s="97"/>
      <c r="E17" s="97"/>
      <c r="F17" s="97"/>
      <c r="G17" s="98"/>
      <c r="H17" s="29">
        <f>SUM(H11:H16)</f>
        <v>102841.34</v>
      </c>
      <c r="I17" s="29">
        <f>SUM(I11:I16)</f>
        <v>267027.29000000004</v>
      </c>
      <c r="J17" s="2"/>
      <c r="K17" s="2"/>
    </row>
    <row r="18" spans="1:11" ht="16.5" customHeight="1">
      <c r="A18" s="3"/>
      <c r="B18" s="87"/>
      <c r="C18" s="88"/>
      <c r="D18" s="88"/>
      <c r="E18" s="88"/>
      <c r="F18" s="88"/>
      <c r="G18" s="89"/>
      <c r="H18" s="10"/>
      <c r="I18" s="10"/>
      <c r="J18" s="2"/>
      <c r="K18" s="2"/>
    </row>
    <row r="19" spans="1:11" ht="16.5" customHeight="1">
      <c r="A19" s="24" t="s">
        <v>26</v>
      </c>
      <c r="B19" s="90" t="s">
        <v>44</v>
      </c>
      <c r="C19" s="91"/>
      <c r="D19" s="91"/>
      <c r="E19" s="91"/>
      <c r="F19" s="91"/>
      <c r="G19" s="92"/>
      <c r="H19" s="30"/>
      <c r="I19" s="30"/>
      <c r="J19" s="2"/>
      <c r="K19" s="2"/>
    </row>
    <row r="20" spans="1:11" ht="16.5" customHeight="1">
      <c r="A20" s="3" t="s">
        <v>6</v>
      </c>
      <c r="B20" s="93" t="s">
        <v>18</v>
      </c>
      <c r="C20" s="94"/>
      <c r="D20" s="94"/>
      <c r="E20" s="94"/>
      <c r="F20" s="94"/>
      <c r="G20" s="95"/>
      <c r="H20" s="10">
        <v>17880.83</v>
      </c>
      <c r="I20" s="10">
        <v>74918.14</v>
      </c>
      <c r="J20" s="2"/>
      <c r="K20" s="2"/>
    </row>
    <row r="21" spans="1:11" ht="16.5" customHeight="1">
      <c r="A21" s="3" t="s">
        <v>7</v>
      </c>
      <c r="B21" s="93" t="s">
        <v>19</v>
      </c>
      <c r="C21" s="94"/>
      <c r="D21" s="94"/>
      <c r="E21" s="94"/>
      <c r="F21" s="94"/>
      <c r="G21" s="95"/>
      <c r="H21" s="10">
        <v>2878.81</v>
      </c>
      <c r="I21" s="10">
        <v>12061.82</v>
      </c>
      <c r="J21" s="2"/>
      <c r="K21" s="2"/>
    </row>
    <row r="22" spans="1:11" ht="16.5" customHeight="1">
      <c r="A22" s="3" t="s">
        <v>8</v>
      </c>
      <c r="B22" s="93" t="s">
        <v>27</v>
      </c>
      <c r="C22" s="94"/>
      <c r="D22" s="94"/>
      <c r="E22" s="94"/>
      <c r="F22" s="94"/>
      <c r="G22" s="95"/>
      <c r="H22" s="10">
        <v>1908.01</v>
      </c>
      <c r="I22" s="10">
        <v>5085</v>
      </c>
      <c r="J22" s="2"/>
      <c r="K22" s="2"/>
    </row>
    <row r="23" spans="1:11" ht="16.5" customHeight="1">
      <c r="A23" s="3" t="s">
        <v>9</v>
      </c>
      <c r="B23" s="93" t="s">
        <v>21</v>
      </c>
      <c r="C23" s="94"/>
      <c r="D23" s="94"/>
      <c r="E23" s="94"/>
      <c r="F23" s="94"/>
      <c r="G23" s="95"/>
      <c r="H23" s="10">
        <v>1791.68</v>
      </c>
      <c r="I23" s="10">
        <v>7454.92</v>
      </c>
      <c r="J23" s="2"/>
      <c r="K23" s="2"/>
    </row>
    <row r="24" spans="1:11" ht="16.5" customHeight="1">
      <c r="A24" s="3" t="s">
        <v>10</v>
      </c>
      <c r="B24" s="93" t="s">
        <v>22</v>
      </c>
      <c r="C24" s="94"/>
      <c r="D24" s="94"/>
      <c r="E24" s="94"/>
      <c r="F24" s="94"/>
      <c r="G24" s="95"/>
      <c r="H24" s="10">
        <v>181.08</v>
      </c>
      <c r="I24" s="10">
        <v>757.8</v>
      </c>
      <c r="J24" s="2"/>
      <c r="K24" s="2"/>
    </row>
    <row r="25" spans="1:11" ht="16.5" customHeight="1">
      <c r="A25" s="3" t="s">
        <v>11</v>
      </c>
      <c r="B25" s="93" t="s">
        <v>24</v>
      </c>
      <c r="C25" s="94"/>
      <c r="D25" s="94"/>
      <c r="E25" s="94"/>
      <c r="F25" s="94"/>
      <c r="G25" s="95"/>
      <c r="H25" s="10">
        <v>415.19</v>
      </c>
      <c r="I25" s="10">
        <v>1739.6</v>
      </c>
      <c r="J25" s="2"/>
      <c r="K25" s="2"/>
    </row>
    <row r="26" spans="1:11" ht="16.5" customHeight="1">
      <c r="A26" s="31" t="s">
        <v>12</v>
      </c>
      <c r="B26" s="96" t="s">
        <v>28</v>
      </c>
      <c r="C26" s="97"/>
      <c r="D26" s="97"/>
      <c r="E26" s="97"/>
      <c r="F26" s="97"/>
      <c r="G26" s="98"/>
      <c r="H26" s="29">
        <f>SUM(H20:H25)</f>
        <v>25055.600000000002</v>
      </c>
      <c r="I26" s="29">
        <f>SUM(I20:I25)</f>
        <v>102017.28</v>
      </c>
      <c r="J26" s="2"/>
      <c r="K26" s="2"/>
    </row>
    <row r="27" spans="1:11" ht="16.5" customHeight="1">
      <c r="A27" s="3"/>
      <c r="B27" s="87"/>
      <c r="C27" s="88"/>
      <c r="D27" s="88"/>
      <c r="E27" s="88"/>
      <c r="F27" s="88"/>
      <c r="G27" s="89"/>
      <c r="H27" s="10"/>
      <c r="I27" s="10"/>
      <c r="J27" s="2"/>
      <c r="K27" s="2"/>
    </row>
    <row r="28" spans="1:11" ht="16.5" customHeight="1">
      <c r="A28" s="28" t="s">
        <v>29</v>
      </c>
      <c r="B28" s="99" t="s">
        <v>40</v>
      </c>
      <c r="C28" s="100"/>
      <c r="D28" s="100"/>
      <c r="E28" s="100"/>
      <c r="F28" s="100"/>
      <c r="G28" s="101"/>
      <c r="H28" s="29">
        <v>15909.11</v>
      </c>
      <c r="I28" s="29">
        <v>66695.89</v>
      </c>
      <c r="J28" s="14"/>
      <c r="K28" s="14"/>
    </row>
    <row r="29" spans="1:11" ht="16.5" customHeight="1">
      <c r="A29" s="28" t="s">
        <v>30</v>
      </c>
      <c r="B29" s="99" t="s">
        <v>31</v>
      </c>
      <c r="C29" s="100"/>
      <c r="D29" s="100"/>
      <c r="E29" s="100"/>
      <c r="F29" s="100"/>
      <c r="G29" s="101"/>
      <c r="H29" s="29">
        <v>9668.15</v>
      </c>
      <c r="I29" s="29">
        <v>40531.85</v>
      </c>
      <c r="J29" s="2"/>
      <c r="K29" s="2"/>
    </row>
    <row r="30" spans="1:11" ht="16.5" customHeight="1">
      <c r="A30" s="3"/>
      <c r="B30" s="87"/>
      <c r="C30" s="88"/>
      <c r="D30" s="88"/>
      <c r="E30" s="88"/>
      <c r="F30" s="88"/>
      <c r="G30" s="89"/>
      <c r="H30" s="10"/>
      <c r="I30" s="10"/>
      <c r="J30" s="2"/>
      <c r="K30" s="2"/>
    </row>
    <row r="31" spans="1:11" ht="16.5" customHeight="1">
      <c r="A31" s="24" t="s">
        <v>32</v>
      </c>
      <c r="B31" s="90" t="s">
        <v>33</v>
      </c>
      <c r="C31" s="91"/>
      <c r="D31" s="91"/>
      <c r="E31" s="91"/>
      <c r="F31" s="91"/>
      <c r="G31" s="92"/>
      <c r="H31" s="30"/>
      <c r="I31" s="30"/>
      <c r="J31" s="2"/>
      <c r="K31" s="2"/>
    </row>
    <row r="32" spans="1:11" ht="16.5" customHeight="1">
      <c r="A32" s="3"/>
      <c r="B32" s="93" t="s">
        <v>34</v>
      </c>
      <c r="C32" s="94"/>
      <c r="D32" s="94"/>
      <c r="E32" s="94"/>
      <c r="F32" s="94"/>
      <c r="G32" s="95"/>
      <c r="H32" s="10">
        <f>H17/26/12</f>
        <v>329.61967948717944</v>
      </c>
      <c r="I32" s="10">
        <f>I17/109/12</f>
        <v>204.1493042813456</v>
      </c>
      <c r="J32" s="15"/>
      <c r="K32" s="2"/>
    </row>
    <row r="33" spans="1:11" ht="16.5" customHeight="1">
      <c r="A33" s="3"/>
      <c r="B33" s="87"/>
      <c r="C33" s="88"/>
      <c r="D33" s="88"/>
      <c r="E33" s="88"/>
      <c r="F33" s="88"/>
      <c r="G33" s="89"/>
      <c r="H33" s="10"/>
      <c r="I33" s="10"/>
      <c r="J33" s="15"/>
      <c r="K33" s="2"/>
    </row>
    <row r="34" spans="1:11" ht="16.5" customHeight="1">
      <c r="A34" s="3"/>
      <c r="B34" s="16" t="s">
        <v>35</v>
      </c>
      <c r="C34" s="17"/>
      <c r="D34" s="17"/>
      <c r="E34" s="17"/>
      <c r="F34" s="17"/>
      <c r="G34" s="18"/>
      <c r="H34" s="10">
        <f>H26/26/12</f>
        <v>80.30641025641026</v>
      </c>
      <c r="I34" s="10">
        <f>I26/109/12</f>
        <v>77.9948623853211</v>
      </c>
      <c r="J34" s="15"/>
      <c r="K34" s="2"/>
    </row>
    <row r="35" spans="1:11" ht="16.5" customHeight="1">
      <c r="A35" s="3"/>
      <c r="B35" s="87"/>
      <c r="C35" s="88"/>
      <c r="D35" s="88"/>
      <c r="E35" s="88"/>
      <c r="F35" s="88"/>
      <c r="G35" s="89"/>
      <c r="H35" s="10"/>
      <c r="I35" s="10"/>
      <c r="J35" s="15"/>
      <c r="K35" s="2"/>
    </row>
    <row r="36" spans="1:11" ht="16.5" customHeight="1">
      <c r="A36" s="3"/>
      <c r="B36" s="93" t="s">
        <v>36</v>
      </c>
      <c r="C36" s="94"/>
      <c r="D36" s="94"/>
      <c r="E36" s="94"/>
      <c r="F36" s="94"/>
      <c r="G36" s="95"/>
      <c r="H36" s="10">
        <f>H28/26/12</f>
        <v>50.99073717948718</v>
      </c>
      <c r="I36" s="10">
        <f>I28/109/12</f>
        <v>50.99074159021407</v>
      </c>
      <c r="J36" s="15"/>
      <c r="K36" s="2"/>
    </row>
    <row r="37" spans="1:11" ht="16.5" customHeight="1">
      <c r="A37" s="3"/>
      <c r="B37" s="11"/>
      <c r="C37" s="12"/>
      <c r="D37" s="12"/>
      <c r="E37" s="12"/>
      <c r="F37" s="12"/>
      <c r="G37" s="13"/>
      <c r="H37" s="10"/>
      <c r="I37" s="10"/>
      <c r="J37" s="15"/>
      <c r="K37" s="2"/>
    </row>
    <row r="38" spans="1:11" ht="16.5" customHeight="1">
      <c r="A38" s="3"/>
      <c r="B38" s="93" t="s">
        <v>37</v>
      </c>
      <c r="C38" s="94"/>
      <c r="D38" s="94"/>
      <c r="E38" s="94"/>
      <c r="F38" s="94"/>
      <c r="G38" s="95"/>
      <c r="H38" s="10">
        <f>H29/26/12</f>
        <v>30.987660256410255</v>
      </c>
      <c r="I38" s="10">
        <f>I29/109/12</f>
        <v>30.987652905198775</v>
      </c>
      <c r="J38" s="15"/>
      <c r="K38" s="2"/>
    </row>
    <row r="39" spans="1:11" ht="16.5" customHeight="1">
      <c r="A39" s="3"/>
      <c r="B39" s="11"/>
      <c r="C39" s="12"/>
      <c r="D39" s="12"/>
      <c r="E39" s="12"/>
      <c r="F39" s="12"/>
      <c r="G39" s="13"/>
      <c r="H39" s="10"/>
      <c r="I39" s="10"/>
      <c r="J39" s="19"/>
      <c r="K39" s="2"/>
    </row>
    <row r="40" spans="1:11" ht="16.5" customHeight="1">
      <c r="A40" s="32"/>
      <c r="B40" s="102" t="s">
        <v>38</v>
      </c>
      <c r="C40" s="103"/>
      <c r="D40" s="103"/>
      <c r="E40" s="103"/>
      <c r="F40" s="103"/>
      <c r="G40" s="104"/>
      <c r="H40" s="33">
        <f>SUM(H32:H39)</f>
        <v>491.90448717948715</v>
      </c>
      <c r="I40" s="33">
        <f>SUM(I32:I39)</f>
        <v>364.12256116207953</v>
      </c>
      <c r="J40" s="8"/>
      <c r="K40" s="2"/>
    </row>
    <row r="41" spans="1:1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6.5" customHeight="1">
      <c r="A42" s="2"/>
      <c r="B42" s="2"/>
      <c r="C42" s="2"/>
      <c r="D42" s="2"/>
      <c r="E42" s="15"/>
      <c r="F42" s="20"/>
      <c r="G42" s="20"/>
      <c r="H42" s="20"/>
      <c r="I42" s="20"/>
      <c r="J42" s="2"/>
      <c r="K42" s="2"/>
    </row>
    <row r="43" spans="1:11" ht="16.5" customHeight="1">
      <c r="A43" s="2"/>
      <c r="B43" s="2"/>
      <c r="C43" s="2"/>
      <c r="D43" s="2"/>
      <c r="E43" s="15"/>
      <c r="F43" s="20"/>
      <c r="G43" s="20"/>
      <c r="H43" s="20"/>
      <c r="I43" s="20"/>
      <c r="J43" s="2"/>
      <c r="K43" s="2"/>
    </row>
    <row r="44" spans="1:11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sheetProtection/>
  <mergeCells count="30">
    <mergeCell ref="B32:G32"/>
    <mergeCell ref="B33:G33"/>
    <mergeCell ref="B35:G35"/>
    <mergeCell ref="B36:G36"/>
    <mergeCell ref="B38:G38"/>
    <mergeCell ref="B40:G40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5:G5"/>
    <mergeCell ref="B8:G8"/>
    <mergeCell ref="B10:G10"/>
    <mergeCell ref="B11:G11"/>
    <mergeCell ref="B12:G12"/>
    <mergeCell ref="B13:G1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2"/>
  <sheetViews>
    <sheetView view="pageBreakPreview" zoomScale="90" zoomScaleSheetLayoutView="90" zoomScalePageLayoutView="0" workbookViewId="0" topLeftCell="A1">
      <selection activeCell="B9" sqref="B9"/>
    </sheetView>
  </sheetViews>
  <sheetFormatPr defaultColWidth="9.00390625" defaultRowHeight="12.75"/>
  <cols>
    <col min="1" max="1" width="9.125" style="0" customWidth="1"/>
    <col min="7" max="7" width="29.00390625" style="0" customWidth="1"/>
    <col min="8" max="9" width="14.25390625" style="0" customWidth="1"/>
  </cols>
  <sheetData>
    <row r="1" spans="1:11" s="6" customFormat="1" ht="16.5" customHeight="1">
      <c r="A1" s="5" t="s">
        <v>43</v>
      </c>
      <c r="B1" s="5"/>
      <c r="C1" s="5"/>
      <c r="D1" s="5"/>
      <c r="E1" s="5"/>
      <c r="F1" s="5"/>
      <c r="G1" s="5"/>
      <c r="H1" s="5"/>
      <c r="I1" s="9"/>
      <c r="J1" s="9"/>
      <c r="K1" s="9"/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6.5" customHeight="1">
      <c r="A3" s="2"/>
      <c r="B3" s="2"/>
      <c r="C3" s="2"/>
      <c r="D3" s="2"/>
      <c r="E3" s="2"/>
      <c r="F3" s="2"/>
      <c r="G3" s="2"/>
      <c r="H3" s="2" t="s">
        <v>13</v>
      </c>
      <c r="I3" s="2" t="s">
        <v>13</v>
      </c>
      <c r="J3" s="2"/>
      <c r="K3" s="2"/>
    </row>
    <row r="4" spans="1:11" ht="16.5" customHeight="1">
      <c r="A4" s="40"/>
      <c r="B4" s="40" t="s">
        <v>77</v>
      </c>
      <c r="C4" s="40"/>
      <c r="D4" s="40"/>
      <c r="E4" s="40"/>
      <c r="F4" s="40"/>
      <c r="G4" s="40"/>
      <c r="H4" s="41">
        <v>482.69</v>
      </c>
      <c r="I4" s="41">
        <v>353.19</v>
      </c>
      <c r="J4" s="2"/>
      <c r="K4" s="2"/>
    </row>
    <row r="5" spans="1:11" ht="16.5" customHeight="1">
      <c r="A5" s="1"/>
      <c r="B5" s="84"/>
      <c r="C5" s="85"/>
      <c r="D5" s="85"/>
      <c r="E5" s="85"/>
      <c r="F5" s="85"/>
      <c r="G5" s="86"/>
      <c r="H5" s="7"/>
      <c r="I5" s="7"/>
      <c r="J5" s="2"/>
      <c r="K5" s="2"/>
    </row>
    <row r="6" spans="1:11" ht="16.5" customHeight="1">
      <c r="A6" s="1"/>
      <c r="B6" s="37"/>
      <c r="C6" s="38"/>
      <c r="D6" s="38"/>
      <c r="E6" s="38"/>
      <c r="F6" s="38"/>
      <c r="G6" s="39"/>
      <c r="H6" s="7" t="s">
        <v>41</v>
      </c>
      <c r="I6" s="7" t="s">
        <v>42</v>
      </c>
      <c r="J6" s="2"/>
      <c r="K6" s="2"/>
    </row>
    <row r="7" spans="1:11" ht="16.5" customHeight="1">
      <c r="A7" s="42" t="s">
        <v>14</v>
      </c>
      <c r="B7" s="43" t="s">
        <v>15</v>
      </c>
      <c r="C7" s="43"/>
      <c r="D7" s="43"/>
      <c r="E7" s="43"/>
      <c r="F7" s="43"/>
      <c r="G7" s="43"/>
      <c r="H7" s="44">
        <v>108</v>
      </c>
      <c r="I7" s="44">
        <v>307</v>
      </c>
      <c r="J7" s="2"/>
      <c r="K7" s="2"/>
    </row>
    <row r="8" spans="1:11" ht="16.5" customHeight="1">
      <c r="A8" s="4"/>
      <c r="B8" s="87"/>
      <c r="C8" s="88"/>
      <c r="D8" s="88"/>
      <c r="E8" s="88"/>
      <c r="F8" s="88"/>
      <c r="G8" s="89"/>
      <c r="H8" s="10"/>
      <c r="I8" s="10"/>
      <c r="J8" s="2"/>
      <c r="K8" s="2"/>
    </row>
    <row r="9" spans="1:11" ht="16.5" customHeight="1">
      <c r="A9" s="1"/>
      <c r="B9" s="36" t="s">
        <v>78</v>
      </c>
      <c r="C9" s="36"/>
      <c r="D9" s="36"/>
      <c r="E9" s="36"/>
      <c r="F9" s="36"/>
      <c r="G9" s="36"/>
      <c r="H9" s="36"/>
      <c r="I9" s="36"/>
      <c r="J9" s="2"/>
      <c r="K9" s="2"/>
    </row>
    <row r="10" spans="1:11" ht="16.5" customHeight="1">
      <c r="A10" s="45" t="s">
        <v>16</v>
      </c>
      <c r="B10" s="105" t="s">
        <v>17</v>
      </c>
      <c r="C10" s="106"/>
      <c r="D10" s="106"/>
      <c r="E10" s="106"/>
      <c r="F10" s="106"/>
      <c r="G10" s="107"/>
      <c r="H10" s="46"/>
      <c r="I10" s="46"/>
      <c r="J10" s="2"/>
      <c r="K10" s="2"/>
    </row>
    <row r="11" spans="1:11" ht="16.5" customHeight="1">
      <c r="A11" s="3" t="s">
        <v>0</v>
      </c>
      <c r="B11" s="93" t="s">
        <v>18</v>
      </c>
      <c r="C11" s="94"/>
      <c r="D11" s="94"/>
      <c r="E11" s="94"/>
      <c r="F11" s="94"/>
      <c r="G11" s="95"/>
      <c r="H11" s="10">
        <v>315916.63</v>
      </c>
      <c r="I11" s="10">
        <v>543875.54</v>
      </c>
      <c r="J11" s="2"/>
      <c r="K11" s="2"/>
    </row>
    <row r="12" spans="1:11" ht="16.5" customHeight="1">
      <c r="A12" s="3" t="s">
        <v>1</v>
      </c>
      <c r="B12" s="93" t="s">
        <v>19</v>
      </c>
      <c r="C12" s="94"/>
      <c r="D12" s="94"/>
      <c r="E12" s="94"/>
      <c r="F12" s="94"/>
      <c r="G12" s="95"/>
      <c r="H12" s="10">
        <v>50862.47</v>
      </c>
      <c r="I12" s="10">
        <v>87563.88</v>
      </c>
      <c r="J12" s="2"/>
      <c r="K12" s="2"/>
    </row>
    <row r="13" spans="1:11" ht="16.5" customHeight="1">
      <c r="A13" s="3" t="s">
        <v>2</v>
      </c>
      <c r="B13" s="93" t="s">
        <v>20</v>
      </c>
      <c r="C13" s="94"/>
      <c r="D13" s="94"/>
      <c r="E13" s="94"/>
      <c r="F13" s="94"/>
      <c r="G13" s="95"/>
      <c r="H13" s="10">
        <v>18320.2</v>
      </c>
      <c r="I13" s="10">
        <v>42960.15</v>
      </c>
      <c r="J13" s="2"/>
      <c r="K13" s="2"/>
    </row>
    <row r="14" spans="1:11" ht="16.5" customHeight="1">
      <c r="A14" s="3" t="s">
        <v>3</v>
      </c>
      <c r="B14" s="93" t="s">
        <v>21</v>
      </c>
      <c r="C14" s="94"/>
      <c r="D14" s="94"/>
      <c r="E14" s="94"/>
      <c r="F14" s="94"/>
      <c r="G14" s="95"/>
      <c r="H14" s="10">
        <v>30262.21</v>
      </c>
      <c r="I14" s="10">
        <v>40564.6</v>
      </c>
      <c r="J14" s="2"/>
      <c r="K14" s="2"/>
    </row>
    <row r="15" spans="1:11" ht="16.5" customHeight="1">
      <c r="A15" s="3" t="s">
        <v>4</v>
      </c>
      <c r="B15" s="93" t="s">
        <v>22</v>
      </c>
      <c r="C15" s="94"/>
      <c r="D15" s="94"/>
      <c r="E15" s="94"/>
      <c r="F15" s="94"/>
      <c r="G15" s="95"/>
      <c r="H15" s="10">
        <v>2931.42</v>
      </c>
      <c r="I15" s="10">
        <v>4616.38</v>
      </c>
      <c r="J15" s="2"/>
      <c r="K15" s="2"/>
    </row>
    <row r="16" spans="1:11" ht="16.5" customHeight="1">
      <c r="A16" s="3" t="s">
        <v>23</v>
      </c>
      <c r="B16" s="93" t="s">
        <v>24</v>
      </c>
      <c r="C16" s="94"/>
      <c r="D16" s="94"/>
      <c r="E16" s="94"/>
      <c r="F16" s="94"/>
      <c r="G16" s="95"/>
      <c r="H16" s="10">
        <v>6567.96</v>
      </c>
      <c r="I16" s="10">
        <v>11529.22</v>
      </c>
      <c r="J16" s="2"/>
      <c r="K16" s="2"/>
    </row>
    <row r="17" spans="1:11" ht="16.5" customHeight="1">
      <c r="A17" s="47" t="s">
        <v>5</v>
      </c>
      <c r="B17" s="108" t="s">
        <v>25</v>
      </c>
      <c r="C17" s="109"/>
      <c r="D17" s="109"/>
      <c r="E17" s="109"/>
      <c r="F17" s="109"/>
      <c r="G17" s="110"/>
      <c r="H17" s="48">
        <f>SUM(H11:H16)</f>
        <v>424860.89</v>
      </c>
      <c r="I17" s="48">
        <f>SUM(I11:I16)</f>
        <v>731109.77</v>
      </c>
      <c r="J17" s="2"/>
      <c r="K17" s="2"/>
    </row>
    <row r="18" spans="1:11" ht="16.5" customHeight="1">
      <c r="A18" s="3"/>
      <c r="B18" s="87"/>
      <c r="C18" s="88"/>
      <c r="D18" s="88"/>
      <c r="E18" s="88"/>
      <c r="F18" s="88"/>
      <c r="G18" s="89"/>
      <c r="H18" s="10"/>
      <c r="I18" s="10"/>
      <c r="J18" s="2"/>
      <c r="K18" s="2"/>
    </row>
    <row r="19" spans="1:11" ht="16.5" customHeight="1">
      <c r="A19" s="45" t="s">
        <v>26</v>
      </c>
      <c r="B19" s="105" t="s">
        <v>44</v>
      </c>
      <c r="C19" s="106"/>
      <c r="D19" s="106"/>
      <c r="E19" s="106"/>
      <c r="F19" s="106"/>
      <c r="G19" s="107"/>
      <c r="H19" s="46"/>
      <c r="I19" s="46"/>
      <c r="J19" s="2"/>
      <c r="K19" s="2"/>
    </row>
    <row r="20" spans="1:11" ht="16.5" customHeight="1">
      <c r="A20" s="3" t="s">
        <v>6</v>
      </c>
      <c r="B20" s="93" t="s">
        <v>18</v>
      </c>
      <c r="C20" s="94"/>
      <c r="D20" s="94"/>
      <c r="E20" s="94"/>
      <c r="F20" s="94"/>
      <c r="G20" s="95"/>
      <c r="H20" s="10">
        <v>91648.31</v>
      </c>
      <c r="I20" s="10">
        <v>215110.66</v>
      </c>
      <c r="J20" s="2"/>
      <c r="K20" s="2"/>
    </row>
    <row r="21" spans="1:11" ht="16.5" customHeight="1">
      <c r="A21" s="3" t="s">
        <v>7</v>
      </c>
      <c r="B21" s="93" t="s">
        <v>19</v>
      </c>
      <c r="C21" s="94"/>
      <c r="D21" s="94"/>
      <c r="E21" s="94"/>
      <c r="F21" s="94"/>
      <c r="G21" s="95"/>
      <c r="H21" s="10">
        <v>14755.45</v>
      </c>
      <c r="I21" s="10">
        <v>34632.74</v>
      </c>
      <c r="J21" s="2"/>
      <c r="K21" s="2"/>
    </row>
    <row r="22" spans="1:11" ht="16.5" customHeight="1">
      <c r="A22" s="3" t="s">
        <v>8</v>
      </c>
      <c r="B22" s="93" t="s">
        <v>27</v>
      </c>
      <c r="C22" s="94"/>
      <c r="D22" s="94"/>
      <c r="E22" s="94"/>
      <c r="F22" s="94"/>
      <c r="G22" s="95"/>
      <c r="H22" s="10">
        <v>9151.93</v>
      </c>
      <c r="I22" s="10">
        <v>24232.54</v>
      </c>
      <c r="J22" s="2"/>
      <c r="K22" s="2"/>
    </row>
    <row r="23" spans="1:11" ht="16.5" customHeight="1">
      <c r="A23" s="3" t="s">
        <v>9</v>
      </c>
      <c r="B23" s="93" t="s">
        <v>21</v>
      </c>
      <c r="C23" s="94"/>
      <c r="D23" s="94"/>
      <c r="E23" s="94"/>
      <c r="F23" s="94"/>
      <c r="G23" s="95"/>
      <c r="H23" s="10">
        <v>7864.78</v>
      </c>
      <c r="I23" s="10">
        <v>22860.86</v>
      </c>
      <c r="J23" s="2"/>
      <c r="K23" s="2"/>
    </row>
    <row r="24" spans="1:11" ht="16.5" customHeight="1">
      <c r="A24" s="3" t="s">
        <v>10</v>
      </c>
      <c r="B24" s="93" t="s">
        <v>22</v>
      </c>
      <c r="C24" s="94"/>
      <c r="D24" s="94"/>
      <c r="E24" s="94"/>
      <c r="F24" s="94"/>
      <c r="G24" s="95"/>
      <c r="H24" s="10">
        <v>1189.8</v>
      </c>
      <c r="I24" s="10">
        <v>2266.92</v>
      </c>
      <c r="J24" s="2"/>
      <c r="K24" s="2"/>
    </row>
    <row r="25" spans="1:11" ht="16.5" customHeight="1">
      <c r="A25" s="3" t="s">
        <v>11</v>
      </c>
      <c r="B25" s="93" t="s">
        <v>24</v>
      </c>
      <c r="C25" s="94"/>
      <c r="D25" s="94"/>
      <c r="E25" s="94"/>
      <c r="F25" s="94"/>
      <c r="G25" s="95"/>
      <c r="H25" s="10">
        <v>1890.54</v>
      </c>
      <c r="I25" s="10">
        <v>4543.45</v>
      </c>
      <c r="J25" s="2"/>
      <c r="K25" s="2"/>
    </row>
    <row r="26" spans="1:11" ht="16.5" customHeight="1">
      <c r="A26" s="49" t="s">
        <v>12</v>
      </c>
      <c r="B26" s="108" t="s">
        <v>28</v>
      </c>
      <c r="C26" s="109"/>
      <c r="D26" s="109"/>
      <c r="E26" s="109"/>
      <c r="F26" s="109"/>
      <c r="G26" s="110"/>
      <c r="H26" s="48">
        <f>SUM(H20:H25)</f>
        <v>126500.81</v>
      </c>
      <c r="I26" s="48">
        <f>SUM(I20:I25)</f>
        <v>303647.17</v>
      </c>
      <c r="J26" s="2"/>
      <c r="K26" s="2"/>
    </row>
    <row r="27" spans="1:11" ht="16.5" customHeight="1">
      <c r="A27" s="3"/>
      <c r="B27" s="87"/>
      <c r="C27" s="88"/>
      <c r="D27" s="88"/>
      <c r="E27" s="88"/>
      <c r="F27" s="88"/>
      <c r="G27" s="89"/>
      <c r="H27" s="10"/>
      <c r="I27" s="10"/>
      <c r="J27" s="2"/>
      <c r="K27" s="2"/>
    </row>
    <row r="28" spans="1:11" ht="16.5" customHeight="1">
      <c r="A28" s="45" t="s">
        <v>29</v>
      </c>
      <c r="B28" s="111" t="s">
        <v>40</v>
      </c>
      <c r="C28" s="112"/>
      <c r="D28" s="112"/>
      <c r="E28" s="112"/>
      <c r="F28" s="112"/>
      <c r="G28" s="113"/>
      <c r="H28" s="50">
        <v>53345.39</v>
      </c>
      <c r="I28" s="50">
        <v>157090.69</v>
      </c>
      <c r="J28" s="14"/>
      <c r="K28" s="14"/>
    </row>
    <row r="29" spans="1:11" ht="16.5" customHeight="1">
      <c r="A29" s="45" t="s">
        <v>30</v>
      </c>
      <c r="B29" s="111" t="s">
        <v>31</v>
      </c>
      <c r="C29" s="112"/>
      <c r="D29" s="112"/>
      <c r="E29" s="112"/>
      <c r="F29" s="112"/>
      <c r="G29" s="113"/>
      <c r="H29" s="50">
        <v>35025.35</v>
      </c>
      <c r="I29" s="50">
        <v>105084.25</v>
      </c>
      <c r="J29" s="2"/>
      <c r="K29" s="2"/>
    </row>
    <row r="30" spans="1:11" ht="16.5" customHeight="1">
      <c r="A30" s="3"/>
      <c r="B30" s="87"/>
      <c r="C30" s="88"/>
      <c r="D30" s="88"/>
      <c r="E30" s="88"/>
      <c r="F30" s="88"/>
      <c r="G30" s="89"/>
      <c r="H30" s="10"/>
      <c r="I30" s="10"/>
      <c r="J30" s="2"/>
      <c r="K30" s="2"/>
    </row>
    <row r="31" spans="1:11" ht="16.5" customHeight="1">
      <c r="A31" s="45" t="s">
        <v>32</v>
      </c>
      <c r="B31" s="105" t="s">
        <v>33</v>
      </c>
      <c r="C31" s="106"/>
      <c r="D31" s="106"/>
      <c r="E31" s="106"/>
      <c r="F31" s="106"/>
      <c r="G31" s="107"/>
      <c r="H31" s="46"/>
      <c r="I31" s="46"/>
      <c r="J31" s="2"/>
      <c r="K31" s="2"/>
    </row>
    <row r="32" spans="1:11" ht="16.5" customHeight="1">
      <c r="A32" s="3"/>
      <c r="B32" s="93" t="s">
        <v>34</v>
      </c>
      <c r="C32" s="94"/>
      <c r="D32" s="94"/>
      <c r="E32" s="94"/>
      <c r="F32" s="94"/>
      <c r="G32" s="95"/>
      <c r="H32" s="10">
        <f>H17/108/12</f>
        <v>327.82476080246914</v>
      </c>
      <c r="I32" s="10">
        <f>I17/307/12</f>
        <v>198.45542073832792</v>
      </c>
      <c r="J32" s="15"/>
      <c r="K32" s="2"/>
    </row>
    <row r="33" spans="1:11" ht="16.5" customHeight="1">
      <c r="A33" s="3"/>
      <c r="B33" s="87"/>
      <c r="C33" s="88"/>
      <c r="D33" s="88"/>
      <c r="E33" s="88"/>
      <c r="F33" s="88"/>
      <c r="G33" s="89"/>
      <c r="H33" s="10"/>
      <c r="I33" s="10"/>
      <c r="J33" s="15"/>
      <c r="K33" s="2"/>
    </row>
    <row r="34" spans="1:11" ht="16.5" customHeight="1">
      <c r="A34" s="3"/>
      <c r="B34" s="16" t="s">
        <v>35</v>
      </c>
      <c r="C34" s="17"/>
      <c r="D34" s="17"/>
      <c r="E34" s="17"/>
      <c r="F34" s="17"/>
      <c r="G34" s="18"/>
      <c r="H34" s="10">
        <f>H26/108/12</f>
        <v>97.60864969135802</v>
      </c>
      <c r="I34" s="10">
        <f>I26/307/12</f>
        <v>82.42322747014114</v>
      </c>
      <c r="J34" s="15"/>
      <c r="K34" s="2"/>
    </row>
    <row r="35" spans="1:11" ht="16.5" customHeight="1">
      <c r="A35" s="3"/>
      <c r="B35" s="87"/>
      <c r="C35" s="88"/>
      <c r="D35" s="88"/>
      <c r="E35" s="88"/>
      <c r="F35" s="88"/>
      <c r="G35" s="89"/>
      <c r="H35" s="10"/>
      <c r="I35" s="10"/>
      <c r="J35" s="15"/>
      <c r="K35" s="2"/>
    </row>
    <row r="36" spans="1:11" ht="16.5" customHeight="1">
      <c r="A36" s="3"/>
      <c r="B36" s="93" t="s">
        <v>36</v>
      </c>
      <c r="C36" s="94"/>
      <c r="D36" s="94"/>
      <c r="E36" s="94"/>
      <c r="F36" s="94"/>
      <c r="G36" s="95"/>
      <c r="H36" s="10">
        <f>H28/108/12</f>
        <v>41.16156635802469</v>
      </c>
      <c r="I36" s="10">
        <f>I28/307/12</f>
        <v>42.64133821932682</v>
      </c>
      <c r="J36" s="15"/>
      <c r="K36" s="2"/>
    </row>
    <row r="37" spans="1:11" ht="16.5" customHeight="1">
      <c r="A37" s="3"/>
      <c r="B37" s="11"/>
      <c r="C37" s="12"/>
      <c r="D37" s="12"/>
      <c r="E37" s="12"/>
      <c r="F37" s="12"/>
      <c r="G37" s="13"/>
      <c r="H37" s="10"/>
      <c r="I37" s="10"/>
      <c r="J37" s="15"/>
      <c r="K37" s="2"/>
    </row>
    <row r="38" spans="1:11" ht="16.5" customHeight="1">
      <c r="A38" s="3"/>
      <c r="B38" s="93" t="s">
        <v>37</v>
      </c>
      <c r="C38" s="94"/>
      <c r="D38" s="94"/>
      <c r="E38" s="94"/>
      <c r="F38" s="94"/>
      <c r="G38" s="95"/>
      <c r="H38" s="10">
        <f>H29/108/12</f>
        <v>27.02573302469136</v>
      </c>
      <c r="I38" s="10">
        <f>I29/307/12</f>
        <v>28.524497828447338</v>
      </c>
      <c r="J38" s="15"/>
      <c r="K38" s="2"/>
    </row>
    <row r="39" spans="1:11" ht="16.5" customHeight="1">
      <c r="A39" s="3"/>
      <c r="B39" s="11"/>
      <c r="C39" s="12"/>
      <c r="D39" s="12"/>
      <c r="E39" s="12"/>
      <c r="F39" s="12"/>
      <c r="G39" s="13"/>
      <c r="H39" s="10"/>
      <c r="I39" s="10"/>
      <c r="J39" s="19"/>
      <c r="K39" s="2"/>
    </row>
    <row r="40" spans="1:11" ht="16.5" customHeight="1">
      <c r="A40" s="51"/>
      <c r="B40" s="114" t="s">
        <v>38</v>
      </c>
      <c r="C40" s="115"/>
      <c r="D40" s="115"/>
      <c r="E40" s="115"/>
      <c r="F40" s="115"/>
      <c r="G40" s="116"/>
      <c r="H40" s="41">
        <f>SUM(H32:H39)</f>
        <v>493.62070987654323</v>
      </c>
      <c r="I40" s="41">
        <f>SUM(I32:I39)</f>
        <v>352.0444842562432</v>
      </c>
      <c r="J40" s="8"/>
      <c r="K40" s="2"/>
    </row>
    <row r="41" spans="1:11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</sheetData>
  <sheetProtection/>
  <mergeCells count="30">
    <mergeCell ref="B32:G32"/>
    <mergeCell ref="B33:G33"/>
    <mergeCell ref="B35:G35"/>
    <mergeCell ref="B36:G36"/>
    <mergeCell ref="B38:G38"/>
    <mergeCell ref="B40:G40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  <mergeCell ref="B5:G5"/>
    <mergeCell ref="B8:G8"/>
    <mergeCell ref="B10:G10"/>
    <mergeCell ref="B11:G11"/>
    <mergeCell ref="B12:G12"/>
    <mergeCell ref="B13:G13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tabSelected="1" zoomScalePageLayoutView="0" workbookViewId="0" topLeftCell="A7">
      <selection activeCell="D26" sqref="D26"/>
    </sheetView>
  </sheetViews>
  <sheetFormatPr defaultColWidth="9.00390625" defaultRowHeight="12.75"/>
  <cols>
    <col min="1" max="1" width="9.875" style="53" customWidth="1"/>
    <col min="2" max="2" width="16.625" style="53" customWidth="1"/>
    <col min="3" max="3" width="11.125" style="53" customWidth="1"/>
    <col min="4" max="4" width="16.875" style="53" customWidth="1"/>
    <col min="5" max="5" width="13.625" style="53" customWidth="1"/>
    <col min="6" max="6" width="15.125" style="53" customWidth="1"/>
    <col min="7" max="16384" width="9.125" style="53" customWidth="1"/>
  </cols>
  <sheetData>
    <row r="1" spans="1:5" ht="15">
      <c r="A1" s="52" t="s">
        <v>45</v>
      </c>
      <c r="B1" s="52"/>
      <c r="C1" s="52"/>
      <c r="D1" s="52"/>
      <c r="E1" s="52"/>
    </row>
    <row r="3" spans="1:3" ht="15">
      <c r="A3" s="52" t="s">
        <v>76</v>
      </c>
      <c r="B3" s="52"/>
      <c r="C3" s="52"/>
    </row>
    <row r="4" ht="15.75" thickBot="1"/>
    <row r="5" spans="1:6" ht="15.75" thickBot="1">
      <c r="A5" s="54" t="s">
        <v>46</v>
      </c>
      <c r="B5" s="55"/>
      <c r="C5" s="55"/>
      <c r="D5" s="55"/>
      <c r="E5" s="56"/>
      <c r="F5" s="57"/>
    </row>
    <row r="7" spans="1:6" ht="15">
      <c r="A7" s="117">
        <v>493.62</v>
      </c>
      <c r="B7" s="118"/>
      <c r="C7" s="119"/>
      <c r="D7" s="58" t="s">
        <v>47</v>
      </c>
      <c r="E7" s="120" t="s">
        <v>47</v>
      </c>
      <c r="F7" s="121"/>
    </row>
    <row r="8" spans="1:6" ht="15" customHeight="1">
      <c r="A8" s="122" t="s">
        <v>48</v>
      </c>
      <c r="B8" s="125" t="s">
        <v>49</v>
      </c>
      <c r="C8" s="125" t="s">
        <v>50</v>
      </c>
      <c r="D8" s="127" t="s">
        <v>51</v>
      </c>
      <c r="E8" s="130" t="s">
        <v>52</v>
      </c>
      <c r="F8" s="131"/>
    </row>
    <row r="9" spans="1:6" ht="12.75" customHeight="1">
      <c r="A9" s="123"/>
      <c r="B9" s="125"/>
      <c r="C9" s="126"/>
      <c r="D9" s="128"/>
      <c r="E9" s="132"/>
      <c r="F9" s="133"/>
    </row>
    <row r="10" spans="1:6" ht="15">
      <c r="A10" s="123"/>
      <c r="B10" s="125"/>
      <c r="C10" s="126"/>
      <c r="D10" s="128"/>
      <c r="E10" s="132"/>
      <c r="F10" s="133"/>
    </row>
    <row r="11" spans="1:6" ht="15">
      <c r="A11" s="123"/>
      <c r="B11" s="125"/>
      <c r="C11" s="126"/>
      <c r="D11" s="128"/>
      <c r="E11" s="132"/>
      <c r="F11" s="133"/>
    </row>
    <row r="12" spans="1:6" ht="15">
      <c r="A12" s="124"/>
      <c r="B12" s="125"/>
      <c r="C12" s="126"/>
      <c r="D12" s="129"/>
      <c r="E12" s="134"/>
      <c r="F12" s="135"/>
    </row>
    <row r="13" spans="1:6" ht="15">
      <c r="A13" s="59"/>
      <c r="B13" s="59"/>
      <c r="C13" s="60" t="s">
        <v>53</v>
      </c>
      <c r="D13" s="61" t="s">
        <v>54</v>
      </c>
      <c r="E13" s="62" t="s">
        <v>55</v>
      </c>
      <c r="F13" s="58" t="s">
        <v>54</v>
      </c>
    </row>
    <row r="14" spans="1:8" ht="15">
      <c r="A14" s="63" t="s">
        <v>56</v>
      </c>
      <c r="B14" s="64" t="s">
        <v>57</v>
      </c>
      <c r="C14" s="65">
        <v>0</v>
      </c>
      <c r="D14" s="66">
        <f aca="true" t="shared" si="0" ref="D14:D21">C14*$A$7</f>
        <v>0</v>
      </c>
      <c r="E14" s="67">
        <v>0.2</v>
      </c>
      <c r="F14" s="68">
        <f>D14-(D14*E14)</f>
        <v>0</v>
      </c>
      <c r="H14" s="69"/>
    </row>
    <row r="15" spans="1:6" ht="15">
      <c r="A15" s="70" t="s">
        <v>58</v>
      </c>
      <c r="B15" s="62" t="s">
        <v>59</v>
      </c>
      <c r="C15" s="65">
        <v>0.1</v>
      </c>
      <c r="D15" s="66">
        <f>C15*$A$7</f>
        <v>49.362</v>
      </c>
      <c r="E15" s="67">
        <v>0.2</v>
      </c>
      <c r="F15" s="68">
        <f aca="true" t="shared" si="1" ref="F15:F22">D15-(D15*E15)</f>
        <v>39.4896</v>
      </c>
    </row>
    <row r="16" spans="1:6" ht="15">
      <c r="A16" s="70" t="s">
        <v>60</v>
      </c>
      <c r="B16" s="62" t="s">
        <v>61</v>
      </c>
      <c r="C16" s="65">
        <v>0.2</v>
      </c>
      <c r="D16" s="66">
        <f t="shared" si="0"/>
        <v>98.724</v>
      </c>
      <c r="E16" s="67">
        <v>0.2</v>
      </c>
      <c r="F16" s="68">
        <f t="shared" si="1"/>
        <v>78.9792</v>
      </c>
    </row>
    <row r="17" spans="1:6" ht="15">
      <c r="A17" s="70" t="s">
        <v>62</v>
      </c>
      <c r="B17" s="62" t="s">
        <v>63</v>
      </c>
      <c r="C17" s="65">
        <v>0.3</v>
      </c>
      <c r="D17" s="66">
        <f t="shared" si="0"/>
        <v>148.08599999999998</v>
      </c>
      <c r="E17" s="67">
        <v>0.2</v>
      </c>
      <c r="F17" s="68">
        <f t="shared" si="1"/>
        <v>118.46879999999999</v>
      </c>
    </row>
    <row r="18" spans="1:6" ht="15">
      <c r="A18" s="70" t="s">
        <v>64</v>
      </c>
      <c r="B18" s="62" t="s">
        <v>65</v>
      </c>
      <c r="C18" s="65">
        <v>0.35</v>
      </c>
      <c r="D18" s="66">
        <f>C18*$A$7</f>
        <v>172.767</v>
      </c>
      <c r="E18" s="67">
        <v>0.2</v>
      </c>
      <c r="F18" s="68">
        <f t="shared" si="1"/>
        <v>138.21359999999999</v>
      </c>
    </row>
    <row r="19" spans="1:6" ht="15">
      <c r="A19" s="70" t="s">
        <v>66</v>
      </c>
      <c r="B19" s="62" t="s">
        <v>67</v>
      </c>
      <c r="C19" s="65">
        <v>0.43</v>
      </c>
      <c r="D19" s="66">
        <f t="shared" si="0"/>
        <v>212.2566</v>
      </c>
      <c r="E19" s="67">
        <v>0.15</v>
      </c>
      <c r="F19" s="68">
        <f t="shared" si="1"/>
        <v>180.41810999999998</v>
      </c>
    </row>
    <row r="20" spans="1:6" ht="15">
      <c r="A20" s="70" t="s">
        <v>68</v>
      </c>
      <c r="B20" s="62" t="s">
        <v>69</v>
      </c>
      <c r="C20" s="65">
        <v>0.53</v>
      </c>
      <c r="D20" s="66">
        <f t="shared" si="0"/>
        <v>261.6186</v>
      </c>
      <c r="E20" s="67">
        <v>0.15</v>
      </c>
      <c r="F20" s="68">
        <f t="shared" si="1"/>
        <v>222.37581</v>
      </c>
    </row>
    <row r="21" spans="1:6" ht="15">
      <c r="A21" s="71" t="s">
        <v>70</v>
      </c>
      <c r="B21" s="72" t="s">
        <v>71</v>
      </c>
      <c r="C21" s="73">
        <v>0.66</v>
      </c>
      <c r="D21" s="66">
        <f t="shared" si="0"/>
        <v>325.7892</v>
      </c>
      <c r="E21" s="67">
        <v>0.15</v>
      </c>
      <c r="F21" s="68">
        <f t="shared" si="1"/>
        <v>276.92082</v>
      </c>
    </row>
    <row r="22" spans="1:6" ht="15">
      <c r="A22" s="74" t="s">
        <v>72</v>
      </c>
      <c r="B22" s="62" t="s">
        <v>73</v>
      </c>
      <c r="C22" s="65">
        <v>0.77</v>
      </c>
      <c r="D22" s="75">
        <f>A7*C22</f>
        <v>380.0874</v>
      </c>
      <c r="E22" s="67">
        <v>0.15</v>
      </c>
      <c r="F22" s="68">
        <f t="shared" si="1"/>
        <v>323.07429</v>
      </c>
    </row>
    <row r="23" ht="15.75" thickBot="1"/>
    <row r="24" spans="1:6" ht="15.75" thickBot="1">
      <c r="A24" s="54" t="s">
        <v>74</v>
      </c>
      <c r="B24" s="55"/>
      <c r="C24" s="55"/>
      <c r="D24" s="55"/>
      <c r="E24" s="56"/>
      <c r="F24" s="76"/>
    </row>
    <row r="25" ht="15">
      <c r="D25" s="77"/>
    </row>
    <row r="26" spans="1:6" ht="15">
      <c r="A26" s="117">
        <v>352.04</v>
      </c>
      <c r="B26" s="118"/>
      <c r="C26" s="119"/>
      <c r="D26" s="58" t="s">
        <v>47</v>
      </c>
      <c r="E26" s="120" t="s">
        <v>47</v>
      </c>
      <c r="F26" s="121"/>
    </row>
    <row r="27" spans="1:6" ht="12.75" customHeight="1">
      <c r="A27" s="122" t="s">
        <v>48</v>
      </c>
      <c r="B27" s="125" t="s">
        <v>49</v>
      </c>
      <c r="C27" s="125" t="s">
        <v>50</v>
      </c>
      <c r="D27" s="127" t="s">
        <v>51</v>
      </c>
      <c r="E27" s="130" t="s">
        <v>52</v>
      </c>
      <c r="F27" s="131"/>
    </row>
    <row r="28" spans="1:6" ht="12.75" customHeight="1">
      <c r="A28" s="123"/>
      <c r="B28" s="125"/>
      <c r="C28" s="126"/>
      <c r="D28" s="128"/>
      <c r="E28" s="132"/>
      <c r="F28" s="133"/>
    </row>
    <row r="29" spans="1:6" ht="15">
      <c r="A29" s="123"/>
      <c r="B29" s="125"/>
      <c r="C29" s="126"/>
      <c r="D29" s="128"/>
      <c r="E29" s="132"/>
      <c r="F29" s="133"/>
    </row>
    <row r="30" spans="1:6" ht="15">
      <c r="A30" s="123"/>
      <c r="B30" s="125"/>
      <c r="C30" s="126"/>
      <c r="D30" s="128"/>
      <c r="E30" s="132"/>
      <c r="F30" s="133"/>
    </row>
    <row r="31" spans="1:6" ht="18" customHeight="1">
      <c r="A31" s="124"/>
      <c r="B31" s="125"/>
      <c r="C31" s="126"/>
      <c r="D31" s="129"/>
      <c r="E31" s="134"/>
      <c r="F31" s="135"/>
    </row>
    <row r="32" spans="1:6" ht="15">
      <c r="A32" s="78"/>
      <c r="B32" s="79"/>
      <c r="C32" s="79" t="s">
        <v>53</v>
      </c>
      <c r="D32" s="61" t="s">
        <v>54</v>
      </c>
      <c r="E32" s="62" t="s">
        <v>55</v>
      </c>
      <c r="F32" s="58" t="s">
        <v>54</v>
      </c>
    </row>
    <row r="33" spans="1:6" ht="15">
      <c r="A33" s="70" t="s">
        <v>56</v>
      </c>
      <c r="B33" s="64" t="s">
        <v>57</v>
      </c>
      <c r="C33" s="65">
        <v>0</v>
      </c>
      <c r="D33" s="66">
        <f aca="true" t="shared" si="2" ref="D33:D40">C33*$A$26</f>
        <v>0</v>
      </c>
      <c r="E33" s="67">
        <v>0.1</v>
      </c>
      <c r="F33" s="68">
        <f>D33-(D33*E33)</f>
        <v>0</v>
      </c>
    </row>
    <row r="34" spans="1:6" ht="15">
      <c r="A34" s="70" t="s">
        <v>58</v>
      </c>
      <c r="B34" s="62" t="s">
        <v>59</v>
      </c>
      <c r="C34" s="65">
        <v>0.1</v>
      </c>
      <c r="D34" s="66">
        <f t="shared" si="2"/>
        <v>35.204</v>
      </c>
      <c r="E34" s="67">
        <v>0.1</v>
      </c>
      <c r="F34" s="68">
        <f aca="true" t="shared" si="3" ref="F34:F39">D34-(D34*E34)</f>
        <v>31.6836</v>
      </c>
    </row>
    <row r="35" spans="1:6" ht="15">
      <c r="A35" s="70" t="s">
        <v>60</v>
      </c>
      <c r="B35" s="62" t="s">
        <v>61</v>
      </c>
      <c r="C35" s="65">
        <v>0.2</v>
      </c>
      <c r="D35" s="66">
        <f t="shared" si="2"/>
        <v>70.408</v>
      </c>
      <c r="E35" s="67">
        <v>0.1</v>
      </c>
      <c r="F35" s="68">
        <f t="shared" si="3"/>
        <v>63.3672</v>
      </c>
    </row>
    <row r="36" spans="1:6" ht="15">
      <c r="A36" s="70" t="s">
        <v>62</v>
      </c>
      <c r="B36" s="62" t="s">
        <v>63</v>
      </c>
      <c r="C36" s="65">
        <v>0.3</v>
      </c>
      <c r="D36" s="66">
        <f t="shared" si="2"/>
        <v>105.61200000000001</v>
      </c>
      <c r="E36" s="67">
        <v>0.1</v>
      </c>
      <c r="F36" s="68">
        <f t="shared" si="3"/>
        <v>95.05080000000001</v>
      </c>
    </row>
    <row r="37" spans="1:6" ht="15">
      <c r="A37" s="70" t="s">
        <v>64</v>
      </c>
      <c r="B37" s="62" t="s">
        <v>65</v>
      </c>
      <c r="C37" s="65">
        <v>0.35</v>
      </c>
      <c r="D37" s="66">
        <f t="shared" si="2"/>
        <v>123.214</v>
      </c>
      <c r="E37" s="67">
        <v>0.1</v>
      </c>
      <c r="F37" s="68">
        <f t="shared" si="3"/>
        <v>110.8926</v>
      </c>
    </row>
    <row r="38" spans="1:6" ht="15">
      <c r="A38" s="70" t="s">
        <v>66</v>
      </c>
      <c r="B38" s="62" t="s">
        <v>67</v>
      </c>
      <c r="C38" s="65">
        <v>0.43</v>
      </c>
      <c r="D38" s="66">
        <f t="shared" si="2"/>
        <v>151.37720000000002</v>
      </c>
      <c r="E38" s="67">
        <v>0.03</v>
      </c>
      <c r="F38" s="68">
        <f t="shared" si="3"/>
        <v>146.83588400000002</v>
      </c>
    </row>
    <row r="39" spans="1:6" ht="15">
      <c r="A39" s="70" t="s">
        <v>68</v>
      </c>
      <c r="B39" s="62" t="s">
        <v>69</v>
      </c>
      <c r="C39" s="65">
        <v>0.53</v>
      </c>
      <c r="D39" s="66">
        <f t="shared" si="2"/>
        <v>186.58120000000002</v>
      </c>
      <c r="E39" s="67">
        <v>0.03</v>
      </c>
      <c r="F39" s="68">
        <f t="shared" si="3"/>
        <v>180.98376400000004</v>
      </c>
    </row>
    <row r="40" spans="1:6" ht="15">
      <c r="A40" s="70" t="s">
        <v>70</v>
      </c>
      <c r="B40" s="72" t="s">
        <v>71</v>
      </c>
      <c r="C40" s="73">
        <v>0.66</v>
      </c>
      <c r="D40" s="66">
        <f t="shared" si="2"/>
        <v>232.34640000000002</v>
      </c>
      <c r="E40" s="67">
        <v>0.03</v>
      </c>
      <c r="F40" s="68">
        <f>D40-(D40*E40)</f>
        <v>225.376008</v>
      </c>
    </row>
    <row r="41" spans="1:6" ht="15">
      <c r="A41" s="74" t="s">
        <v>72</v>
      </c>
      <c r="B41" s="62" t="s">
        <v>73</v>
      </c>
      <c r="C41" s="65">
        <v>0.77</v>
      </c>
      <c r="D41" s="80">
        <f>A26*C41</f>
        <v>271.0708</v>
      </c>
      <c r="E41" s="67">
        <v>0.03</v>
      </c>
      <c r="F41" s="68">
        <f>D41-(D41*E41)</f>
        <v>262.93867600000004</v>
      </c>
    </row>
    <row r="43" spans="1:2" ht="15">
      <c r="A43" s="81"/>
      <c r="B43" s="82"/>
    </row>
    <row r="44" spans="1:2" ht="15">
      <c r="A44" s="83"/>
      <c r="B44" s="83"/>
    </row>
    <row r="45" spans="1:2" ht="15">
      <c r="A45" s="83"/>
      <c r="B45" s="83"/>
    </row>
  </sheetData>
  <sheetProtection/>
  <mergeCells count="14">
    <mergeCell ref="A7:C7"/>
    <mergeCell ref="E7:F7"/>
    <mergeCell ref="A8:A12"/>
    <mergeCell ref="B8:B12"/>
    <mergeCell ref="C8:C12"/>
    <mergeCell ref="D8:D12"/>
    <mergeCell ref="E8:F12"/>
    <mergeCell ref="A26:C26"/>
    <mergeCell ref="E26:F26"/>
    <mergeCell ref="A27:A31"/>
    <mergeCell ref="B27:B31"/>
    <mergeCell ref="C27:C31"/>
    <mergeCell ref="D27:D31"/>
    <mergeCell ref="E27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Sladki 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Ravnatelj</dc:creator>
  <cp:keywords/>
  <dc:description/>
  <cp:lastModifiedBy>lexlocalis</cp:lastModifiedBy>
  <cp:lastPrinted>2017-08-16T08:39:13Z</cp:lastPrinted>
  <dcterms:created xsi:type="dcterms:W3CDTF">2000-10-03T07:08:36Z</dcterms:created>
  <dcterms:modified xsi:type="dcterms:W3CDTF">2017-08-24T10:44:28Z</dcterms:modified>
  <cp:category/>
  <cp:version/>
  <cp:contentType/>
  <cp:contentStatus/>
</cp:coreProperties>
</file>