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9440" windowHeight="10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'List1'!$A$1:$L$62</definedName>
  </definedNames>
  <calcPr calcMode="manual" fullCalcOnLoad="1"/>
</workbook>
</file>

<file path=xl/comments1.xml><?xml version="1.0" encoding="utf-8"?>
<comments xmlns="http://schemas.openxmlformats.org/spreadsheetml/2006/main">
  <authors>
    <author>CSD</author>
  </authors>
  <commentList>
    <comment ref="J18" authorId="0">
      <text>
        <r>
          <rPr>
            <b/>
            <sz val="8"/>
            <rFont val="Tahoma"/>
            <family val="0"/>
          </rPr>
          <t>CSD:</t>
        </r>
        <r>
          <rPr>
            <sz val="8"/>
            <rFont val="Tahoma"/>
            <family val="0"/>
          </rPr>
          <t xml:space="preserve">
KONTO 760310-760313</t>
        </r>
      </text>
    </comment>
    <comment ref="J40" authorId="0">
      <text>
        <r>
          <rPr>
            <b/>
            <sz val="8"/>
            <rFont val="Tahoma"/>
            <family val="0"/>
          </rPr>
          <t>CSD:</t>
        </r>
        <r>
          <rPr>
            <sz val="8"/>
            <rFont val="Tahoma"/>
            <family val="0"/>
          </rPr>
          <t xml:space="preserve">
KONTO 760310-760313</t>
        </r>
      </text>
    </comment>
  </commentList>
</comments>
</file>

<file path=xl/sharedStrings.xml><?xml version="1.0" encoding="utf-8"?>
<sst xmlns="http://schemas.openxmlformats.org/spreadsheetml/2006/main" count="80" uniqueCount="44">
  <si>
    <t xml:space="preserve">CENTER ZA SOCIALNO DELO </t>
  </si>
  <si>
    <t xml:space="preserve">RAVNE NA KOROŠKEM </t>
  </si>
  <si>
    <t>JANUAR - OKTOBER 2013</t>
  </si>
  <si>
    <t>PLAČILA, DOPLAČILA IN SUBVENCIJE OBČIN ZA 2013</t>
  </si>
  <si>
    <t>zap.št..</t>
  </si>
  <si>
    <t xml:space="preserve">OBČINA </t>
  </si>
  <si>
    <t>% glede</t>
  </si>
  <si>
    <t>povp. število</t>
  </si>
  <si>
    <t>ure</t>
  </si>
  <si>
    <t xml:space="preserve">znesek storitev </t>
  </si>
  <si>
    <t xml:space="preserve">znesek za  </t>
  </si>
  <si>
    <t xml:space="preserve">subvencija občine </t>
  </si>
  <si>
    <t>samoplačnik</t>
  </si>
  <si>
    <t>doplačilo občine</t>
  </si>
  <si>
    <t xml:space="preserve">obveznost občine </t>
  </si>
  <si>
    <t>na upor</t>
  </si>
  <si>
    <t>uporabnikov</t>
  </si>
  <si>
    <t xml:space="preserve"> </t>
  </si>
  <si>
    <t>upravičenca</t>
  </si>
  <si>
    <t xml:space="preserve">po odločbah </t>
  </si>
  <si>
    <t>skupaj</t>
  </si>
  <si>
    <t>1.</t>
  </si>
  <si>
    <t xml:space="preserve">RAVNE </t>
  </si>
  <si>
    <t>2.</t>
  </si>
  <si>
    <t>PREVALJE</t>
  </si>
  <si>
    <t>3.</t>
  </si>
  <si>
    <t>MEŽICA</t>
  </si>
  <si>
    <t>4.</t>
  </si>
  <si>
    <t xml:space="preserve">ČRNA </t>
  </si>
  <si>
    <t xml:space="preserve">SKUPAJ </t>
  </si>
  <si>
    <t xml:space="preserve">POVPREČNO MESEČNO OPRAVLJENE EF.URE /110=  </t>
  </si>
  <si>
    <t>DELAVCA</t>
  </si>
  <si>
    <t>%</t>
  </si>
  <si>
    <t xml:space="preserve">DELAVCEV  NA PODLAGI OPRAV. EFEKTIVNIH URAH  </t>
  </si>
  <si>
    <t>JANUAR - OKTOBER 2012</t>
  </si>
  <si>
    <t>PLAČILA, DOPLAČILA IN SUBVENCIJE OBČIN ZA 2012</t>
  </si>
  <si>
    <t xml:space="preserve"> OPRAVLJENE EF.URE POVPREČNO MESEČNO</t>
  </si>
  <si>
    <t>leto 2012</t>
  </si>
  <si>
    <t>občina</t>
  </si>
  <si>
    <t>leto 2013</t>
  </si>
  <si>
    <t>ČRNA</t>
  </si>
  <si>
    <t>EF 1-10/2013 prim. 1-10/2012</t>
  </si>
  <si>
    <t>Primerjava efektivnih ur 2013/2012 po občinah:</t>
  </si>
  <si>
    <t>Če gledamo  povprečno št. uporanbikov se število ni toliko znižalo, kot se je znižalo št. dogovorjenih ur dela pri uporabnikih (EF).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</si>
</sst>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6.140625" style="0" customWidth="1"/>
    <col min="2" max="2" width="0.13671875" style="0" customWidth="1"/>
    <col min="3" max="3" width="11.57421875" style="0" customWidth="1"/>
    <col min="4" max="4" width="9.421875" style="0" bestFit="1" customWidth="1"/>
    <col min="5" max="5" width="10.8515625" style="0" customWidth="1"/>
    <col min="6" max="6" width="6.140625" style="0" customWidth="1"/>
    <col min="7" max="7" width="16.00390625" style="0" bestFit="1" customWidth="1"/>
    <col min="8" max="8" width="15.00390625" style="0" customWidth="1"/>
    <col min="9" max="9" width="15.140625" style="0" customWidth="1"/>
    <col min="10" max="10" width="15.28125" style="0" customWidth="1"/>
    <col min="11" max="11" width="14.8515625" style="0" customWidth="1"/>
    <col min="12" max="12" width="16.421875" style="0" customWidth="1"/>
    <col min="13" max="13" width="10.28125" style="0" customWidth="1"/>
    <col min="14" max="14" width="4.421875" style="0" customWidth="1"/>
  </cols>
  <sheetData>
    <row r="1" s="1" customFormat="1" ht="12.75">
      <c r="A1" s="1" t="s">
        <v>0</v>
      </c>
    </row>
    <row r="2" spans="1:9" ht="15" customHeight="1">
      <c r="A2" s="1" t="s">
        <v>1</v>
      </c>
      <c r="H2" s="54" t="s">
        <v>2</v>
      </c>
      <c r="I2" s="54"/>
    </row>
    <row r="3" s="1" customFormat="1" ht="13.5" thickBot="1">
      <c r="A3" s="1" t="s">
        <v>3</v>
      </c>
    </row>
    <row r="4" spans="1:12" ht="24.75" customHeight="1">
      <c r="A4" s="2" t="s">
        <v>4</v>
      </c>
      <c r="B4" s="3"/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3" t="s">
        <v>10</v>
      </c>
      <c r="I4" s="5" t="s">
        <v>11</v>
      </c>
      <c r="J4" s="4" t="s">
        <v>12</v>
      </c>
      <c r="K4" s="6" t="s">
        <v>13</v>
      </c>
      <c r="L4" s="7" t="s">
        <v>14</v>
      </c>
    </row>
    <row r="5" spans="1:12" ht="13.5" thickBot="1">
      <c r="A5" s="8"/>
      <c r="B5" s="9"/>
      <c r="C5" s="10"/>
      <c r="D5" s="10" t="s">
        <v>15</v>
      </c>
      <c r="E5" s="9" t="s">
        <v>16</v>
      </c>
      <c r="F5" s="10"/>
      <c r="G5" s="11" t="s">
        <v>17</v>
      </c>
      <c r="H5" s="11" t="s">
        <v>18</v>
      </c>
      <c r="I5" s="11"/>
      <c r="J5" s="12"/>
      <c r="K5" s="13" t="s">
        <v>19</v>
      </c>
      <c r="L5" s="14" t="s">
        <v>20</v>
      </c>
    </row>
    <row r="6" spans="1:12" ht="12.75">
      <c r="A6" s="15"/>
      <c r="B6" s="16"/>
      <c r="C6" s="15"/>
      <c r="D6" s="15"/>
      <c r="E6" s="15"/>
      <c r="F6" s="15"/>
      <c r="G6" s="17"/>
      <c r="H6" s="17"/>
      <c r="I6" s="17"/>
      <c r="J6" s="17"/>
      <c r="K6" s="15"/>
      <c r="L6" s="15"/>
    </row>
    <row r="7" spans="1:12" ht="12.75">
      <c r="A7" s="18" t="s">
        <v>21</v>
      </c>
      <c r="B7" s="19"/>
      <c r="C7" t="s">
        <v>22</v>
      </c>
      <c r="D7" s="20">
        <f>+E7*100/E18</f>
        <v>51.46666666666667</v>
      </c>
      <c r="E7" s="20">
        <v>19.3</v>
      </c>
      <c r="F7" s="21">
        <v>2934.5</v>
      </c>
      <c r="G7" s="22">
        <v>42806.37</v>
      </c>
      <c r="H7" s="22">
        <v>10868.42</v>
      </c>
      <c r="I7" s="22">
        <v>24307.28</v>
      </c>
      <c r="J7" s="22">
        <v>8265.48</v>
      </c>
      <c r="K7" s="22">
        <v>2602.94</v>
      </c>
      <c r="L7" s="22">
        <v>26910.22</v>
      </c>
    </row>
    <row r="8" spans="1:12" ht="12.75">
      <c r="A8" s="18"/>
      <c r="B8" s="19"/>
      <c r="C8" s="21"/>
      <c r="D8" s="21"/>
      <c r="E8" s="20"/>
      <c r="F8" s="21"/>
      <c r="G8" s="22"/>
      <c r="H8" s="22"/>
      <c r="I8" s="22"/>
      <c r="J8" s="22"/>
      <c r="K8" s="21"/>
      <c r="L8" s="21"/>
    </row>
    <row r="9" spans="1:12" ht="12.75">
      <c r="A9" s="18" t="s">
        <v>23</v>
      </c>
      <c r="B9" s="19"/>
      <c r="C9" s="21" t="s">
        <v>24</v>
      </c>
      <c r="D9" s="23">
        <f>SUM(E9*100/E18)</f>
        <v>20.266666666666666</v>
      </c>
      <c r="E9" s="20">
        <v>7.6</v>
      </c>
      <c r="F9" s="24">
        <v>2468</v>
      </c>
      <c r="G9" s="25">
        <v>34204.05</v>
      </c>
      <c r="H9" s="22">
        <v>8800.58</v>
      </c>
      <c r="I9" s="22">
        <v>18973.18</v>
      </c>
      <c r="J9" s="22">
        <v>5492.98</v>
      </c>
      <c r="K9" s="22">
        <v>3307.61</v>
      </c>
      <c r="L9" s="22">
        <v>22280.79</v>
      </c>
    </row>
    <row r="10" spans="1:12" ht="12.75">
      <c r="A10" s="18"/>
      <c r="B10" s="19"/>
      <c r="C10" s="21"/>
      <c r="D10" s="21"/>
      <c r="E10" s="20"/>
      <c r="F10" s="26"/>
      <c r="G10" s="27"/>
      <c r="H10" s="22"/>
      <c r="I10" s="22"/>
      <c r="J10" s="22"/>
      <c r="K10" s="21"/>
      <c r="L10" s="21"/>
    </row>
    <row r="11" spans="1:12" ht="12" customHeight="1" hidden="1">
      <c r="A11" s="18"/>
      <c r="B11" s="19"/>
      <c r="C11" s="21"/>
      <c r="D11" s="21"/>
      <c r="E11" s="20"/>
      <c r="F11" s="26"/>
      <c r="G11" s="27"/>
      <c r="H11" s="22"/>
      <c r="I11" s="22"/>
      <c r="J11" s="22"/>
      <c r="K11" s="21"/>
      <c r="L11" s="21"/>
    </row>
    <row r="12" spans="1:12" ht="12.75" hidden="1">
      <c r="A12" s="18"/>
      <c r="B12" s="19"/>
      <c r="C12" s="21"/>
      <c r="D12" s="21"/>
      <c r="E12" s="20"/>
      <c r="F12" s="21"/>
      <c r="G12" s="22"/>
      <c r="H12" s="22"/>
      <c r="I12" s="22"/>
      <c r="J12" s="22"/>
      <c r="K12" s="21"/>
      <c r="L12" s="22"/>
    </row>
    <row r="13" spans="1:12" ht="12.75" hidden="1">
      <c r="A13" s="18"/>
      <c r="B13" s="19"/>
      <c r="C13" s="21"/>
      <c r="D13" s="21"/>
      <c r="E13" s="20"/>
      <c r="F13" s="21"/>
      <c r="G13" s="21"/>
      <c r="H13" s="21"/>
      <c r="I13" s="21"/>
      <c r="J13" s="21"/>
      <c r="K13" s="21"/>
      <c r="L13" s="21"/>
    </row>
    <row r="14" spans="1:12" ht="12.75">
      <c r="A14" s="18" t="s">
        <v>25</v>
      </c>
      <c r="B14" s="19"/>
      <c r="C14" s="21" t="s">
        <v>26</v>
      </c>
      <c r="D14" s="23">
        <f>SUM(E14*100/E18)</f>
        <v>17.066666666666666</v>
      </c>
      <c r="E14" s="20">
        <v>6.4</v>
      </c>
      <c r="F14" s="21">
        <v>1205</v>
      </c>
      <c r="G14" s="28">
        <v>16923.83</v>
      </c>
      <c r="H14" s="22">
        <v>4360.01</v>
      </c>
      <c r="I14" s="22">
        <v>9388.49</v>
      </c>
      <c r="J14" s="22">
        <v>4359.91</v>
      </c>
      <c r="K14" s="22">
        <v>0</v>
      </c>
      <c r="L14" s="22">
        <v>9388.49</v>
      </c>
    </row>
    <row r="15" spans="1:12" ht="12.75">
      <c r="A15" s="18"/>
      <c r="B15" s="19"/>
      <c r="C15" s="21"/>
      <c r="D15" s="21"/>
      <c r="E15" s="20"/>
      <c r="F15" s="21"/>
      <c r="G15" s="22"/>
      <c r="H15" s="22"/>
      <c r="I15" s="22"/>
      <c r="J15" s="22"/>
      <c r="K15" s="22"/>
      <c r="L15" s="22"/>
    </row>
    <row r="16" spans="1:12" ht="12.75">
      <c r="A16" s="18" t="s">
        <v>27</v>
      </c>
      <c r="B16" s="19"/>
      <c r="C16" s="21" t="s">
        <v>28</v>
      </c>
      <c r="D16" s="23">
        <f>SUM(E16*100/E18)</f>
        <v>11.2</v>
      </c>
      <c r="E16" s="20">
        <v>4.2</v>
      </c>
      <c r="F16" s="24">
        <v>956.5</v>
      </c>
      <c r="G16" s="29">
        <v>13513.06</v>
      </c>
      <c r="H16" s="22">
        <v>3446.46</v>
      </c>
      <c r="I16" s="22">
        <v>7644.53</v>
      </c>
      <c r="J16" s="22">
        <v>3446.45</v>
      </c>
      <c r="K16" s="22">
        <v>0</v>
      </c>
      <c r="L16" s="22">
        <v>7644.53</v>
      </c>
    </row>
    <row r="17" spans="1:12" ht="12.75">
      <c r="A17" s="18"/>
      <c r="B17" s="19"/>
      <c r="C17" s="21"/>
      <c r="D17" s="21"/>
      <c r="E17" s="20"/>
      <c r="F17" s="26"/>
      <c r="G17" s="30"/>
      <c r="H17" s="22"/>
      <c r="I17" s="22"/>
      <c r="J17" s="22"/>
      <c r="K17" s="22"/>
      <c r="L17" s="22"/>
    </row>
    <row r="18" spans="1:13" s="1" customFormat="1" ht="12.75">
      <c r="A18" s="31"/>
      <c r="B18" s="32"/>
      <c r="C18" s="33" t="s">
        <v>29</v>
      </c>
      <c r="D18" s="34">
        <f aca="true" t="shared" si="0" ref="D18:K18">SUM(D7:D17)</f>
        <v>100</v>
      </c>
      <c r="E18" s="49">
        <f>SUM(E7:E17)</f>
        <v>37.5</v>
      </c>
      <c r="F18" s="48">
        <f>SUM(F7:F17)</f>
        <v>7564</v>
      </c>
      <c r="G18" s="35">
        <f t="shared" si="0"/>
        <v>107447.31000000001</v>
      </c>
      <c r="H18" s="35">
        <f t="shared" si="0"/>
        <v>27475.47</v>
      </c>
      <c r="I18" s="35">
        <f t="shared" si="0"/>
        <v>60313.479999999996</v>
      </c>
      <c r="J18" s="35">
        <f t="shared" si="0"/>
        <v>21564.82</v>
      </c>
      <c r="K18" s="35">
        <f t="shared" si="0"/>
        <v>5910.55</v>
      </c>
      <c r="L18" s="35">
        <f>SUM(L7:L17)</f>
        <v>66224.03</v>
      </c>
      <c r="M18" s="36"/>
    </row>
    <row r="19" spans="1:12" ht="12.75">
      <c r="A19" s="18"/>
      <c r="B19" s="19"/>
      <c r="C19" s="21"/>
      <c r="D19" s="21"/>
      <c r="E19" s="21"/>
      <c r="F19" s="21"/>
      <c r="G19" s="22"/>
      <c r="H19" s="22"/>
      <c r="I19" s="22"/>
      <c r="J19" s="22"/>
      <c r="K19" s="22"/>
      <c r="L19" s="22"/>
    </row>
    <row r="20" spans="7:12" ht="12.75">
      <c r="G20" s="42"/>
      <c r="H20" s="42"/>
      <c r="I20" s="42"/>
      <c r="J20" s="43"/>
      <c r="K20" s="42"/>
      <c r="L20" s="42"/>
    </row>
    <row r="21" spans="8:12" ht="12.75">
      <c r="H21" s="42"/>
      <c r="I21" s="42"/>
      <c r="J21" s="42"/>
      <c r="K21" s="42"/>
      <c r="L21" s="42" t="s">
        <v>17</v>
      </c>
    </row>
    <row r="22" spans="4:12" ht="12.75">
      <c r="D22" s="23">
        <f>SUM(F7:F16)/10</f>
        <v>756.4</v>
      </c>
      <c r="E22" t="s">
        <v>30</v>
      </c>
      <c r="H22" s="42"/>
      <c r="I22" s="44">
        <f>+D22/110</f>
        <v>6.876363636363636</v>
      </c>
      <c r="J22" s="42" t="s">
        <v>31</v>
      </c>
      <c r="K22" s="42">
        <f>+I22*100/G24</f>
        <v>100</v>
      </c>
      <c r="L22" s="42" t="s">
        <v>32</v>
      </c>
    </row>
    <row r="23" spans="9:12" ht="12.75">
      <c r="I23" s="45"/>
      <c r="J23" s="42"/>
      <c r="K23" s="42">
        <f>SUM(K22:K22)</f>
        <v>100</v>
      </c>
      <c r="L23" s="42"/>
    </row>
    <row r="24" spans="7:12" ht="12.75">
      <c r="G24" s="42">
        <f>+I22</f>
        <v>6.876363636363636</v>
      </c>
      <c r="H24" s="42" t="s">
        <v>33</v>
      </c>
      <c r="I24" s="42"/>
      <c r="J24" s="42"/>
      <c r="K24" s="42"/>
      <c r="L24" s="42"/>
    </row>
    <row r="25" spans="8:12" ht="12.75">
      <c r="H25" s="42"/>
      <c r="I25" s="42"/>
      <c r="J25" s="42"/>
      <c r="K25" s="42"/>
      <c r="L25" s="42"/>
    </row>
    <row r="26" spans="1:13" ht="12.7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9" ht="15.75">
      <c r="A27" s="1" t="s">
        <v>1</v>
      </c>
      <c r="H27" s="55" t="s">
        <v>34</v>
      </c>
      <c r="I27" s="55"/>
    </row>
    <row r="28" spans="1:13" ht="13.5" thickBot="1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2" ht="12.75">
      <c r="A29" s="2" t="s">
        <v>4</v>
      </c>
      <c r="B29" s="3"/>
      <c r="C29" s="3" t="s">
        <v>5</v>
      </c>
      <c r="D29" s="3" t="s">
        <v>6</v>
      </c>
      <c r="E29" s="3" t="s">
        <v>7</v>
      </c>
      <c r="F29" s="4" t="s">
        <v>8</v>
      </c>
      <c r="G29" s="5" t="s">
        <v>9</v>
      </c>
      <c r="H29" s="3" t="s">
        <v>10</v>
      </c>
      <c r="I29" s="5" t="s">
        <v>11</v>
      </c>
      <c r="J29" s="4" t="s">
        <v>12</v>
      </c>
      <c r="K29" s="6" t="s">
        <v>13</v>
      </c>
      <c r="L29" s="7" t="s">
        <v>14</v>
      </c>
    </row>
    <row r="30" spans="1:12" ht="13.5" thickBot="1">
      <c r="A30" s="8"/>
      <c r="B30" s="9"/>
      <c r="C30" s="10"/>
      <c r="D30" s="10" t="s">
        <v>15</v>
      </c>
      <c r="E30" s="9" t="s">
        <v>16</v>
      </c>
      <c r="F30" s="10"/>
      <c r="G30" s="11" t="s">
        <v>17</v>
      </c>
      <c r="H30" s="11" t="s">
        <v>18</v>
      </c>
      <c r="I30" s="11"/>
      <c r="J30" s="12"/>
      <c r="K30" s="13" t="s">
        <v>19</v>
      </c>
      <c r="L30" s="14" t="s">
        <v>20</v>
      </c>
    </row>
    <row r="31" spans="1:12" ht="12.75">
      <c r="A31" s="15"/>
      <c r="B31" s="16"/>
      <c r="C31" s="15"/>
      <c r="D31" s="15"/>
      <c r="E31" s="15"/>
      <c r="F31" s="15"/>
      <c r="G31" s="17"/>
      <c r="H31" s="17"/>
      <c r="I31" s="17"/>
      <c r="J31" s="17"/>
      <c r="K31" s="15"/>
      <c r="L31" s="15"/>
    </row>
    <row r="32" spans="1:12" ht="12.75">
      <c r="A32" s="18" t="s">
        <v>21</v>
      </c>
      <c r="B32" s="19"/>
      <c r="C32" t="s">
        <v>22</v>
      </c>
      <c r="D32" s="20">
        <f>+E32*100/E40</f>
        <v>45.31249999999999</v>
      </c>
      <c r="E32" s="20">
        <v>17.4</v>
      </c>
      <c r="F32" s="21">
        <v>3064.5</v>
      </c>
      <c r="G32" s="22">
        <v>40380.75</v>
      </c>
      <c r="H32" s="22">
        <v>12670.57</v>
      </c>
      <c r="I32" s="22">
        <v>24489.114999999998</v>
      </c>
      <c r="J32" s="22">
        <v>9718.17</v>
      </c>
      <c r="K32" s="22">
        <v>2952.4</v>
      </c>
      <c r="L32" s="22">
        <v>27441.525</v>
      </c>
    </row>
    <row r="33" spans="1:12" ht="12.75">
      <c r="A33" s="18"/>
      <c r="B33" s="19"/>
      <c r="C33" s="21"/>
      <c r="D33" s="21"/>
      <c r="E33" s="20"/>
      <c r="F33" s="21"/>
      <c r="G33" s="22"/>
      <c r="H33" s="22"/>
      <c r="I33" s="22"/>
      <c r="J33" s="22"/>
      <c r="K33" s="21"/>
      <c r="L33" s="21"/>
    </row>
    <row r="34" spans="1:12" ht="12.75">
      <c r="A34" s="18" t="s">
        <v>23</v>
      </c>
      <c r="B34" s="19"/>
      <c r="C34" s="21" t="s">
        <v>24</v>
      </c>
      <c r="D34" s="23">
        <f>SUM(E34*100/E40)</f>
        <v>26.562499999999996</v>
      </c>
      <c r="E34" s="20">
        <v>10.2</v>
      </c>
      <c r="F34" s="24">
        <v>2643.5</v>
      </c>
      <c r="G34" s="25">
        <v>34077.26</v>
      </c>
      <c r="H34" s="22">
        <v>10733.02</v>
      </c>
      <c r="I34" s="22">
        <v>20731.47</v>
      </c>
      <c r="J34" s="22">
        <v>5588.465</v>
      </c>
      <c r="K34" s="22">
        <v>5144.555000000001</v>
      </c>
      <c r="L34" s="22">
        <v>25876.035</v>
      </c>
    </row>
    <row r="35" spans="1:12" ht="12.75">
      <c r="A35" s="18"/>
      <c r="B35" s="19"/>
      <c r="C35" s="21"/>
      <c r="D35" s="21"/>
      <c r="E35" s="20"/>
      <c r="F35" s="26"/>
      <c r="G35" s="27"/>
      <c r="H35" s="22"/>
      <c r="I35" s="22"/>
      <c r="J35" s="22"/>
      <c r="K35" s="21"/>
      <c r="L35" s="21"/>
    </row>
    <row r="36" spans="1:12" ht="12.75">
      <c r="A36" s="18" t="s">
        <v>25</v>
      </c>
      <c r="B36" s="19"/>
      <c r="C36" s="21" t="s">
        <v>26</v>
      </c>
      <c r="D36" s="23">
        <f>SUM(E36*100/E40)</f>
        <v>18.489583333333336</v>
      </c>
      <c r="E36" s="20">
        <v>7.1</v>
      </c>
      <c r="F36" s="21">
        <v>1026</v>
      </c>
      <c r="G36" s="28">
        <v>13572.125000000002</v>
      </c>
      <c r="H36" s="22">
        <v>4226.89</v>
      </c>
      <c r="I36" s="22">
        <v>8252.66</v>
      </c>
      <c r="J36" s="22">
        <v>4226.89</v>
      </c>
      <c r="K36" s="22">
        <v>0</v>
      </c>
      <c r="L36" s="22">
        <v>8252.66</v>
      </c>
    </row>
    <row r="37" spans="1:12" ht="12.75">
      <c r="A37" s="18"/>
      <c r="B37" s="19"/>
      <c r="C37" s="21"/>
      <c r="D37" s="21"/>
      <c r="E37" s="20"/>
      <c r="F37" s="21"/>
      <c r="G37" s="22"/>
      <c r="H37" s="22"/>
      <c r="I37" s="22"/>
      <c r="J37" s="22"/>
      <c r="K37" s="22"/>
      <c r="L37" s="22"/>
    </row>
    <row r="38" spans="1:12" ht="12.75">
      <c r="A38" s="18" t="s">
        <v>27</v>
      </c>
      <c r="B38" s="19"/>
      <c r="C38" s="21" t="s">
        <v>28</v>
      </c>
      <c r="D38" s="23">
        <f>SUM(E38*100/E40)</f>
        <v>9.635416666666668</v>
      </c>
      <c r="E38" s="20">
        <v>3.7</v>
      </c>
      <c r="F38" s="24">
        <v>1129</v>
      </c>
      <c r="G38" s="29">
        <v>14817.904999999999</v>
      </c>
      <c r="H38" s="22">
        <v>4467.265</v>
      </c>
      <c r="I38" s="22">
        <v>8757.42</v>
      </c>
      <c r="J38" s="22">
        <v>4467.265</v>
      </c>
      <c r="K38" s="22">
        <v>0</v>
      </c>
      <c r="L38" s="22">
        <v>8757.42</v>
      </c>
    </row>
    <row r="39" spans="1:12" ht="12.75">
      <c r="A39" s="18"/>
      <c r="B39" s="19"/>
      <c r="C39" s="21"/>
      <c r="D39" s="21"/>
      <c r="E39" s="20"/>
      <c r="F39" s="26"/>
      <c r="G39" s="30"/>
      <c r="H39" s="22"/>
      <c r="I39" s="22"/>
      <c r="J39" s="22"/>
      <c r="K39" s="22"/>
      <c r="L39" s="22"/>
    </row>
    <row r="40" spans="1:13" ht="12.75">
      <c r="A40" s="31"/>
      <c r="B40" s="32"/>
      <c r="C40" s="33" t="s">
        <v>29</v>
      </c>
      <c r="D40" s="34">
        <f aca="true" t="shared" si="1" ref="D40:L40">SUM(D32:D39)</f>
        <v>99.99999999999999</v>
      </c>
      <c r="E40" s="49">
        <f t="shared" si="1"/>
        <v>38.4</v>
      </c>
      <c r="F40" s="48">
        <f t="shared" si="1"/>
        <v>7863</v>
      </c>
      <c r="G40" s="35">
        <f t="shared" si="1"/>
        <v>102848.04000000001</v>
      </c>
      <c r="H40" s="35">
        <f>SUM(H32:H39)</f>
        <v>32097.745</v>
      </c>
      <c r="I40" s="35">
        <f t="shared" si="1"/>
        <v>62230.66499999999</v>
      </c>
      <c r="J40" s="35">
        <f>SUM(J32:J39)</f>
        <v>24000.79</v>
      </c>
      <c r="K40" s="35">
        <f>SUM(K32:K39)</f>
        <v>8096.955000000002</v>
      </c>
      <c r="L40" s="35">
        <f t="shared" si="1"/>
        <v>70327.64</v>
      </c>
      <c r="M40" s="1"/>
    </row>
    <row r="41" spans="1:12" ht="12.75">
      <c r="A41" s="18"/>
      <c r="B41" s="19"/>
      <c r="C41" s="21"/>
      <c r="D41" s="21"/>
      <c r="E41" s="21"/>
      <c r="F41" s="21"/>
      <c r="G41" s="22"/>
      <c r="H41" s="22"/>
      <c r="I41" s="22"/>
      <c r="J41" s="22"/>
      <c r="K41" s="22"/>
      <c r="L41" s="22"/>
    </row>
    <row r="42" spans="1:12" ht="15.75">
      <c r="A42" s="37"/>
      <c r="B42" s="38"/>
      <c r="C42" s="38"/>
      <c r="D42" s="38"/>
      <c r="E42" s="38"/>
      <c r="F42" s="38"/>
      <c r="G42" s="39"/>
      <c r="H42" s="39"/>
      <c r="I42" s="40"/>
      <c r="J42" s="41"/>
      <c r="K42" s="46"/>
      <c r="L42" s="47"/>
    </row>
    <row r="43" spans="4:12" ht="12.75">
      <c r="D43">
        <f>F40/10</f>
        <v>786.3</v>
      </c>
      <c r="E43" t="s">
        <v>36</v>
      </c>
      <c r="H43" s="42"/>
      <c r="I43" s="42"/>
      <c r="J43" s="42"/>
      <c r="K43" s="42"/>
      <c r="L43" s="42"/>
    </row>
    <row r="44" spans="8:12" ht="12.75">
      <c r="H44" s="42"/>
      <c r="I44" s="42"/>
      <c r="J44" s="42"/>
      <c r="K44" s="42"/>
      <c r="L44" s="42"/>
    </row>
    <row r="45" spans="4:12" ht="12.75">
      <c r="D45" s="23">
        <f>SUM(F32:F38)/10</f>
        <v>786.3</v>
      </c>
      <c r="E45" t="s">
        <v>30</v>
      </c>
      <c r="H45" s="42"/>
      <c r="I45" s="44">
        <f>+D45/110</f>
        <v>7.1481818181818175</v>
      </c>
      <c r="J45" s="42" t="s">
        <v>31</v>
      </c>
      <c r="K45" s="42">
        <f>+I45*100/G47</f>
        <v>100</v>
      </c>
      <c r="L45" s="42" t="s">
        <v>32</v>
      </c>
    </row>
    <row r="46" spans="9:12" ht="12.75">
      <c r="I46" s="45"/>
      <c r="J46" s="42"/>
      <c r="K46" s="42">
        <f>SUM(K45:K45)</f>
        <v>100</v>
      </c>
      <c r="L46" s="42"/>
    </row>
    <row r="47" spans="7:12" ht="12.75">
      <c r="G47" s="42">
        <f>+I45</f>
        <v>7.1481818181818175</v>
      </c>
      <c r="H47" s="42" t="s">
        <v>33</v>
      </c>
      <c r="I47" s="42"/>
      <c r="J47" s="42"/>
      <c r="K47" s="42"/>
      <c r="L47" s="42"/>
    </row>
    <row r="48" spans="7:12" ht="12.75">
      <c r="G48" s="42"/>
      <c r="H48" s="42"/>
      <c r="I48" s="42"/>
      <c r="J48" s="42"/>
      <c r="K48" s="42"/>
      <c r="L48" s="42"/>
    </row>
    <row r="49" spans="3:12" ht="15">
      <c r="C49" s="51" t="s">
        <v>42</v>
      </c>
      <c r="D49" s="51"/>
      <c r="E49" s="51"/>
      <c r="F49" s="52"/>
      <c r="G49" s="53"/>
      <c r="H49" s="42"/>
      <c r="I49" s="42"/>
      <c r="J49" s="42"/>
      <c r="K49" s="42"/>
      <c r="L49" s="42"/>
    </row>
    <row r="51" ht="12.75">
      <c r="C51" t="s">
        <v>41</v>
      </c>
    </row>
    <row r="52" spans="3:5" ht="12.75">
      <c r="C52" s="21" t="s">
        <v>38</v>
      </c>
      <c r="D52" s="21" t="s">
        <v>39</v>
      </c>
      <c r="E52" s="21" t="s">
        <v>37</v>
      </c>
    </row>
    <row r="53" spans="3:6" ht="12.75">
      <c r="C53" s="21" t="s">
        <v>22</v>
      </c>
      <c r="D53" s="21">
        <v>2934</v>
      </c>
      <c r="E53" s="21">
        <v>3679</v>
      </c>
      <c r="F53" s="50">
        <f>+D53-E53</f>
        <v>-745</v>
      </c>
    </row>
    <row r="54" spans="3:6" ht="12.75">
      <c r="C54" s="21" t="s">
        <v>24</v>
      </c>
      <c r="D54" s="21">
        <v>2468</v>
      </c>
      <c r="E54" s="21">
        <v>3181</v>
      </c>
      <c r="F54" s="50">
        <f>+D54-E54</f>
        <v>-713</v>
      </c>
    </row>
    <row r="55" spans="3:6" ht="12.75">
      <c r="C55" s="21" t="s">
        <v>26</v>
      </c>
      <c r="D55" s="21">
        <v>1205</v>
      </c>
      <c r="E55" s="21">
        <v>1208</v>
      </c>
      <c r="F55" s="50">
        <f>+D55-E55</f>
        <v>-3</v>
      </c>
    </row>
    <row r="56" spans="3:6" ht="12.75">
      <c r="C56" s="21" t="s">
        <v>40</v>
      </c>
      <c r="D56" s="21">
        <v>956</v>
      </c>
      <c r="E56" s="21">
        <v>1319</v>
      </c>
      <c r="F56" s="50">
        <f>+D56-E56</f>
        <v>-363</v>
      </c>
    </row>
    <row r="59" ht="12.75">
      <c r="C59" t="s">
        <v>43</v>
      </c>
    </row>
  </sheetData>
  <mergeCells count="2">
    <mergeCell ref="H2:I2"/>
    <mergeCell ref="H27:I27"/>
  </mergeCells>
  <printOptions/>
  <pageMargins left="0.75" right="0.75" top="0.32" bottom="0.25" header="0" footer="0"/>
  <pageSetup fitToHeight="1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</dc:creator>
  <cp:keywords/>
  <dc:description/>
  <cp:lastModifiedBy>Mojca Orešnik</cp:lastModifiedBy>
  <cp:lastPrinted>2013-12-10T09:44:06Z</cp:lastPrinted>
  <dcterms:created xsi:type="dcterms:W3CDTF">2013-11-25T12:52:44Z</dcterms:created>
  <dcterms:modified xsi:type="dcterms:W3CDTF">2013-12-10T09:44:09Z</dcterms:modified>
  <cp:category/>
  <cp:version/>
  <cp:contentType/>
  <cp:contentStatus/>
</cp:coreProperties>
</file>