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437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M480" i="1"/>
  <c r="M479"/>
  <c r="L478"/>
  <c r="K478"/>
  <c r="J478"/>
  <c r="I478"/>
  <c r="H478"/>
  <c r="G478"/>
  <c r="M477"/>
  <c r="M476"/>
  <c r="L475"/>
  <c r="L474" s="1"/>
  <c r="K475"/>
  <c r="K474" s="1"/>
  <c r="J475"/>
  <c r="J474" s="1"/>
  <c r="I475"/>
  <c r="I474" s="1"/>
  <c r="H475"/>
  <c r="H474" s="1"/>
  <c r="G475"/>
  <c r="G474" s="1"/>
  <c r="M473"/>
  <c r="M472" s="1"/>
  <c r="L472"/>
  <c r="K472"/>
  <c r="J472"/>
  <c r="I472"/>
  <c r="H472"/>
  <c r="G472"/>
  <c r="M471"/>
  <c r="M470" s="1"/>
  <c r="M469" s="1"/>
  <c r="L470"/>
  <c r="L469" s="1"/>
  <c r="K470"/>
  <c r="K469" s="1"/>
  <c r="J470"/>
  <c r="J469" s="1"/>
  <c r="I470"/>
  <c r="I469" s="1"/>
  <c r="H470"/>
  <c r="H469" s="1"/>
  <c r="G470"/>
  <c r="G469" s="1"/>
  <c r="M468"/>
  <c r="M467" s="1"/>
  <c r="L467"/>
  <c r="K467"/>
  <c r="J467"/>
  <c r="I467"/>
  <c r="H467"/>
  <c r="G467"/>
  <c r="M466"/>
  <c r="M465"/>
  <c r="L464"/>
  <c r="K464"/>
  <c r="J464"/>
  <c r="I464"/>
  <c r="H464"/>
  <c r="G464"/>
  <c r="M463"/>
  <c r="M462" s="1"/>
  <c r="L462"/>
  <c r="K462"/>
  <c r="J462"/>
  <c r="I462"/>
  <c r="H462"/>
  <c r="G462"/>
  <c r="M461"/>
  <c r="M460" s="1"/>
  <c r="L460"/>
  <c r="K460"/>
  <c r="J460"/>
  <c r="I460"/>
  <c r="H460"/>
  <c r="G460"/>
  <c r="M459"/>
  <c r="M458" s="1"/>
  <c r="L458"/>
  <c r="K458"/>
  <c r="J458"/>
  <c r="I458"/>
  <c r="H458"/>
  <c r="G458"/>
  <c r="M457"/>
  <c r="M456" s="1"/>
  <c r="L456"/>
  <c r="K456"/>
  <c r="J456"/>
  <c r="I456"/>
  <c r="H456"/>
  <c r="G456"/>
  <c r="M455"/>
  <c r="M454" s="1"/>
  <c r="L454"/>
  <c r="K454"/>
  <c r="J454"/>
  <c r="I454"/>
  <c r="H454"/>
  <c r="G454"/>
  <c r="M453"/>
  <c r="M452" s="1"/>
  <c r="L452"/>
  <c r="K452"/>
  <c r="J452"/>
  <c r="I452"/>
  <c r="H452"/>
  <c r="G452"/>
  <c r="M451"/>
  <c r="M450" s="1"/>
  <c r="L450"/>
  <c r="K450"/>
  <c r="J450"/>
  <c r="I450"/>
  <c r="H450"/>
  <c r="G450"/>
  <c r="M449"/>
  <c r="M448" s="1"/>
  <c r="L448"/>
  <c r="K448"/>
  <c r="J448"/>
  <c r="I448"/>
  <c r="H448"/>
  <c r="G448"/>
  <c r="M447"/>
  <c r="M446" s="1"/>
  <c r="L446"/>
  <c r="K446"/>
  <c r="J446"/>
  <c r="I446"/>
  <c r="H446"/>
  <c r="G446"/>
  <c r="M445"/>
  <c r="M444" s="1"/>
  <c r="L444"/>
  <c r="K444"/>
  <c r="J444"/>
  <c r="I444"/>
  <c r="H444"/>
  <c r="G444"/>
  <c r="M442"/>
  <c r="M441" s="1"/>
  <c r="L441"/>
  <c r="K441"/>
  <c r="J441"/>
  <c r="I441"/>
  <c r="H441"/>
  <c r="G441"/>
  <c r="M440"/>
  <c r="M439" s="1"/>
  <c r="L439"/>
  <c r="K439"/>
  <c r="J439"/>
  <c r="I439"/>
  <c r="H439"/>
  <c r="G439"/>
  <c r="M438"/>
  <c r="M437" s="1"/>
  <c r="L437"/>
  <c r="K437"/>
  <c r="J437"/>
  <c r="I437"/>
  <c r="H437"/>
  <c r="G437"/>
  <c r="M436"/>
  <c r="M435" s="1"/>
  <c r="L435"/>
  <c r="K435"/>
  <c r="J435"/>
  <c r="I435"/>
  <c r="H435"/>
  <c r="G435"/>
  <c r="M432"/>
  <c r="M431" s="1"/>
  <c r="L431"/>
  <c r="K431"/>
  <c r="J431"/>
  <c r="I431"/>
  <c r="H431"/>
  <c r="G431"/>
  <c r="M430"/>
  <c r="M429" s="1"/>
  <c r="M428" s="1"/>
  <c r="L429"/>
  <c r="L428" s="1"/>
  <c r="K429"/>
  <c r="K428" s="1"/>
  <c r="J429"/>
  <c r="J428" s="1"/>
  <c r="I429"/>
  <c r="I428" s="1"/>
  <c r="H429"/>
  <c r="H428" s="1"/>
  <c r="G429"/>
  <c r="G428" s="1"/>
  <c r="M427"/>
  <c r="M426" s="1"/>
  <c r="L426"/>
  <c r="K426"/>
  <c r="J426"/>
  <c r="I426"/>
  <c r="H426"/>
  <c r="G426"/>
  <c r="M425"/>
  <c r="M424"/>
  <c r="M423"/>
  <c r="L422"/>
  <c r="L421" s="1"/>
  <c r="K422"/>
  <c r="K421" s="1"/>
  <c r="J422"/>
  <c r="J421" s="1"/>
  <c r="I422"/>
  <c r="I421" s="1"/>
  <c r="H422"/>
  <c r="H421" s="1"/>
  <c r="G422"/>
  <c r="G421" s="1"/>
  <c r="M420"/>
  <c r="M419"/>
  <c r="L418"/>
  <c r="K418"/>
  <c r="J418"/>
  <c r="I418"/>
  <c r="H418"/>
  <c r="G418"/>
  <c r="M417"/>
  <c r="M416"/>
  <c r="M415"/>
  <c r="L414"/>
  <c r="L413" s="1"/>
  <c r="K414"/>
  <c r="K413" s="1"/>
  <c r="J414"/>
  <c r="J413" s="1"/>
  <c r="I414"/>
  <c r="I413" s="1"/>
  <c r="H414"/>
  <c r="H413" s="1"/>
  <c r="G414"/>
  <c r="G413" s="1"/>
  <c r="M412"/>
  <c r="M411" s="1"/>
  <c r="L411"/>
  <c r="K411"/>
  <c r="J411"/>
  <c r="I411"/>
  <c r="H411"/>
  <c r="G411"/>
  <c r="M410"/>
  <c r="M409"/>
  <c r="L408"/>
  <c r="L407" s="1"/>
  <c r="K408"/>
  <c r="K407" s="1"/>
  <c r="J408"/>
  <c r="J407" s="1"/>
  <c r="I408"/>
  <c r="I407" s="1"/>
  <c r="H408"/>
  <c r="H407" s="1"/>
  <c r="G408"/>
  <c r="G407" s="1"/>
  <c r="M406"/>
  <c r="M405" s="1"/>
  <c r="L405"/>
  <c r="K405"/>
  <c r="J405"/>
  <c r="I405"/>
  <c r="H405"/>
  <c r="G405"/>
  <c r="M404"/>
  <c r="M403"/>
  <c r="M402"/>
  <c r="L401"/>
  <c r="L400" s="1"/>
  <c r="K401"/>
  <c r="K400" s="1"/>
  <c r="J401"/>
  <c r="J400" s="1"/>
  <c r="I401"/>
  <c r="I400" s="1"/>
  <c r="H401"/>
  <c r="H400" s="1"/>
  <c r="G401"/>
  <c r="G400" s="1"/>
  <c r="M399"/>
  <c r="M398" s="1"/>
  <c r="L398"/>
  <c r="K398"/>
  <c r="J398"/>
  <c r="I398"/>
  <c r="H398"/>
  <c r="G398"/>
  <c r="M397"/>
  <c r="M396"/>
  <c r="M395"/>
  <c r="M394"/>
  <c r="L393"/>
  <c r="L392" s="1"/>
  <c r="K393"/>
  <c r="K392" s="1"/>
  <c r="J393"/>
  <c r="J392" s="1"/>
  <c r="I393"/>
  <c r="I392" s="1"/>
  <c r="H393"/>
  <c r="H392" s="1"/>
  <c r="G393"/>
  <c r="G392" s="1"/>
  <c r="M391"/>
  <c r="M390"/>
  <c r="L389"/>
  <c r="K389"/>
  <c r="J389"/>
  <c r="I389"/>
  <c r="H389"/>
  <c r="G389"/>
  <c r="M388"/>
  <c r="M387"/>
  <c r="M386"/>
  <c r="L385"/>
  <c r="L384" s="1"/>
  <c r="K385"/>
  <c r="K384" s="1"/>
  <c r="J385"/>
  <c r="J384" s="1"/>
  <c r="I385"/>
  <c r="I384" s="1"/>
  <c r="H385"/>
  <c r="H384" s="1"/>
  <c r="G385"/>
  <c r="G384" s="1"/>
  <c r="M383"/>
  <c r="M382" s="1"/>
  <c r="L382"/>
  <c r="K382"/>
  <c r="J382"/>
  <c r="I382"/>
  <c r="H382"/>
  <c r="G382"/>
  <c r="M381"/>
  <c r="M380" s="1"/>
  <c r="M379" s="1"/>
  <c r="L380"/>
  <c r="L379" s="1"/>
  <c r="K380"/>
  <c r="K379" s="1"/>
  <c r="J380"/>
  <c r="J379" s="1"/>
  <c r="I380"/>
  <c r="I379" s="1"/>
  <c r="H380"/>
  <c r="H379" s="1"/>
  <c r="G380"/>
  <c r="G379" s="1"/>
  <c r="M377"/>
  <c r="M376"/>
  <c r="L375"/>
  <c r="K375"/>
  <c r="J375"/>
  <c r="I375"/>
  <c r="H375"/>
  <c r="G375"/>
  <c r="M374"/>
  <c r="M373"/>
  <c r="M372"/>
  <c r="M371"/>
  <c r="L370"/>
  <c r="L369" s="1"/>
  <c r="L368" s="1"/>
  <c r="K370"/>
  <c r="K369" s="1"/>
  <c r="K368" s="1"/>
  <c r="J370"/>
  <c r="J369" s="1"/>
  <c r="J368" s="1"/>
  <c r="I370"/>
  <c r="I369" s="1"/>
  <c r="I368" s="1"/>
  <c r="H370"/>
  <c r="H369" s="1"/>
  <c r="H368" s="1"/>
  <c r="G370"/>
  <c r="G369" s="1"/>
  <c r="G368" s="1"/>
  <c r="M367"/>
  <c r="M366" s="1"/>
  <c r="L366"/>
  <c r="K366"/>
  <c r="J366"/>
  <c r="I366"/>
  <c r="H366"/>
  <c r="G366"/>
  <c r="M365"/>
  <c r="M364"/>
  <c r="L363"/>
  <c r="L362" s="1"/>
  <c r="K363"/>
  <c r="K362" s="1"/>
  <c r="J363"/>
  <c r="J362" s="1"/>
  <c r="I363"/>
  <c r="I362" s="1"/>
  <c r="H363"/>
  <c r="H362" s="1"/>
  <c r="G363"/>
  <c r="G362" s="1"/>
  <c r="M361"/>
  <c r="M360" s="1"/>
  <c r="L360"/>
  <c r="K360"/>
  <c r="J360"/>
  <c r="I360"/>
  <c r="H360"/>
  <c r="G360"/>
  <c r="M359"/>
  <c r="M358"/>
  <c r="M357"/>
  <c r="L356"/>
  <c r="L355" s="1"/>
  <c r="K356"/>
  <c r="K355" s="1"/>
  <c r="J356"/>
  <c r="J355" s="1"/>
  <c r="I356"/>
  <c r="I355" s="1"/>
  <c r="H356"/>
  <c r="H355" s="1"/>
  <c r="G356"/>
  <c r="G355" s="1"/>
  <c r="M354"/>
  <c r="M353" s="1"/>
  <c r="L353"/>
  <c r="K353"/>
  <c r="J353"/>
  <c r="I353"/>
  <c r="H353"/>
  <c r="G353"/>
  <c r="M352"/>
  <c r="M351"/>
  <c r="M350"/>
  <c r="L349"/>
  <c r="L348" s="1"/>
  <c r="K349"/>
  <c r="K348" s="1"/>
  <c r="J349"/>
  <c r="J348" s="1"/>
  <c r="I349"/>
  <c r="I348" s="1"/>
  <c r="H349"/>
  <c r="H348" s="1"/>
  <c r="G349"/>
  <c r="G348" s="1"/>
  <c r="M347"/>
  <c r="M346" s="1"/>
  <c r="L346"/>
  <c r="K346"/>
  <c r="J346"/>
  <c r="I346"/>
  <c r="H346"/>
  <c r="G346"/>
  <c r="M345"/>
  <c r="M344"/>
  <c r="M343"/>
  <c r="M342"/>
  <c r="L341"/>
  <c r="L340" s="1"/>
  <c r="K341"/>
  <c r="K340" s="1"/>
  <c r="J341"/>
  <c r="J340" s="1"/>
  <c r="I341"/>
  <c r="I340" s="1"/>
  <c r="H341"/>
  <c r="H340" s="1"/>
  <c r="G341"/>
  <c r="G340" s="1"/>
  <c r="M339"/>
  <c r="M338" s="1"/>
  <c r="L338"/>
  <c r="K338"/>
  <c r="J338"/>
  <c r="I338"/>
  <c r="H338"/>
  <c r="G338"/>
  <c r="M337"/>
  <c r="M336"/>
  <c r="L335"/>
  <c r="L334" s="1"/>
  <c r="K335"/>
  <c r="K334" s="1"/>
  <c r="J335"/>
  <c r="J334" s="1"/>
  <c r="I335"/>
  <c r="I334" s="1"/>
  <c r="H335"/>
  <c r="H334" s="1"/>
  <c r="G335"/>
  <c r="G334" s="1"/>
  <c r="M333"/>
  <c r="M332" s="1"/>
  <c r="L332"/>
  <c r="K332"/>
  <c r="J332"/>
  <c r="I332"/>
  <c r="H332"/>
  <c r="G332"/>
  <c r="M331"/>
  <c r="M330"/>
  <c r="L329"/>
  <c r="L328" s="1"/>
  <c r="K329"/>
  <c r="K328" s="1"/>
  <c r="J329"/>
  <c r="J328" s="1"/>
  <c r="I329"/>
  <c r="I328" s="1"/>
  <c r="H329"/>
  <c r="H328" s="1"/>
  <c r="G329"/>
  <c r="G328" s="1"/>
  <c r="M327"/>
  <c r="M326" s="1"/>
  <c r="L326"/>
  <c r="K326"/>
  <c r="J326"/>
  <c r="I326"/>
  <c r="H326"/>
  <c r="G326"/>
  <c r="M325"/>
  <c r="M324"/>
  <c r="M323"/>
  <c r="L322"/>
  <c r="L321" s="1"/>
  <c r="K322"/>
  <c r="K321" s="1"/>
  <c r="J322"/>
  <c r="J321" s="1"/>
  <c r="I322"/>
  <c r="I321" s="1"/>
  <c r="H322"/>
  <c r="H321" s="1"/>
  <c r="G322"/>
  <c r="G321" s="1"/>
  <c r="M320"/>
  <c r="M319" s="1"/>
  <c r="L319"/>
  <c r="K319"/>
  <c r="J319"/>
  <c r="I319"/>
  <c r="H319"/>
  <c r="G319"/>
  <c r="M318"/>
  <c r="M316" s="1"/>
  <c r="M315" s="1"/>
  <c r="M317"/>
  <c r="L316"/>
  <c r="L315" s="1"/>
  <c r="K316"/>
  <c r="K315" s="1"/>
  <c r="J316"/>
  <c r="J315" s="1"/>
  <c r="I316"/>
  <c r="I315" s="1"/>
  <c r="H316"/>
  <c r="H315" s="1"/>
  <c r="G316"/>
  <c r="G315" s="1"/>
  <c r="M314"/>
  <c r="M313" s="1"/>
  <c r="L313"/>
  <c r="K313"/>
  <c r="J313"/>
  <c r="I313"/>
  <c r="H313"/>
  <c r="G313"/>
  <c r="M312"/>
  <c r="M311"/>
  <c r="M310"/>
  <c r="L309"/>
  <c r="L308" s="1"/>
  <c r="K309"/>
  <c r="K308" s="1"/>
  <c r="J309"/>
  <c r="J308" s="1"/>
  <c r="I309"/>
  <c r="I308" s="1"/>
  <c r="H309"/>
  <c r="H308" s="1"/>
  <c r="G309"/>
  <c r="G308" s="1"/>
  <c r="M307"/>
  <c r="M306" s="1"/>
  <c r="L306"/>
  <c r="K306"/>
  <c r="J306"/>
  <c r="I306"/>
  <c r="H306"/>
  <c r="G306"/>
  <c r="M305"/>
  <c r="M304"/>
  <c r="M303"/>
  <c r="M302"/>
  <c r="L301"/>
  <c r="L300" s="1"/>
  <c r="K301"/>
  <c r="K300" s="1"/>
  <c r="J301"/>
  <c r="J300" s="1"/>
  <c r="I301"/>
  <c r="I300" s="1"/>
  <c r="H301"/>
  <c r="H300" s="1"/>
  <c r="G301"/>
  <c r="G300" s="1"/>
  <c r="M299"/>
  <c r="M298"/>
  <c r="L298"/>
  <c r="K298"/>
  <c r="J298"/>
  <c r="I298"/>
  <c r="H298"/>
  <c r="G298"/>
  <c r="M297"/>
  <c r="M296"/>
  <c r="L295"/>
  <c r="L294" s="1"/>
  <c r="K295"/>
  <c r="K294" s="1"/>
  <c r="J295"/>
  <c r="J294" s="1"/>
  <c r="I295"/>
  <c r="I294" s="1"/>
  <c r="H295"/>
  <c r="H294" s="1"/>
  <c r="G295"/>
  <c r="G294" s="1"/>
  <c r="M293"/>
  <c r="M292" s="1"/>
  <c r="L292"/>
  <c r="K292"/>
  <c r="J292"/>
  <c r="I292"/>
  <c r="H292"/>
  <c r="G292"/>
  <c r="M291"/>
  <c r="M290"/>
  <c r="L289"/>
  <c r="L288" s="1"/>
  <c r="K289"/>
  <c r="K288" s="1"/>
  <c r="J289"/>
  <c r="J288" s="1"/>
  <c r="I289"/>
  <c r="I288" s="1"/>
  <c r="H289"/>
  <c r="H288" s="1"/>
  <c r="G289"/>
  <c r="G288" s="1"/>
  <c r="M286"/>
  <c r="M285" s="1"/>
  <c r="L285"/>
  <c r="K285"/>
  <c r="J285"/>
  <c r="I285"/>
  <c r="H285"/>
  <c r="G285"/>
  <c r="M284"/>
  <c r="M283"/>
  <c r="L282"/>
  <c r="L281" s="1"/>
  <c r="K282"/>
  <c r="K281" s="1"/>
  <c r="J282"/>
  <c r="J281" s="1"/>
  <c r="I282"/>
  <c r="I281" s="1"/>
  <c r="H282"/>
  <c r="H281" s="1"/>
  <c r="G282"/>
  <c r="G281" s="1"/>
  <c r="M280"/>
  <c r="M279" s="1"/>
  <c r="L279"/>
  <c r="K279"/>
  <c r="J279"/>
  <c r="I279"/>
  <c r="H279"/>
  <c r="G279"/>
  <c r="M278"/>
  <c r="M277"/>
  <c r="L276"/>
  <c r="K276"/>
  <c r="J276"/>
  <c r="I276"/>
  <c r="H276"/>
  <c r="G276"/>
  <c r="M275"/>
  <c r="M274" s="1"/>
  <c r="L274"/>
  <c r="K274"/>
  <c r="J274"/>
  <c r="I274"/>
  <c r="H274"/>
  <c r="G274"/>
  <c r="M273"/>
  <c r="M272"/>
  <c r="L271"/>
  <c r="K271"/>
  <c r="J271"/>
  <c r="I271"/>
  <c r="H271"/>
  <c r="G271"/>
  <c r="M269"/>
  <c r="M268" s="1"/>
  <c r="L268"/>
  <c r="K268"/>
  <c r="J268"/>
  <c r="I268"/>
  <c r="H268"/>
  <c r="G268"/>
  <c r="M267"/>
  <c r="M266" s="1"/>
  <c r="L266"/>
  <c r="K266"/>
  <c r="J266"/>
  <c r="I266"/>
  <c r="H266"/>
  <c r="G266"/>
  <c r="M265"/>
  <c r="M264" s="1"/>
  <c r="L264"/>
  <c r="K264"/>
  <c r="J264"/>
  <c r="I264"/>
  <c r="H264"/>
  <c r="G264"/>
  <c r="M263"/>
  <c r="M262"/>
  <c r="L261"/>
  <c r="K261"/>
  <c r="J261"/>
  <c r="I261"/>
  <c r="H261"/>
  <c r="G261"/>
  <c r="M259"/>
  <c r="M258" s="1"/>
  <c r="L258"/>
  <c r="K258"/>
  <c r="J258"/>
  <c r="I258"/>
  <c r="H258"/>
  <c r="G258"/>
  <c r="M257"/>
  <c r="M256"/>
  <c r="L255"/>
  <c r="L254" s="1"/>
  <c r="K255"/>
  <c r="K254" s="1"/>
  <c r="J255"/>
  <c r="J254" s="1"/>
  <c r="I255"/>
  <c r="I254" s="1"/>
  <c r="H255"/>
  <c r="H254" s="1"/>
  <c r="G255"/>
  <c r="G254" s="1"/>
  <c r="M253"/>
  <c r="M252" s="1"/>
  <c r="L252"/>
  <c r="K252"/>
  <c r="J252"/>
  <c r="I252"/>
  <c r="H252"/>
  <c r="G252"/>
  <c r="M251"/>
  <c r="M250"/>
  <c r="L249"/>
  <c r="K249"/>
  <c r="J249"/>
  <c r="I249"/>
  <c r="H249"/>
  <c r="G249"/>
  <c r="M248"/>
  <c r="M247" s="1"/>
  <c r="L247"/>
  <c r="K247"/>
  <c r="J247"/>
  <c r="I247"/>
  <c r="H247"/>
  <c r="G247"/>
  <c r="M246"/>
  <c r="M245"/>
  <c r="L244"/>
  <c r="K244"/>
  <c r="J244"/>
  <c r="I244"/>
  <c r="H244"/>
  <c r="G244"/>
  <c r="M242"/>
  <c r="M241" s="1"/>
  <c r="L241"/>
  <c r="K241"/>
  <c r="J241"/>
  <c r="I241"/>
  <c r="H241"/>
  <c r="G241"/>
  <c r="M240"/>
  <c r="M239"/>
  <c r="L238"/>
  <c r="K238"/>
  <c r="J238"/>
  <c r="I238"/>
  <c r="H238"/>
  <c r="G238"/>
  <c r="M237"/>
  <c r="M236" s="1"/>
  <c r="L236"/>
  <c r="K236"/>
  <c r="J236"/>
  <c r="I236"/>
  <c r="H236"/>
  <c r="G236"/>
  <c r="M235"/>
  <c r="M234"/>
  <c r="L233"/>
  <c r="K233"/>
  <c r="J233"/>
  <c r="I233"/>
  <c r="H233"/>
  <c r="G233"/>
  <c r="M231"/>
  <c r="M230" s="1"/>
  <c r="L230"/>
  <c r="K230"/>
  <c r="J230"/>
  <c r="I230"/>
  <c r="H230"/>
  <c r="G230"/>
  <c r="M229"/>
  <c r="M228"/>
  <c r="L227"/>
  <c r="K227"/>
  <c r="J227"/>
  <c r="I227"/>
  <c r="H227"/>
  <c r="G227"/>
  <c r="M226"/>
  <c r="M225"/>
  <c r="L224"/>
  <c r="K224"/>
  <c r="J224"/>
  <c r="I224"/>
  <c r="H224"/>
  <c r="G224"/>
  <c r="M223"/>
  <c r="M222"/>
  <c r="M221"/>
  <c r="L220"/>
  <c r="K220"/>
  <c r="J220"/>
  <c r="I220"/>
  <c r="H220"/>
  <c r="G220"/>
  <c r="M218"/>
  <c r="M217" s="1"/>
  <c r="L217"/>
  <c r="K217"/>
  <c r="J217"/>
  <c r="I217"/>
  <c r="H217"/>
  <c r="G217"/>
  <c r="M216"/>
  <c r="M215" s="1"/>
  <c r="L215"/>
  <c r="K215"/>
  <c r="J215"/>
  <c r="I215"/>
  <c r="H215"/>
  <c r="G215"/>
  <c r="M214"/>
  <c r="M213" s="1"/>
  <c r="L213"/>
  <c r="K213"/>
  <c r="J213"/>
  <c r="I213"/>
  <c r="H213"/>
  <c r="G213"/>
  <c r="M212"/>
  <c r="M211"/>
  <c r="L210"/>
  <c r="K210"/>
  <c r="J210"/>
  <c r="I210"/>
  <c r="H210"/>
  <c r="G210"/>
  <c r="M208"/>
  <c r="M207" s="1"/>
  <c r="L207"/>
  <c r="K207"/>
  <c r="J207"/>
  <c r="I207"/>
  <c r="H207"/>
  <c r="G207"/>
  <c r="M206"/>
  <c r="M205"/>
  <c r="L204"/>
  <c r="L203" s="1"/>
  <c r="K204"/>
  <c r="K203" s="1"/>
  <c r="J204"/>
  <c r="J203" s="1"/>
  <c r="I204"/>
  <c r="I203" s="1"/>
  <c r="H204"/>
  <c r="H203" s="1"/>
  <c r="G204"/>
  <c r="G203" s="1"/>
  <c r="M202"/>
  <c r="M201"/>
  <c r="L200"/>
  <c r="K200"/>
  <c r="J200"/>
  <c r="I200"/>
  <c r="H200"/>
  <c r="G200"/>
  <c r="M199"/>
  <c r="M198"/>
  <c r="L197"/>
  <c r="L196" s="1"/>
  <c r="K197"/>
  <c r="K196" s="1"/>
  <c r="J197"/>
  <c r="J196" s="1"/>
  <c r="I197"/>
  <c r="I196" s="1"/>
  <c r="H197"/>
  <c r="H196" s="1"/>
  <c r="G197"/>
  <c r="G196" s="1"/>
  <c r="M195"/>
  <c r="M194" s="1"/>
  <c r="L194"/>
  <c r="K194"/>
  <c r="J194"/>
  <c r="I194"/>
  <c r="H194"/>
  <c r="G194"/>
  <c r="M193"/>
  <c r="M192"/>
  <c r="M191"/>
  <c r="L190"/>
  <c r="L189" s="1"/>
  <c r="K190"/>
  <c r="K189" s="1"/>
  <c r="J190"/>
  <c r="J189" s="1"/>
  <c r="I190"/>
  <c r="I189" s="1"/>
  <c r="H190"/>
  <c r="H189" s="1"/>
  <c r="G190"/>
  <c r="G189" s="1"/>
  <c r="M187"/>
  <c r="M186"/>
  <c r="L185"/>
  <c r="K185"/>
  <c r="J185"/>
  <c r="I185"/>
  <c r="H185"/>
  <c r="G185"/>
  <c r="M184"/>
  <c r="M183"/>
  <c r="M182"/>
  <c r="M181"/>
  <c r="M180"/>
  <c r="L179"/>
  <c r="L178" s="1"/>
  <c r="K179"/>
  <c r="K178" s="1"/>
  <c r="J179"/>
  <c r="J178" s="1"/>
  <c r="I179"/>
  <c r="I178" s="1"/>
  <c r="H179"/>
  <c r="H178" s="1"/>
  <c r="G179"/>
  <c r="G178" s="1"/>
  <c r="M177"/>
  <c r="M176" s="1"/>
  <c r="L176"/>
  <c r="K176"/>
  <c r="J176"/>
  <c r="I176"/>
  <c r="H176"/>
  <c r="G176"/>
  <c r="M175"/>
  <c r="M174"/>
  <c r="M173"/>
  <c r="M172"/>
  <c r="L171"/>
  <c r="L170" s="1"/>
  <c r="K171"/>
  <c r="K170" s="1"/>
  <c r="J171"/>
  <c r="J170" s="1"/>
  <c r="I171"/>
  <c r="I170" s="1"/>
  <c r="H171"/>
  <c r="H170" s="1"/>
  <c r="G171"/>
  <c r="G170" s="1"/>
  <c r="M169"/>
  <c r="M168" s="1"/>
  <c r="L168"/>
  <c r="K168"/>
  <c r="J168"/>
  <c r="I168"/>
  <c r="H168"/>
  <c r="G168"/>
  <c r="M167"/>
  <c r="M166" s="1"/>
  <c r="M165" s="1"/>
  <c r="L166"/>
  <c r="L165" s="1"/>
  <c r="K166"/>
  <c r="K165" s="1"/>
  <c r="J166"/>
  <c r="J165" s="1"/>
  <c r="I166"/>
  <c r="I165" s="1"/>
  <c r="H166"/>
  <c r="H165" s="1"/>
  <c r="G166"/>
  <c r="G165" s="1"/>
  <c r="M164"/>
  <c r="M163"/>
  <c r="M162"/>
  <c r="L161"/>
  <c r="K161"/>
  <c r="J161"/>
  <c r="I161"/>
  <c r="H161"/>
  <c r="G161"/>
  <c r="M160"/>
  <c r="M159"/>
  <c r="M158"/>
  <c r="M157"/>
  <c r="L156"/>
  <c r="L155" s="1"/>
  <c r="K156"/>
  <c r="K155" s="1"/>
  <c r="J156"/>
  <c r="J155" s="1"/>
  <c r="I156"/>
  <c r="I155" s="1"/>
  <c r="H156"/>
  <c r="H155" s="1"/>
  <c r="G156"/>
  <c r="G155" s="1"/>
  <c r="M154"/>
  <c r="M153"/>
  <c r="M152"/>
  <c r="L151"/>
  <c r="K151"/>
  <c r="J151"/>
  <c r="I151"/>
  <c r="H151"/>
  <c r="G151"/>
  <c r="M150"/>
  <c r="M149"/>
  <c r="M148"/>
  <c r="M147"/>
  <c r="M146"/>
  <c r="M145"/>
  <c r="M144"/>
  <c r="M143"/>
  <c r="M142"/>
  <c r="L141"/>
  <c r="L140" s="1"/>
  <c r="K141"/>
  <c r="K140" s="1"/>
  <c r="J141"/>
  <c r="J140" s="1"/>
  <c r="I141"/>
  <c r="I140" s="1"/>
  <c r="H141"/>
  <c r="H140" s="1"/>
  <c r="G141"/>
  <c r="G140" s="1"/>
  <c r="M138"/>
  <c r="M137" s="1"/>
  <c r="L137"/>
  <c r="K137"/>
  <c r="J137"/>
  <c r="I137"/>
  <c r="H137"/>
  <c r="G137"/>
  <c r="M136"/>
  <c r="M135"/>
  <c r="L134"/>
  <c r="L133" s="1"/>
  <c r="K134"/>
  <c r="K133" s="1"/>
  <c r="J134"/>
  <c r="J133" s="1"/>
  <c r="I134"/>
  <c r="I133" s="1"/>
  <c r="H134"/>
  <c r="H133" s="1"/>
  <c r="G134"/>
  <c r="G133" s="1"/>
  <c r="M132"/>
  <c r="M131" s="1"/>
  <c r="L131"/>
  <c r="K131"/>
  <c r="J131"/>
  <c r="I131"/>
  <c r="H131"/>
  <c r="G131"/>
  <c r="M130"/>
  <c r="M129" s="1"/>
  <c r="M128" s="1"/>
  <c r="L129"/>
  <c r="L128" s="1"/>
  <c r="K129"/>
  <c r="K128" s="1"/>
  <c r="J129"/>
  <c r="J128" s="1"/>
  <c r="I129"/>
  <c r="I128" s="1"/>
  <c r="H129"/>
  <c r="H128" s="1"/>
  <c r="G129"/>
  <c r="G128" s="1"/>
  <c r="M127"/>
  <c r="M126" s="1"/>
  <c r="L126"/>
  <c r="K126"/>
  <c r="J126"/>
  <c r="I126"/>
  <c r="H126"/>
  <c r="G126"/>
  <c r="M125"/>
  <c r="M124" s="1"/>
  <c r="M123" s="1"/>
  <c r="L124"/>
  <c r="L123" s="1"/>
  <c r="K124"/>
  <c r="K123" s="1"/>
  <c r="J124"/>
  <c r="J123" s="1"/>
  <c r="I124"/>
  <c r="I123" s="1"/>
  <c r="H124"/>
  <c r="H123" s="1"/>
  <c r="G124"/>
  <c r="G123" s="1"/>
  <c r="M122"/>
  <c r="M121" s="1"/>
  <c r="L121"/>
  <c r="K121"/>
  <c r="J121"/>
  <c r="I121"/>
  <c r="H121"/>
  <c r="G121"/>
  <c r="M120"/>
  <c r="M119" s="1"/>
  <c r="M118" s="1"/>
  <c r="L119"/>
  <c r="L118" s="1"/>
  <c r="K119"/>
  <c r="K118" s="1"/>
  <c r="J119"/>
  <c r="J118" s="1"/>
  <c r="I119"/>
  <c r="I118" s="1"/>
  <c r="H119"/>
  <c r="H118" s="1"/>
  <c r="G119"/>
  <c r="G118" s="1"/>
  <c r="M117"/>
  <c r="M116" s="1"/>
  <c r="L116"/>
  <c r="K116"/>
  <c r="J116"/>
  <c r="I116"/>
  <c r="H116"/>
  <c r="G116"/>
  <c r="M115"/>
  <c r="M114"/>
  <c r="L113"/>
  <c r="L112" s="1"/>
  <c r="K113"/>
  <c r="K112" s="1"/>
  <c r="J113"/>
  <c r="J112" s="1"/>
  <c r="I113"/>
  <c r="I112" s="1"/>
  <c r="H113"/>
  <c r="H112" s="1"/>
  <c r="G113"/>
  <c r="G112" s="1"/>
  <c r="M111"/>
  <c r="M110" s="1"/>
  <c r="L110"/>
  <c r="K110"/>
  <c r="J110"/>
  <c r="I110"/>
  <c r="H110"/>
  <c r="G110"/>
  <c r="M109"/>
  <c r="M108"/>
  <c r="L107"/>
  <c r="L106" s="1"/>
  <c r="K107"/>
  <c r="K106" s="1"/>
  <c r="J107"/>
  <c r="J106" s="1"/>
  <c r="I107"/>
  <c r="I106" s="1"/>
  <c r="H107"/>
  <c r="H106" s="1"/>
  <c r="G107"/>
  <c r="G106" s="1"/>
  <c r="M105"/>
  <c r="M104" s="1"/>
  <c r="L104"/>
  <c r="K104"/>
  <c r="J104"/>
  <c r="I104"/>
  <c r="H104"/>
  <c r="G104"/>
  <c r="M103"/>
  <c r="M102" s="1"/>
  <c r="L102"/>
  <c r="K102"/>
  <c r="J102"/>
  <c r="I102"/>
  <c r="H102"/>
  <c r="G102"/>
  <c r="M101"/>
  <c r="M100" s="1"/>
  <c r="L100"/>
  <c r="K100"/>
  <c r="J100"/>
  <c r="I100"/>
  <c r="H100"/>
  <c r="G100"/>
  <c r="M99"/>
  <c r="M98"/>
  <c r="L97"/>
  <c r="K97"/>
  <c r="J97"/>
  <c r="I97"/>
  <c r="H97"/>
  <c r="G97"/>
  <c r="M96"/>
  <c r="M95" s="1"/>
  <c r="L95"/>
  <c r="K95"/>
  <c r="J95"/>
  <c r="I95"/>
  <c r="H95"/>
  <c r="G95"/>
  <c r="M94"/>
  <c r="M93" s="1"/>
  <c r="L93"/>
  <c r="K93"/>
  <c r="J93"/>
  <c r="I93"/>
  <c r="H93"/>
  <c r="G93"/>
  <c r="M90"/>
  <c r="M89" s="1"/>
  <c r="L89"/>
  <c r="K89"/>
  <c r="J89"/>
  <c r="I89"/>
  <c r="H89"/>
  <c r="G89"/>
  <c r="M88"/>
  <c r="M87"/>
  <c r="L86"/>
  <c r="L85" s="1"/>
  <c r="L84" s="1"/>
  <c r="K86"/>
  <c r="K85" s="1"/>
  <c r="K84" s="1"/>
  <c r="J86"/>
  <c r="J85" s="1"/>
  <c r="J84" s="1"/>
  <c r="I86"/>
  <c r="I85" s="1"/>
  <c r="I84" s="1"/>
  <c r="H86"/>
  <c r="H85" s="1"/>
  <c r="H84" s="1"/>
  <c r="G86"/>
  <c r="G85" s="1"/>
  <c r="G84" s="1"/>
  <c r="M83"/>
  <c r="M82"/>
  <c r="L81"/>
  <c r="K81"/>
  <c r="J81"/>
  <c r="I81"/>
  <c r="H81"/>
  <c r="G81"/>
  <c r="M80"/>
  <c r="M79"/>
  <c r="M78"/>
  <c r="M77"/>
  <c r="L76"/>
  <c r="L75" s="1"/>
  <c r="K76"/>
  <c r="K75" s="1"/>
  <c r="J76"/>
  <c r="J75" s="1"/>
  <c r="I76"/>
  <c r="I75" s="1"/>
  <c r="H76"/>
  <c r="H75" s="1"/>
  <c r="G76"/>
  <c r="G75" s="1"/>
  <c r="M74"/>
  <c r="M73"/>
  <c r="L72"/>
  <c r="K72"/>
  <c r="J72"/>
  <c r="I72"/>
  <c r="H72"/>
  <c r="G72"/>
  <c r="M71"/>
  <c r="M70"/>
  <c r="M69"/>
  <c r="L68"/>
  <c r="L67" s="1"/>
  <c r="K68"/>
  <c r="K67" s="1"/>
  <c r="J68"/>
  <c r="J67" s="1"/>
  <c r="I68"/>
  <c r="I67" s="1"/>
  <c r="H68"/>
  <c r="H67" s="1"/>
  <c r="G68"/>
  <c r="G67" s="1"/>
  <c r="M66"/>
  <c r="M65"/>
  <c r="L64"/>
  <c r="K64"/>
  <c r="J64"/>
  <c r="I64"/>
  <c r="H64"/>
  <c r="G64"/>
  <c r="M63"/>
  <c r="M61" s="1"/>
  <c r="M60" s="1"/>
  <c r="M62"/>
  <c r="L61"/>
  <c r="L60" s="1"/>
  <c r="K61"/>
  <c r="K60" s="1"/>
  <c r="J61"/>
  <c r="J60" s="1"/>
  <c r="I61"/>
  <c r="I60" s="1"/>
  <c r="H61"/>
  <c r="H60" s="1"/>
  <c r="G61"/>
  <c r="G60" s="1"/>
  <c r="M59"/>
  <c r="M57" s="1"/>
  <c r="M58"/>
  <c r="L57"/>
  <c r="K57"/>
  <c r="J57"/>
  <c r="I57"/>
  <c r="H57"/>
  <c r="G57"/>
  <c r="M56"/>
  <c r="M55"/>
  <c r="M54"/>
  <c r="L53"/>
  <c r="L52" s="1"/>
  <c r="K53"/>
  <c r="K52" s="1"/>
  <c r="J53"/>
  <c r="J52" s="1"/>
  <c r="I53"/>
  <c r="I52" s="1"/>
  <c r="H53"/>
  <c r="H52" s="1"/>
  <c r="G53"/>
  <c r="G52" s="1"/>
  <c r="M51"/>
  <c r="M50" s="1"/>
  <c r="L50"/>
  <c r="K50"/>
  <c r="J50"/>
  <c r="I50"/>
  <c r="H50"/>
  <c r="G50"/>
  <c r="M49"/>
  <c r="M48"/>
  <c r="M47"/>
  <c r="L46"/>
  <c r="L45" s="1"/>
  <c r="K46"/>
  <c r="K45" s="1"/>
  <c r="J46"/>
  <c r="J45" s="1"/>
  <c r="I46"/>
  <c r="I45" s="1"/>
  <c r="H46"/>
  <c r="H45" s="1"/>
  <c r="G46"/>
  <c r="G45" s="1"/>
  <c r="M44"/>
  <c r="M43" s="1"/>
  <c r="L43"/>
  <c r="K43"/>
  <c r="J43"/>
  <c r="I43"/>
  <c r="H43"/>
  <c r="G43"/>
  <c r="M42"/>
  <c r="M41" s="1"/>
  <c r="M40" s="1"/>
  <c r="L41"/>
  <c r="L40" s="1"/>
  <c r="K41"/>
  <c r="K40" s="1"/>
  <c r="J41"/>
  <c r="J40" s="1"/>
  <c r="I41"/>
  <c r="I40" s="1"/>
  <c r="H41"/>
  <c r="H40" s="1"/>
  <c r="G41"/>
  <c r="G40" s="1"/>
  <c r="M38"/>
  <c r="M37" s="1"/>
  <c r="L37"/>
  <c r="K37"/>
  <c r="J37"/>
  <c r="I37"/>
  <c r="H37"/>
  <c r="G37"/>
  <c r="M36"/>
  <c r="M35" s="1"/>
  <c r="M34" s="1"/>
  <c r="M33" s="1"/>
  <c r="L35"/>
  <c r="L34" s="1"/>
  <c r="L33" s="1"/>
  <c r="K35"/>
  <c r="K34" s="1"/>
  <c r="K33" s="1"/>
  <c r="J35"/>
  <c r="J34" s="1"/>
  <c r="J33" s="1"/>
  <c r="I35"/>
  <c r="I34" s="1"/>
  <c r="I33" s="1"/>
  <c r="H35"/>
  <c r="H34" s="1"/>
  <c r="H33" s="1"/>
  <c r="G35"/>
  <c r="G34" s="1"/>
  <c r="G33" s="1"/>
  <c r="M32"/>
  <c r="M31" s="1"/>
  <c r="L31"/>
  <c r="K31"/>
  <c r="J31"/>
  <c r="I31"/>
  <c r="H31"/>
  <c r="G31"/>
  <c r="M30"/>
  <c r="M29"/>
  <c r="M28"/>
  <c r="M27"/>
  <c r="M26"/>
  <c r="M25"/>
  <c r="M24"/>
  <c r="L23"/>
  <c r="L22" s="1"/>
  <c r="K23"/>
  <c r="K22" s="1"/>
  <c r="J23"/>
  <c r="J22" s="1"/>
  <c r="I23"/>
  <c r="I22" s="1"/>
  <c r="H23"/>
  <c r="H22" s="1"/>
  <c r="G23"/>
  <c r="G22" s="1"/>
  <c r="M21"/>
  <c r="M20"/>
  <c r="L19"/>
  <c r="K19"/>
  <c r="J19"/>
  <c r="I19"/>
  <c r="H19"/>
  <c r="G19"/>
  <c r="M18"/>
  <c r="M17"/>
  <c r="M16"/>
  <c r="L15"/>
  <c r="L14" s="1"/>
  <c r="K15"/>
  <c r="K14" s="1"/>
  <c r="J15"/>
  <c r="J14" s="1"/>
  <c r="I15"/>
  <c r="I14" s="1"/>
  <c r="H15"/>
  <c r="H14" s="1"/>
  <c r="G15"/>
  <c r="G14" s="1"/>
  <c r="M12"/>
  <c r="M11" s="1"/>
  <c r="L11"/>
  <c r="K11"/>
  <c r="J11"/>
  <c r="I11"/>
  <c r="H11"/>
  <c r="G11"/>
  <c r="M10"/>
  <c r="M9" s="1"/>
  <c r="M8" s="1"/>
  <c r="M7" s="1"/>
  <c r="L9"/>
  <c r="L8" s="1"/>
  <c r="L7" s="1"/>
  <c r="K9"/>
  <c r="K8" s="1"/>
  <c r="K7" s="1"/>
  <c r="J9"/>
  <c r="J8" s="1"/>
  <c r="J7" s="1"/>
  <c r="I9"/>
  <c r="I8" s="1"/>
  <c r="I7" s="1"/>
  <c r="H9"/>
  <c r="H8" s="1"/>
  <c r="H7" s="1"/>
  <c r="G9"/>
  <c r="G8" s="1"/>
  <c r="G7" s="1"/>
  <c r="M53" l="1"/>
  <c r="M52" s="1"/>
  <c r="M309"/>
  <c r="M308" s="1"/>
  <c r="M72"/>
  <c r="M478"/>
  <c r="M475"/>
  <c r="M474" s="1"/>
  <c r="M464"/>
  <c r="M443" s="1"/>
  <c r="L443"/>
  <c r="K443"/>
  <c r="J443"/>
  <c r="I443"/>
  <c r="H443"/>
  <c r="G443"/>
  <c r="M434"/>
  <c r="L434"/>
  <c r="K434"/>
  <c r="J434"/>
  <c r="I434"/>
  <c r="H434"/>
  <c r="G434"/>
  <c r="M422"/>
  <c r="M421" s="1"/>
  <c r="M418"/>
  <c r="M414"/>
  <c r="M413" s="1"/>
  <c r="M408"/>
  <c r="M407" s="1"/>
  <c r="M401"/>
  <c r="M400" s="1"/>
  <c r="M393"/>
  <c r="M392" s="1"/>
  <c r="M389"/>
  <c r="M385"/>
  <c r="M384" s="1"/>
  <c r="L378"/>
  <c r="K378"/>
  <c r="J378"/>
  <c r="I378"/>
  <c r="H378"/>
  <c r="G378"/>
  <c r="M375"/>
  <c r="M370"/>
  <c r="M369" s="1"/>
  <c r="M368" s="1"/>
  <c r="M363"/>
  <c r="M362" s="1"/>
  <c r="M356"/>
  <c r="M355" s="1"/>
  <c r="M349"/>
  <c r="M348" s="1"/>
  <c r="M341"/>
  <c r="M340" s="1"/>
  <c r="M335"/>
  <c r="M334" s="1"/>
  <c r="M329"/>
  <c r="M328" s="1"/>
  <c r="M322"/>
  <c r="M321" s="1"/>
  <c r="M301"/>
  <c r="M300" s="1"/>
  <c r="M295"/>
  <c r="M294" s="1"/>
  <c r="L287"/>
  <c r="K287"/>
  <c r="J287"/>
  <c r="I287"/>
  <c r="H287"/>
  <c r="G287"/>
  <c r="M289"/>
  <c r="M288" s="1"/>
  <c r="M282"/>
  <c r="M281" s="1"/>
  <c r="M276"/>
  <c r="L270"/>
  <c r="K270"/>
  <c r="J270"/>
  <c r="I270"/>
  <c r="H270"/>
  <c r="G270"/>
  <c r="M271"/>
  <c r="L260"/>
  <c r="K260"/>
  <c r="J260"/>
  <c r="I260"/>
  <c r="H260"/>
  <c r="G260"/>
  <c r="M261"/>
  <c r="M260" s="1"/>
  <c r="M255"/>
  <c r="M254" s="1"/>
  <c r="M249"/>
  <c r="L243"/>
  <c r="K243"/>
  <c r="J243"/>
  <c r="I243"/>
  <c r="H243"/>
  <c r="G243"/>
  <c r="M244"/>
  <c r="M238"/>
  <c r="L232"/>
  <c r="K232"/>
  <c r="J232"/>
  <c r="I232"/>
  <c r="H232"/>
  <c r="G232"/>
  <c r="M233"/>
  <c r="M227"/>
  <c r="L219"/>
  <c r="K219"/>
  <c r="J219"/>
  <c r="I219"/>
  <c r="H219"/>
  <c r="G219"/>
  <c r="M224"/>
  <c r="M220"/>
  <c r="L209"/>
  <c r="K209"/>
  <c r="J209"/>
  <c r="I209"/>
  <c r="H209"/>
  <c r="G209"/>
  <c r="M210"/>
  <c r="M209" s="1"/>
  <c r="M204"/>
  <c r="M203" s="1"/>
  <c r="M200"/>
  <c r="M197"/>
  <c r="M196" s="1"/>
  <c r="M190"/>
  <c r="M189" s="1"/>
  <c r="M185"/>
  <c r="M179"/>
  <c r="M178" s="1"/>
  <c r="M171"/>
  <c r="M170" s="1"/>
  <c r="M161"/>
  <c r="M156"/>
  <c r="M155" s="1"/>
  <c r="K139"/>
  <c r="H139"/>
  <c r="L139"/>
  <c r="J139"/>
  <c r="I139"/>
  <c r="G139"/>
  <c r="M151"/>
  <c r="M141"/>
  <c r="M140" s="1"/>
  <c r="M134"/>
  <c r="M133" s="1"/>
  <c r="M113"/>
  <c r="M112" s="1"/>
  <c r="M107"/>
  <c r="M106" s="1"/>
  <c r="M97"/>
  <c r="M92" s="1"/>
  <c r="L92"/>
  <c r="L91" s="1"/>
  <c r="K92"/>
  <c r="K91" s="1"/>
  <c r="J92"/>
  <c r="J91" s="1"/>
  <c r="I92"/>
  <c r="I91" s="1"/>
  <c r="H92"/>
  <c r="H91" s="1"/>
  <c r="G92"/>
  <c r="G91" s="1"/>
  <c r="M86"/>
  <c r="M85" s="1"/>
  <c r="M84" s="1"/>
  <c r="M81"/>
  <c r="M76"/>
  <c r="M75" s="1"/>
  <c r="M68"/>
  <c r="M67" s="1"/>
  <c r="M64"/>
  <c r="M46"/>
  <c r="M45" s="1"/>
  <c r="L39"/>
  <c r="K39"/>
  <c r="J39"/>
  <c r="I39"/>
  <c r="H39"/>
  <c r="G39"/>
  <c r="M23"/>
  <c r="M22" s="1"/>
  <c r="L13"/>
  <c r="K13"/>
  <c r="J13"/>
  <c r="I13"/>
  <c r="H13"/>
  <c r="G13"/>
  <c r="M19"/>
  <c r="M15"/>
  <c r="M14" s="1"/>
  <c r="M13" s="1"/>
  <c r="M433" l="1"/>
  <c r="L433"/>
  <c r="K433"/>
  <c r="K481" s="1"/>
  <c r="J433"/>
  <c r="I433"/>
  <c r="H433"/>
  <c r="G433"/>
  <c r="M378"/>
  <c r="M287"/>
  <c r="M270"/>
  <c r="M243"/>
  <c r="G188"/>
  <c r="G481" s="1"/>
  <c r="I188"/>
  <c r="I481" s="1"/>
  <c r="M232"/>
  <c r="M219"/>
  <c r="L188"/>
  <c r="L481" s="1"/>
  <c r="K188"/>
  <c r="J188"/>
  <c r="J481" s="1"/>
  <c r="H188"/>
  <c r="H481" s="1"/>
  <c r="M139"/>
  <c r="M91"/>
  <c r="M39"/>
  <c r="M481" l="1"/>
  <c r="M188"/>
</calcChain>
</file>

<file path=xl/sharedStrings.xml><?xml version="1.0" encoding="utf-8"?>
<sst xmlns="http://schemas.openxmlformats.org/spreadsheetml/2006/main" count="960" uniqueCount="243">
  <si>
    <t>PK</t>
  </si>
  <si>
    <t>NRP</t>
  </si>
  <si>
    <t>PP</t>
  </si>
  <si>
    <t>Konto</t>
  </si>
  <si>
    <t>VIR</t>
  </si>
  <si>
    <t>Opis</t>
  </si>
  <si>
    <t>do 2015</t>
  </si>
  <si>
    <t>po 2018</t>
  </si>
  <si>
    <t>Skupaj</t>
  </si>
  <si>
    <t>04</t>
  </si>
  <si>
    <t>SKUPNE ADMINISTRATIVNE SLUŽBE IN SPLOŠNE JAVNE STORITVE</t>
  </si>
  <si>
    <t>41207013</t>
  </si>
  <si>
    <t>SEVERNI PRIKLJUČEK NA DRŽAVNO CESTO</t>
  </si>
  <si>
    <t>61000</t>
  </si>
  <si>
    <t>NAKUP NEPREMIČNIN IN DRUGI ODH.V ZVEZI Z NEPR.</t>
  </si>
  <si>
    <t>4206</t>
  </si>
  <si>
    <t>NAKUP ZEMLJIŠČ IN NARAVNIH BOGASTEV</t>
  </si>
  <si>
    <t>.</t>
  </si>
  <si>
    <t>Rekapitulacija: VIR</t>
  </si>
  <si>
    <t>PV00</t>
  </si>
  <si>
    <t>Lastna sredstva</t>
  </si>
  <si>
    <t>06</t>
  </si>
  <si>
    <t>LOKALNA SAMOUPRAVA</t>
  </si>
  <si>
    <t>41208002</t>
  </si>
  <si>
    <t>OBNOVA PAVILJONA NOB</t>
  </si>
  <si>
    <t>50124</t>
  </si>
  <si>
    <t>INVESTICIJSKO VZDRŽEVANJE V KS</t>
  </si>
  <si>
    <t>4020</t>
  </si>
  <si>
    <t>PISARNIŠKI IN SPLOŠNI MATERIAL IN STORITVE</t>
  </si>
  <si>
    <t>4205</t>
  </si>
  <si>
    <t>INVESTICIJSKO VZDRŽEVANJE IN OBNOVE</t>
  </si>
  <si>
    <t>4208</t>
  </si>
  <si>
    <t>ŠTUDIJE O IZVEDLJIVOSTI PROJEKTOV IN PROJEKTNA DOKUMENTACIJA</t>
  </si>
  <si>
    <t>OV</t>
  </si>
  <si>
    <t>Ostali viri</t>
  </si>
  <si>
    <t>51199001</t>
  </si>
  <si>
    <t>KS KOVOR - GRADNJA PRIZIDKA VEČNAMENSKE DVORANE</t>
  </si>
  <si>
    <t>90112</t>
  </si>
  <si>
    <t>KRAJEVNA SAMOUPRAVA</t>
  </si>
  <si>
    <t>4025</t>
  </si>
  <si>
    <t>TEKOČE VZDRŽEVANJE</t>
  </si>
  <si>
    <t>4029</t>
  </si>
  <si>
    <t>DRUGI OPERATIVNI ODHODKI</t>
  </si>
  <si>
    <t>4202</t>
  </si>
  <si>
    <t>NAKUP OPREME</t>
  </si>
  <si>
    <t>4204</t>
  </si>
  <si>
    <t>NOVOGRADNJE,REKONSTRUKCIJE IN ADAPTACIJE</t>
  </si>
  <si>
    <t>07</t>
  </si>
  <si>
    <t>OBRAMBA IN UKREPI OB IZREDNIH DOGODKIH</t>
  </si>
  <si>
    <t>41004017</t>
  </si>
  <si>
    <t>VZDRŽ.GAS.DOMOV, INVEST.IN NABAVA GAS.OPREME, VOZIL</t>
  </si>
  <si>
    <t>70305</t>
  </si>
  <si>
    <t>DEJAVNOST GASILSKE ZVEZE IN DRUŠTEV</t>
  </si>
  <si>
    <t>4310</t>
  </si>
  <si>
    <t>INVESTICIJSKI TRANSFERI NEPROFITNIM ORGANIZACIJAM IN USTANOV</t>
  </si>
  <si>
    <t>11</t>
  </si>
  <si>
    <t>KMETIJSTVO, GOZDARSTVO IN RIBIŠTVO</t>
  </si>
  <si>
    <t>41208001</t>
  </si>
  <si>
    <t>OBNOVA IN SANACIJA VAŠKEGA DOMA LEŠE</t>
  </si>
  <si>
    <t>30104</t>
  </si>
  <si>
    <t>41208009</t>
  </si>
  <si>
    <t>INTERVENCIJE V KMETIJSTVU</t>
  </si>
  <si>
    <t>30100</t>
  </si>
  <si>
    <t>4026</t>
  </si>
  <si>
    <t>POSLOVNE NAJEMNINE IN ZAKUPNINE</t>
  </si>
  <si>
    <t>4102</t>
  </si>
  <si>
    <t>SUBVENCIJE PRIVATNIM PODJETJEM IN ZASEBNIKOM</t>
  </si>
  <si>
    <t>41208011</t>
  </si>
  <si>
    <t>DEDIŠČINA STARIH HIŠNIH IMEN</t>
  </si>
  <si>
    <t>30105</t>
  </si>
  <si>
    <t>PROGRAMI IN PROJEKTI LAS LEADER</t>
  </si>
  <si>
    <t>PV02</t>
  </si>
  <si>
    <t>Evropska sredstva</t>
  </si>
  <si>
    <t>41208012</t>
  </si>
  <si>
    <t>VAŠKE PRIREDITVE</t>
  </si>
  <si>
    <t>41311002</t>
  </si>
  <si>
    <t>IGRAJMO SE SKUPAJ</t>
  </si>
  <si>
    <t>41411001</t>
  </si>
  <si>
    <t>VEČNAMENSKA ZGRADBA SKUPNEGA POMENA V KOVORJU</t>
  </si>
  <si>
    <t>50126</t>
  </si>
  <si>
    <t>4022</t>
  </si>
  <si>
    <t>ENERGIJA,VODA,KOMUNALNE STORITVE IN KOMUNIKACIJE</t>
  </si>
  <si>
    <t>12</t>
  </si>
  <si>
    <t>PRIDOBIVANJE IN DISTRIBUCIJA ENERGETSKIH SUROVIN</t>
  </si>
  <si>
    <t>41408005</t>
  </si>
  <si>
    <t>ENERGETSKA OBNOVA OBČNSKE STAVBE</t>
  </si>
  <si>
    <t>30202</t>
  </si>
  <si>
    <t>ENERGETSKA OBNOVA STAVB</t>
  </si>
  <si>
    <t>13</t>
  </si>
  <si>
    <t>PROMET, PROMETNA INFRASTRUKTURA IN KOMUNIKACIJE</t>
  </si>
  <si>
    <t>40907001</t>
  </si>
  <si>
    <t>INVESTICIJSKO VZDRŽEVANJE OBČINSKIH CEST</t>
  </si>
  <si>
    <t>60202</t>
  </si>
  <si>
    <t>JAVNA RAZSVETLJAVA</t>
  </si>
  <si>
    <t>60205</t>
  </si>
  <si>
    <t>INVEST. VZDRŽ. KATEGORIZIRANIH CEST</t>
  </si>
  <si>
    <t>60212</t>
  </si>
  <si>
    <t>INV.VZDRŽ.NEKATEGORIZIRANIH CEST</t>
  </si>
  <si>
    <t>40907008</t>
  </si>
  <si>
    <t>TEKOČE VZDRŽEVANJE LOKALNIH CEST</t>
  </si>
  <si>
    <t>60203</t>
  </si>
  <si>
    <t>41207005</t>
  </si>
  <si>
    <t>UREDITEV VOZIŠČA TIČ</t>
  </si>
  <si>
    <t>41407007</t>
  </si>
  <si>
    <t>KRIŽE (PLANINSKA POT IN POT NA MOČILA) KOMUNALNO OPREMLJANJE</t>
  </si>
  <si>
    <t>41407009</t>
  </si>
  <si>
    <t>IZBOLJŠ.VODOOSKRBE NA VS ČRNI GOZD</t>
  </si>
  <si>
    <t>41408006</t>
  </si>
  <si>
    <t>INVESTICIJSKO VZDRŽEVANJE JAVNE RAZSVETLJAVE</t>
  </si>
  <si>
    <t>14</t>
  </si>
  <si>
    <t>GOSPODARSTVO</t>
  </si>
  <si>
    <t>41104005</t>
  </si>
  <si>
    <t>GORENJSKA PLAŽA - UREDITEV TURISTIČNO KULTURNEGA CENTRA</t>
  </si>
  <si>
    <t>50125</t>
  </si>
  <si>
    <t>UREDITEV OBMOČJA NEKDANJEGA BAZENA</t>
  </si>
  <si>
    <t>4021</t>
  </si>
  <si>
    <t>POSEBNI MATERIAL IN STORITVE</t>
  </si>
  <si>
    <t>PV01</t>
  </si>
  <si>
    <t>Transfer iz državnega proračuna</t>
  </si>
  <si>
    <t>41207014</t>
  </si>
  <si>
    <t>UČNE POTI GORENJSKE - UDIN BORŠT</t>
  </si>
  <si>
    <t>30710</t>
  </si>
  <si>
    <t>OV01</t>
  </si>
  <si>
    <t>Druge občine</t>
  </si>
  <si>
    <t>41208014</t>
  </si>
  <si>
    <t>NEPOSREDNE SPODBUDE ZA SPODBUJANJE PODJETNIŠTVA IN ZAPOSLOVANJA</t>
  </si>
  <si>
    <t>30609</t>
  </si>
  <si>
    <t>SRED.ZA POSPEŠ.GOSPODARST.V OBČ.</t>
  </si>
  <si>
    <t>41408003</t>
  </si>
  <si>
    <t>UREDITEV GORENJSKE PLAŽE</t>
  </si>
  <si>
    <t>41408004</t>
  </si>
  <si>
    <t>REGENERACIJA INDUSTRIJSKEGA OBMOČJA BPT - RIO TRŽIČ</t>
  </si>
  <si>
    <t>15</t>
  </si>
  <si>
    <t>VAROVANJE OKOLJA IN NARAVNE DEDIŠČINE</t>
  </si>
  <si>
    <t>41207006</t>
  </si>
  <si>
    <t>INV.VZDR. IN OBNOVE OBSTOJEČE INFRAST.(VODOVOD, KANAL)</t>
  </si>
  <si>
    <t>60301</t>
  </si>
  <si>
    <t>INDIVID. KOMUNALNA RABA - RAVNANJE Z ODPADNO VODO</t>
  </si>
  <si>
    <t>41207015</t>
  </si>
  <si>
    <t>UREDITEV DEPONIJE KOVOR</t>
  </si>
  <si>
    <t>61200</t>
  </si>
  <si>
    <t>PORABA TAKSE ZA OBREMEN.OKOLJA - ODPADKI</t>
  </si>
  <si>
    <t>41407003</t>
  </si>
  <si>
    <t>SLAP - KOMUNALNO OPREMLJANJE</t>
  </si>
  <si>
    <t>41407004</t>
  </si>
  <si>
    <t>BISTRICA - KOMUNALNO OPREMLJANJE</t>
  </si>
  <si>
    <t>61100</t>
  </si>
  <si>
    <t>PORABA TAKSE ZA OBREMENJ.VODE</t>
  </si>
  <si>
    <t>41407005</t>
  </si>
  <si>
    <t>KOVOR - KOMUNALNO OPREMLJANJE</t>
  </si>
  <si>
    <t>41407006</t>
  </si>
  <si>
    <t>KRIŽE - SEBENJE  KOMUNALNO OPREMLJANJE</t>
  </si>
  <si>
    <t>41407008</t>
  </si>
  <si>
    <t>KRIŽE POD POGOVCO - KOMUNALNO OPREMLJANJE</t>
  </si>
  <si>
    <t>41407010</t>
  </si>
  <si>
    <t>LOKA - KOMUNALNO OPREMLJANJE</t>
  </si>
  <si>
    <t>41407012</t>
  </si>
  <si>
    <t>RETNJE -KOMUNALNO OPREMLJANJE</t>
  </si>
  <si>
    <t>41407013</t>
  </si>
  <si>
    <t>ZA JEZOM - ČEGELJŠE KOMUNALNO OPREMLJANJE</t>
  </si>
  <si>
    <t>16</t>
  </si>
  <si>
    <t>PROSTORSKO PLANIRANJE IN STANOVANJSKO KOMUNALNA DEJAVNOST</t>
  </si>
  <si>
    <t>40909001</t>
  </si>
  <si>
    <t>INVESTICIJSKO VZDRŽEVANJE STANOVANJ</t>
  </si>
  <si>
    <t>60105</t>
  </si>
  <si>
    <t>GRADNJA, NAKUP IN INV.VZDRŽ. STANOVANJ</t>
  </si>
  <si>
    <t>41007006</t>
  </si>
  <si>
    <t>OBČINSKI PROSTORSKI NAČRT OBČINE TRŽIČ</t>
  </si>
  <si>
    <t>60800</t>
  </si>
  <si>
    <t>PROSTORSKA DOKUMENTACIJA</t>
  </si>
  <si>
    <t>60303</t>
  </si>
  <si>
    <t>INDIVIDUALNA KOMUNALNA RABA - OSKRBA Z VODO</t>
  </si>
  <si>
    <t>41208019</t>
  </si>
  <si>
    <t>UREJANJE POKOPALIŠČ</t>
  </si>
  <si>
    <t>60229</t>
  </si>
  <si>
    <t>UREJANJE POKOPALIŠČ IN POKOPALIŠKA DEJAVNOST</t>
  </si>
  <si>
    <t>41407011</t>
  </si>
  <si>
    <t>IZBOLJŠANJE VODOOSKRBE VETERNO-GOZD</t>
  </si>
  <si>
    <t>17</t>
  </si>
  <si>
    <t>ZDRAVSTVENO VARSTVO</t>
  </si>
  <si>
    <t>40904017</t>
  </si>
  <si>
    <t>INVESTICIJE IN PROJEKTI V ZDRAVSTVENEM DOMU TRŽIČ</t>
  </si>
  <si>
    <t>50119</t>
  </si>
  <si>
    <t>PROJEKTI IN INVESTICIJE V ZDRAVSTVU</t>
  </si>
  <si>
    <t>4323</t>
  </si>
  <si>
    <t>INVESTICIJSKI TRANSFERI JAVNIM ZAVODOM</t>
  </si>
  <si>
    <t>18</t>
  </si>
  <si>
    <t>KULTURA, ŠPORT IN NEVLADNE ORGANIZACIJE</t>
  </si>
  <si>
    <t>40904010</t>
  </si>
  <si>
    <t>VZDRŽEVANJE IN INVESTICIJE V TRŽIŠKEM MUZEJU</t>
  </si>
  <si>
    <t>40315</t>
  </si>
  <si>
    <t>TRŽIŠKI MUZEJ</t>
  </si>
  <si>
    <t>40904018</t>
  </si>
  <si>
    <t>BREZMEJNA DOŽIVETJA KULTURE KOROŠKA - SLO (CULTH:EX)</t>
  </si>
  <si>
    <t>50120</t>
  </si>
  <si>
    <t>PROJEKTI IN INVESTICIJE V KULTURI</t>
  </si>
  <si>
    <t>41004004</t>
  </si>
  <si>
    <t>INVEST.VZDRŽ.KNJIŽNICE DR.TONETA PRETNARJA</t>
  </si>
  <si>
    <t>40316</t>
  </si>
  <si>
    <t>KNJIŽNICA DR.TONETA PRETNARJA TRŽIČ</t>
  </si>
  <si>
    <t>41004008</t>
  </si>
  <si>
    <t>VELIKO NOGOMETNO IGRIŠČE TRŽIČ</t>
  </si>
  <si>
    <t>50121</t>
  </si>
  <si>
    <t>NAKUP, GRADNJA IN INV.VZDRŽ.ŠPORTNIH OBJEKTOV</t>
  </si>
  <si>
    <t>41411002</t>
  </si>
  <si>
    <t>PROJEKT CELOVITE PRENOVE TRŽIŠKEGA MUZEJA</t>
  </si>
  <si>
    <t>41411005</t>
  </si>
  <si>
    <t>UREDITEV ŠP.IGRIŠČA OB DTO</t>
  </si>
  <si>
    <t>41411006</t>
  </si>
  <si>
    <t>ŠPORTNO IGRIŠČE SEBENJE</t>
  </si>
  <si>
    <t>41411007</t>
  </si>
  <si>
    <t>FITNES NA PROSTEM V ŠPORTNEM PARKU KRIŽE</t>
  </si>
  <si>
    <t>19</t>
  </si>
  <si>
    <t>IZOBRAŽEVANJE</t>
  </si>
  <si>
    <t>40904007</t>
  </si>
  <si>
    <t>PROJEKTI IN INVESTICIJE V VRTCU TRŽIČ</t>
  </si>
  <si>
    <t>40101</t>
  </si>
  <si>
    <t>DEJAVNOST VRTCA TRŽIČ</t>
  </si>
  <si>
    <t>50110</t>
  </si>
  <si>
    <t>41208008</t>
  </si>
  <si>
    <t>PROJEKTI IN INVESTICIJE V OŠ</t>
  </si>
  <si>
    <t>40219</t>
  </si>
  <si>
    <t>OŠ BISTRICA</t>
  </si>
  <si>
    <t>40229</t>
  </si>
  <si>
    <t>OŠ TRŽIČ</t>
  </si>
  <si>
    <t>40239</t>
  </si>
  <si>
    <t>OŠ KRIŽE</t>
  </si>
  <si>
    <t>40249</t>
  </si>
  <si>
    <t>GLASBENA ŠOLA TRŽIČ</t>
  </si>
  <si>
    <t>40298</t>
  </si>
  <si>
    <t>LJUDSKA UNIVERZA TRŽIČ</t>
  </si>
  <si>
    <t>50109</t>
  </si>
  <si>
    <t>PROJEKTI IN INVESTICIJE V OSNOVNIH ŠOLAH</t>
  </si>
  <si>
    <t>41408002</t>
  </si>
  <si>
    <t>PREVOZI UČENCEV</t>
  </si>
  <si>
    <t>40280</t>
  </si>
  <si>
    <t>4119</t>
  </si>
  <si>
    <t>DRUGI TRANSFERI POSAMEZNIKOM</t>
  </si>
  <si>
    <t>41411004</t>
  </si>
  <si>
    <t>ENERGETSKA SANACIJA VRTCA DETELJICA</t>
  </si>
  <si>
    <t>PREDLOG PRORAČUNA OBČINE TRŽIČ ZA LETO 2015</t>
  </si>
  <si>
    <t>Načrt razvojnih programov</t>
  </si>
  <si>
    <t>V eur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</si>
</sst>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4FFA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2" fillId="0" borderId="0" xfId="0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" fontId="3" fillId="3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49" fontId="4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5" fillId="4" borderId="0" xfId="0" applyFont="1" applyFill="1"/>
    <xf numFmtId="49" fontId="5" fillId="4" borderId="0" xfId="0" applyNumberFormat="1" applyFont="1" applyFill="1"/>
    <xf numFmtId="4" fontId="5" fillId="4" borderId="0" xfId="0" applyNumberFormat="1" applyFont="1" applyFill="1" applyAlignment="1">
      <alignment horizontal="right"/>
    </xf>
    <xf numFmtId="0" fontId="6" fillId="4" borderId="0" xfId="0" applyFont="1" applyFill="1"/>
    <xf numFmtId="49" fontId="6" fillId="4" borderId="0" xfId="0" applyNumberFormat="1" applyFont="1" applyFill="1"/>
    <xf numFmtId="4" fontId="6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1"/>
  <sheetViews>
    <sheetView tabSelected="1" workbookViewId="0">
      <pane ySplit="6" topLeftCell="A7" activePane="bottomLeft" state="frozen"/>
      <selection pane="bottomLeft" activeCell="F3" sqref="F3"/>
    </sheetView>
  </sheetViews>
  <sheetFormatPr defaultRowHeight="15"/>
  <cols>
    <col min="1" max="1" width="3.28515625" bestFit="1" customWidth="1"/>
    <col min="2" max="2" width="3.7109375" customWidth="1"/>
    <col min="3" max="3" width="4" customWidth="1"/>
    <col min="4" max="4" width="3.140625" customWidth="1"/>
    <col min="5" max="5" width="4.28515625" bestFit="1" customWidth="1"/>
    <col min="6" max="6" width="65.5703125" bestFit="1" customWidth="1"/>
    <col min="7" max="12" width="11.7109375" bestFit="1" customWidth="1"/>
    <col min="13" max="13" width="12.7109375" bestFit="1" customWidth="1"/>
  </cols>
  <sheetData>
    <row r="2" spans="1:13" s="2" customFormat="1" ht="16.5">
      <c r="F2" s="2" t="s">
        <v>240</v>
      </c>
    </row>
    <row r="3" spans="1:13" s="2" customFormat="1" ht="16.5">
      <c r="F3" s="2" t="s">
        <v>241</v>
      </c>
    </row>
    <row r="4" spans="1:13" s="2" customFormat="1" ht="16.5">
      <c r="M4" s="2" t="s">
        <v>242</v>
      </c>
    </row>
    <row r="5" spans="1:13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>
        <v>2015</v>
      </c>
      <c r="I5" s="1">
        <v>2016</v>
      </c>
      <c r="J5" s="1">
        <v>2017</v>
      </c>
      <c r="K5" s="1">
        <v>2018</v>
      </c>
      <c r="L5" s="1" t="s">
        <v>7</v>
      </c>
      <c r="M5" s="1" t="s">
        <v>8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9</v>
      </c>
      <c r="H6" s="1">
        <v>10</v>
      </c>
      <c r="I6" s="1">
        <v>11</v>
      </c>
      <c r="J6" s="1">
        <v>12</v>
      </c>
      <c r="K6" s="1">
        <v>13</v>
      </c>
      <c r="L6" s="1">
        <v>14</v>
      </c>
      <c r="M6" s="1">
        <v>15</v>
      </c>
    </row>
    <row r="7" spans="1:13">
      <c r="A7" s="3" t="s">
        <v>9</v>
      </c>
      <c r="B7" s="4"/>
      <c r="C7" s="4"/>
      <c r="D7" s="4"/>
      <c r="E7" s="4"/>
      <c r="F7" s="3" t="s">
        <v>10</v>
      </c>
      <c r="G7" s="5">
        <f>+G8</f>
        <v>0</v>
      </c>
      <c r="H7" s="5">
        <f>+H8</f>
        <v>123000</v>
      </c>
      <c r="I7" s="5">
        <f>+I8</f>
        <v>0</v>
      </c>
      <c r="J7" s="5">
        <f>+J8</f>
        <v>0</v>
      </c>
      <c r="K7" s="5">
        <f>+K8</f>
        <v>0</v>
      </c>
      <c r="L7" s="5">
        <f>+L8</f>
        <v>0</v>
      </c>
      <c r="M7" s="5">
        <f>+M8</f>
        <v>123000</v>
      </c>
    </row>
    <row r="8" spans="1:13">
      <c r="A8" s="6"/>
      <c r="B8" s="7" t="s">
        <v>11</v>
      </c>
      <c r="C8" s="6"/>
      <c r="D8" s="6"/>
      <c r="E8" s="6"/>
      <c r="F8" s="7" t="s">
        <v>12</v>
      </c>
      <c r="G8" s="8">
        <f>+G9</f>
        <v>0</v>
      </c>
      <c r="H8" s="8">
        <f>+H9</f>
        <v>123000</v>
      </c>
      <c r="I8" s="8">
        <f>+I9</f>
        <v>0</v>
      </c>
      <c r="J8" s="8">
        <f>+J9</f>
        <v>0</v>
      </c>
      <c r="K8" s="8">
        <f>+K9</f>
        <v>0</v>
      </c>
      <c r="L8" s="8">
        <f>+L9</f>
        <v>0</v>
      </c>
      <c r="M8" s="8">
        <f>+M9</f>
        <v>123000</v>
      </c>
    </row>
    <row r="9" spans="1:13">
      <c r="A9" s="9"/>
      <c r="B9" s="9"/>
      <c r="C9" s="10" t="s">
        <v>13</v>
      </c>
      <c r="D9" s="9"/>
      <c r="E9" s="9"/>
      <c r="F9" s="10" t="s">
        <v>14</v>
      </c>
      <c r="G9" s="11">
        <f>+G10</f>
        <v>0</v>
      </c>
      <c r="H9" s="11">
        <f>+H10</f>
        <v>123000</v>
      </c>
      <c r="I9" s="11">
        <f>+I10</f>
        <v>0</v>
      </c>
      <c r="J9" s="11">
        <f>+J10</f>
        <v>0</v>
      </c>
      <c r="K9" s="11">
        <f>+K10</f>
        <v>0</v>
      </c>
      <c r="L9" s="11">
        <f>+L10</f>
        <v>0</v>
      </c>
      <c r="M9" s="11">
        <f>+M10</f>
        <v>123000</v>
      </c>
    </row>
    <row r="10" spans="1:13">
      <c r="A10" s="12"/>
      <c r="B10" s="12"/>
      <c r="C10" s="12"/>
      <c r="D10" s="13" t="s">
        <v>15</v>
      </c>
      <c r="E10" s="12"/>
      <c r="F10" s="13" t="s">
        <v>16</v>
      </c>
      <c r="G10" s="14">
        <v>0</v>
      </c>
      <c r="H10" s="14">
        <v>123000</v>
      </c>
      <c r="I10" s="14">
        <v>0</v>
      </c>
      <c r="J10" s="14">
        <v>0</v>
      </c>
      <c r="K10" s="14">
        <v>0</v>
      </c>
      <c r="L10" s="14">
        <v>0</v>
      </c>
      <c r="M10" s="14">
        <f>+G10+H10+I10+J10+K10+L10</f>
        <v>123000</v>
      </c>
    </row>
    <row r="11" spans="1:13">
      <c r="A11" s="15"/>
      <c r="B11" s="15"/>
      <c r="C11" s="15"/>
      <c r="D11" s="15"/>
      <c r="E11" s="16" t="s">
        <v>17</v>
      </c>
      <c r="F11" s="16" t="s">
        <v>18</v>
      </c>
      <c r="G11" s="17">
        <f>+G12</f>
        <v>0</v>
      </c>
      <c r="H11" s="17">
        <f>+H12</f>
        <v>123000</v>
      </c>
      <c r="I11" s="17">
        <f>+I12</f>
        <v>0</v>
      </c>
      <c r="J11" s="17">
        <f>+J12</f>
        <v>0</v>
      </c>
      <c r="K11" s="17">
        <f>+K12</f>
        <v>0</v>
      </c>
      <c r="L11" s="17">
        <f>+L12</f>
        <v>0</v>
      </c>
      <c r="M11" s="17">
        <f>+M12</f>
        <v>123000</v>
      </c>
    </row>
    <row r="12" spans="1:13">
      <c r="A12" s="15"/>
      <c r="B12" s="15"/>
      <c r="C12" s="15"/>
      <c r="D12" s="15"/>
      <c r="E12" s="16" t="s">
        <v>19</v>
      </c>
      <c r="F12" s="16" t="s">
        <v>20</v>
      </c>
      <c r="G12" s="17">
        <v>0</v>
      </c>
      <c r="H12" s="17">
        <v>123000</v>
      </c>
      <c r="I12" s="17">
        <v>0</v>
      </c>
      <c r="J12" s="17">
        <v>0</v>
      </c>
      <c r="K12" s="17">
        <v>0</v>
      </c>
      <c r="L12" s="17">
        <v>0</v>
      </c>
      <c r="M12" s="17">
        <f>+G12+H12+I12+J12+K12+L12</f>
        <v>123000</v>
      </c>
    </row>
    <row r="13" spans="1:13">
      <c r="A13" s="3" t="s">
        <v>21</v>
      </c>
      <c r="B13" s="4"/>
      <c r="C13" s="4"/>
      <c r="D13" s="4"/>
      <c r="E13" s="4"/>
      <c r="F13" s="3" t="s">
        <v>22</v>
      </c>
      <c r="G13" s="5">
        <f>+G14+G22</f>
        <v>61627.740000000005</v>
      </c>
      <c r="H13" s="5">
        <f>+H14+H22</f>
        <v>498000</v>
      </c>
      <c r="I13" s="5">
        <f>+I14+I22</f>
        <v>0</v>
      </c>
      <c r="J13" s="5">
        <f>+J14+J22</f>
        <v>0</v>
      </c>
      <c r="K13" s="5">
        <f>+K14+K22</f>
        <v>0</v>
      </c>
      <c r="L13" s="5">
        <f>+L14+L22</f>
        <v>0</v>
      </c>
      <c r="M13" s="5">
        <f>+M14+M22</f>
        <v>559627.74</v>
      </c>
    </row>
    <row r="14" spans="1:13">
      <c r="A14" s="6"/>
      <c r="B14" s="7" t="s">
        <v>23</v>
      </c>
      <c r="C14" s="6"/>
      <c r="D14" s="6"/>
      <c r="E14" s="6"/>
      <c r="F14" s="7" t="s">
        <v>24</v>
      </c>
      <c r="G14" s="8">
        <f>+G15</f>
        <v>33241.910000000003</v>
      </c>
      <c r="H14" s="8">
        <f>+H15</f>
        <v>320000</v>
      </c>
      <c r="I14" s="8">
        <f>+I15</f>
        <v>0</v>
      </c>
      <c r="J14" s="8">
        <f>+J15</f>
        <v>0</v>
      </c>
      <c r="K14" s="8">
        <f>+K15</f>
        <v>0</v>
      </c>
      <c r="L14" s="8">
        <f>+L15</f>
        <v>0</v>
      </c>
      <c r="M14" s="8">
        <f>+M15</f>
        <v>353241.91000000003</v>
      </c>
    </row>
    <row r="15" spans="1:13">
      <c r="A15" s="9"/>
      <c r="B15" s="9"/>
      <c r="C15" s="10" t="s">
        <v>25</v>
      </c>
      <c r="D15" s="9"/>
      <c r="E15" s="9"/>
      <c r="F15" s="10" t="s">
        <v>26</v>
      </c>
      <c r="G15" s="11">
        <f>+G16+G17+G18</f>
        <v>33241.910000000003</v>
      </c>
      <c r="H15" s="11">
        <f>+H16+H17+H18</f>
        <v>320000</v>
      </c>
      <c r="I15" s="11">
        <f>+I16+I17+I18</f>
        <v>0</v>
      </c>
      <c r="J15" s="11">
        <f>+J16+J17+J18</f>
        <v>0</v>
      </c>
      <c r="K15" s="11">
        <f>+K16+K17+K18</f>
        <v>0</v>
      </c>
      <c r="L15" s="11">
        <f>+L16+L17+L18</f>
        <v>0</v>
      </c>
      <c r="M15" s="11">
        <f>+M16+M17+M18</f>
        <v>353241.91000000003</v>
      </c>
    </row>
    <row r="16" spans="1:13">
      <c r="A16" s="12"/>
      <c r="B16" s="12"/>
      <c r="C16" s="12"/>
      <c r="D16" s="13" t="s">
        <v>27</v>
      </c>
      <c r="E16" s="12"/>
      <c r="F16" s="13" t="s">
        <v>28</v>
      </c>
      <c r="G16" s="14">
        <v>8390.51</v>
      </c>
      <c r="H16" s="14">
        <v>15000</v>
      </c>
      <c r="I16" s="14">
        <v>0</v>
      </c>
      <c r="J16" s="14">
        <v>0</v>
      </c>
      <c r="K16" s="14">
        <v>0</v>
      </c>
      <c r="L16" s="14">
        <v>0</v>
      </c>
      <c r="M16" s="14">
        <f>+G16+H16+I16+J16+K16+L16</f>
        <v>23390.510000000002</v>
      </c>
    </row>
    <row r="17" spans="1:13">
      <c r="A17" s="12"/>
      <c r="B17" s="12"/>
      <c r="C17" s="12"/>
      <c r="D17" s="13" t="s">
        <v>29</v>
      </c>
      <c r="E17" s="12"/>
      <c r="F17" s="13" t="s">
        <v>30</v>
      </c>
      <c r="G17" s="14">
        <v>0</v>
      </c>
      <c r="H17" s="14">
        <v>300000</v>
      </c>
      <c r="I17" s="14">
        <v>0</v>
      </c>
      <c r="J17" s="14">
        <v>0</v>
      </c>
      <c r="K17" s="14">
        <v>0</v>
      </c>
      <c r="L17" s="14">
        <v>0</v>
      </c>
      <c r="M17" s="14">
        <f>+G17+H17+I17+J17+K17+L17</f>
        <v>300000</v>
      </c>
    </row>
    <row r="18" spans="1:13">
      <c r="A18" s="12"/>
      <c r="B18" s="12"/>
      <c r="C18" s="12"/>
      <c r="D18" s="13" t="s">
        <v>31</v>
      </c>
      <c r="E18" s="12"/>
      <c r="F18" s="13" t="s">
        <v>32</v>
      </c>
      <c r="G18" s="14">
        <v>24851.4</v>
      </c>
      <c r="H18" s="14">
        <v>5000</v>
      </c>
      <c r="I18" s="14">
        <v>0</v>
      </c>
      <c r="J18" s="14">
        <v>0</v>
      </c>
      <c r="K18" s="14">
        <v>0</v>
      </c>
      <c r="L18" s="14">
        <v>0</v>
      </c>
      <c r="M18" s="14">
        <f>+G18+H18+I18+J18+K18+L18</f>
        <v>29851.4</v>
      </c>
    </row>
    <row r="19" spans="1:13">
      <c r="A19" s="15"/>
      <c r="B19" s="15"/>
      <c r="C19" s="15"/>
      <c r="D19" s="15"/>
      <c r="E19" s="16" t="s">
        <v>17</v>
      </c>
      <c r="F19" s="16" t="s">
        <v>18</v>
      </c>
      <c r="G19" s="17">
        <f>+G20+G21</f>
        <v>33241.910000000003</v>
      </c>
      <c r="H19" s="17">
        <f>+H20+H21</f>
        <v>320000</v>
      </c>
      <c r="I19" s="17">
        <f>+I20+I21</f>
        <v>0</v>
      </c>
      <c r="J19" s="17">
        <f>+J20+J21</f>
        <v>0</v>
      </c>
      <c r="K19" s="17">
        <f>+K20+K21</f>
        <v>0</v>
      </c>
      <c r="L19" s="17">
        <f>+L20+L21</f>
        <v>0</v>
      </c>
      <c r="M19" s="17">
        <f>+M20+M21</f>
        <v>353241.91000000003</v>
      </c>
    </row>
    <row r="20" spans="1:13">
      <c r="A20" s="15"/>
      <c r="B20" s="15"/>
      <c r="C20" s="15"/>
      <c r="D20" s="15"/>
      <c r="E20" s="16" t="s">
        <v>33</v>
      </c>
      <c r="F20" s="16" t="s">
        <v>34</v>
      </c>
      <c r="G20" s="17">
        <v>0</v>
      </c>
      <c r="H20" s="17">
        <v>0</v>
      </c>
      <c r="I20" s="17">
        <v>128592</v>
      </c>
      <c r="J20" s="17">
        <v>0</v>
      </c>
      <c r="K20" s="17">
        <v>0</v>
      </c>
      <c r="L20" s="17">
        <v>0</v>
      </c>
      <c r="M20" s="17">
        <f>+G20+H20+I20+J20+K20+L20</f>
        <v>128592</v>
      </c>
    </row>
    <row r="21" spans="1:13">
      <c r="A21" s="15"/>
      <c r="B21" s="15"/>
      <c r="C21" s="15"/>
      <c r="D21" s="15"/>
      <c r="E21" s="16" t="s">
        <v>19</v>
      </c>
      <c r="F21" s="16" t="s">
        <v>20</v>
      </c>
      <c r="G21" s="17">
        <v>33241.910000000003</v>
      </c>
      <c r="H21" s="17">
        <v>320000</v>
      </c>
      <c r="I21" s="17">
        <v>-128592</v>
      </c>
      <c r="J21" s="17">
        <v>0</v>
      </c>
      <c r="K21" s="17">
        <v>0</v>
      </c>
      <c r="L21" s="17">
        <v>0</v>
      </c>
      <c r="M21" s="17">
        <f>+G21+H21+I21+J21+K21+L21</f>
        <v>224649.91000000003</v>
      </c>
    </row>
    <row r="22" spans="1:13">
      <c r="A22" s="6"/>
      <c r="B22" s="7" t="s">
        <v>35</v>
      </c>
      <c r="C22" s="6"/>
      <c r="D22" s="6"/>
      <c r="E22" s="6"/>
      <c r="F22" s="7" t="s">
        <v>36</v>
      </c>
      <c r="G22" s="8">
        <f>+G23</f>
        <v>28385.83</v>
      </c>
      <c r="H22" s="8">
        <f>+H23</f>
        <v>178000</v>
      </c>
      <c r="I22" s="8">
        <f>+I23</f>
        <v>0</v>
      </c>
      <c r="J22" s="8">
        <f>+J23</f>
        <v>0</v>
      </c>
      <c r="K22" s="8">
        <f>+K23</f>
        <v>0</v>
      </c>
      <c r="L22" s="8">
        <f>+L23</f>
        <v>0</v>
      </c>
      <c r="M22" s="8">
        <f>+M23</f>
        <v>206385.83000000002</v>
      </c>
    </row>
    <row r="23" spans="1:13">
      <c r="A23" s="9"/>
      <c r="B23" s="9"/>
      <c r="C23" s="10" t="s">
        <v>37</v>
      </c>
      <c r="D23" s="9"/>
      <c r="E23" s="9"/>
      <c r="F23" s="10" t="s">
        <v>38</v>
      </c>
      <c r="G23" s="11">
        <f>+G24+G25+G26+G27+G28+G29+G30</f>
        <v>28385.83</v>
      </c>
      <c r="H23" s="11">
        <f>+H24+H25+H26+H27+H28+H29+H30</f>
        <v>178000</v>
      </c>
      <c r="I23" s="11">
        <f>+I24+I25+I26+I27+I28+I29+I30</f>
        <v>0</v>
      </c>
      <c r="J23" s="11">
        <f>+J24+J25+J26+J27+J28+J29+J30</f>
        <v>0</v>
      </c>
      <c r="K23" s="11">
        <f>+K24+K25+K26+K27+K28+K29+K30</f>
        <v>0</v>
      </c>
      <c r="L23" s="11">
        <f>+L24+L25+L26+L27+L28+L29+L30</f>
        <v>0</v>
      </c>
      <c r="M23" s="11">
        <f>+M24+M25+M26+M27+M28+M29+M30</f>
        <v>206385.83000000002</v>
      </c>
    </row>
    <row r="24" spans="1:13">
      <c r="A24" s="12"/>
      <c r="B24" s="12"/>
      <c r="C24" s="12"/>
      <c r="D24" s="13" t="s">
        <v>27</v>
      </c>
      <c r="E24" s="12"/>
      <c r="F24" s="13" t="s">
        <v>28</v>
      </c>
      <c r="G24" s="14">
        <v>524.98</v>
      </c>
      <c r="H24" s="14">
        <v>4000</v>
      </c>
      <c r="I24" s="14">
        <v>0</v>
      </c>
      <c r="J24" s="14">
        <v>0</v>
      </c>
      <c r="K24" s="14">
        <v>0</v>
      </c>
      <c r="L24" s="14">
        <v>0</v>
      </c>
      <c r="M24" s="14">
        <f>+G24+H24+I24+J24+K24+L24</f>
        <v>4524.9799999999996</v>
      </c>
    </row>
    <row r="25" spans="1:13">
      <c r="A25" s="12"/>
      <c r="B25" s="12"/>
      <c r="C25" s="12"/>
      <c r="D25" s="13" t="s">
        <v>39</v>
      </c>
      <c r="E25" s="12"/>
      <c r="F25" s="13" t="s">
        <v>40</v>
      </c>
      <c r="G25" s="14">
        <v>60.48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f>+G25+H25+I25+J25+K25+L25</f>
        <v>60.48</v>
      </c>
    </row>
    <row r="26" spans="1:13">
      <c r="A26" s="12"/>
      <c r="B26" s="12"/>
      <c r="C26" s="12"/>
      <c r="D26" s="13" t="s">
        <v>41</v>
      </c>
      <c r="E26" s="12"/>
      <c r="F26" s="13" t="s">
        <v>42</v>
      </c>
      <c r="G26" s="14">
        <v>2833.88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f>+G26+H26+I26+J26+K26+L26</f>
        <v>2833.88</v>
      </c>
    </row>
    <row r="27" spans="1:13">
      <c r="A27" s="12"/>
      <c r="B27" s="12"/>
      <c r="C27" s="12"/>
      <c r="D27" s="13" t="s">
        <v>43</v>
      </c>
      <c r="E27" s="12"/>
      <c r="F27" s="13" t="s">
        <v>44</v>
      </c>
      <c r="G27" s="14">
        <v>0</v>
      </c>
      <c r="H27" s="14">
        <v>120000</v>
      </c>
      <c r="I27" s="14">
        <v>0</v>
      </c>
      <c r="J27" s="14">
        <v>0</v>
      </c>
      <c r="K27" s="14">
        <v>0</v>
      </c>
      <c r="L27" s="14">
        <v>0</v>
      </c>
      <c r="M27" s="14">
        <f>+G27+H27+I27+J27+K27+L27</f>
        <v>120000</v>
      </c>
    </row>
    <row r="28" spans="1:13">
      <c r="A28" s="12"/>
      <c r="B28" s="12"/>
      <c r="C28" s="12"/>
      <c r="D28" s="13" t="s">
        <v>45</v>
      </c>
      <c r="E28" s="12"/>
      <c r="F28" s="13" t="s">
        <v>46</v>
      </c>
      <c r="G28" s="14">
        <v>3306.2</v>
      </c>
      <c r="H28" s="14">
        <v>4000</v>
      </c>
      <c r="I28" s="14">
        <v>0</v>
      </c>
      <c r="J28" s="14">
        <v>0</v>
      </c>
      <c r="K28" s="14">
        <v>0</v>
      </c>
      <c r="L28" s="14">
        <v>0</v>
      </c>
      <c r="M28" s="14">
        <f>+G28+H28+I28+J28+K28+L28</f>
        <v>7306.2</v>
      </c>
    </row>
    <row r="29" spans="1:13">
      <c r="A29" s="12"/>
      <c r="B29" s="12"/>
      <c r="C29" s="12"/>
      <c r="D29" s="13" t="s">
        <v>29</v>
      </c>
      <c r="E29" s="12"/>
      <c r="F29" s="13" t="s">
        <v>30</v>
      </c>
      <c r="G29" s="14">
        <v>3480.29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>+G29+H29+I29+J29+K29+L29</f>
        <v>3480.29</v>
      </c>
    </row>
    <row r="30" spans="1:13">
      <c r="A30" s="12"/>
      <c r="B30" s="12"/>
      <c r="C30" s="12"/>
      <c r="D30" s="13" t="s">
        <v>31</v>
      </c>
      <c r="E30" s="12"/>
      <c r="F30" s="13" t="s">
        <v>32</v>
      </c>
      <c r="G30" s="14">
        <v>18180</v>
      </c>
      <c r="H30" s="14">
        <v>50000</v>
      </c>
      <c r="I30" s="14">
        <v>0</v>
      </c>
      <c r="J30" s="14">
        <v>0</v>
      </c>
      <c r="K30" s="14">
        <v>0</v>
      </c>
      <c r="L30" s="14">
        <v>0</v>
      </c>
      <c r="M30" s="14">
        <f>+G30+H30+I30+J30+K30+L30</f>
        <v>68180</v>
      </c>
    </row>
    <row r="31" spans="1:13">
      <c r="A31" s="15"/>
      <c r="B31" s="15"/>
      <c r="C31" s="15"/>
      <c r="D31" s="15"/>
      <c r="E31" s="16" t="s">
        <v>17</v>
      </c>
      <c r="F31" s="16" t="s">
        <v>18</v>
      </c>
      <c r="G31" s="17">
        <f>+G32</f>
        <v>28385.83</v>
      </c>
      <c r="H31" s="17">
        <f>+H32</f>
        <v>178000</v>
      </c>
      <c r="I31" s="17">
        <f>+I32</f>
        <v>0</v>
      </c>
      <c r="J31" s="17">
        <f>+J32</f>
        <v>0</v>
      </c>
      <c r="K31" s="17">
        <f>+K32</f>
        <v>0</v>
      </c>
      <c r="L31" s="17">
        <f>+L32</f>
        <v>0</v>
      </c>
      <c r="M31" s="17">
        <f>+M32</f>
        <v>206385.83000000002</v>
      </c>
    </row>
    <row r="32" spans="1:13">
      <c r="A32" s="15"/>
      <c r="B32" s="15"/>
      <c r="C32" s="15"/>
      <c r="D32" s="15"/>
      <c r="E32" s="16" t="s">
        <v>19</v>
      </c>
      <c r="F32" s="16" t="s">
        <v>20</v>
      </c>
      <c r="G32" s="17">
        <v>28385.83</v>
      </c>
      <c r="H32" s="17">
        <v>178000</v>
      </c>
      <c r="I32" s="17">
        <v>0</v>
      </c>
      <c r="J32" s="17">
        <v>0</v>
      </c>
      <c r="K32" s="17">
        <v>0</v>
      </c>
      <c r="L32" s="17">
        <v>0</v>
      </c>
      <c r="M32" s="17">
        <f>+G32+H32+I32+J32+K32+L32</f>
        <v>206385.83000000002</v>
      </c>
    </row>
    <row r="33" spans="1:13">
      <c r="A33" s="3" t="s">
        <v>47</v>
      </c>
      <c r="B33" s="4"/>
      <c r="C33" s="4"/>
      <c r="D33" s="4"/>
      <c r="E33" s="4"/>
      <c r="F33" s="3" t="s">
        <v>48</v>
      </c>
      <c r="G33" s="5">
        <f>+G34</f>
        <v>149890.85999999999</v>
      </c>
      <c r="H33" s="5">
        <f>+H34</f>
        <v>105000</v>
      </c>
      <c r="I33" s="5">
        <f>+I34</f>
        <v>80000</v>
      </c>
      <c r="J33" s="5">
        <f>+J34</f>
        <v>80000</v>
      </c>
      <c r="K33" s="5">
        <f>+K34</f>
        <v>100000</v>
      </c>
      <c r="L33" s="5">
        <f>+L34</f>
        <v>0</v>
      </c>
      <c r="M33" s="5">
        <f>+M34</f>
        <v>514890.86</v>
      </c>
    </row>
    <row r="34" spans="1:13">
      <c r="A34" s="6"/>
      <c r="B34" s="7" t="s">
        <v>49</v>
      </c>
      <c r="C34" s="6"/>
      <c r="D34" s="6"/>
      <c r="E34" s="6"/>
      <c r="F34" s="7" t="s">
        <v>50</v>
      </c>
      <c r="G34" s="8">
        <f>+G35</f>
        <v>149890.85999999999</v>
      </c>
      <c r="H34" s="8">
        <f>+H35</f>
        <v>105000</v>
      </c>
      <c r="I34" s="8">
        <f>+I35</f>
        <v>80000</v>
      </c>
      <c r="J34" s="8">
        <f>+J35</f>
        <v>80000</v>
      </c>
      <c r="K34" s="8">
        <f>+K35</f>
        <v>100000</v>
      </c>
      <c r="L34" s="8">
        <f>+L35</f>
        <v>0</v>
      </c>
      <c r="M34" s="8">
        <f>+M35</f>
        <v>514890.86</v>
      </c>
    </row>
    <row r="35" spans="1:13">
      <c r="A35" s="9"/>
      <c r="B35" s="9"/>
      <c r="C35" s="10" t="s">
        <v>51</v>
      </c>
      <c r="D35" s="9"/>
      <c r="E35" s="9"/>
      <c r="F35" s="10" t="s">
        <v>52</v>
      </c>
      <c r="G35" s="11">
        <f>+G36</f>
        <v>149890.85999999999</v>
      </c>
      <c r="H35" s="11">
        <f>+H36</f>
        <v>105000</v>
      </c>
      <c r="I35" s="11">
        <f>+I36</f>
        <v>80000</v>
      </c>
      <c r="J35" s="11">
        <f>+J36</f>
        <v>80000</v>
      </c>
      <c r="K35" s="11">
        <f>+K36</f>
        <v>100000</v>
      </c>
      <c r="L35" s="11">
        <f>+L36</f>
        <v>0</v>
      </c>
      <c r="M35" s="11">
        <f>+M36</f>
        <v>514890.86</v>
      </c>
    </row>
    <row r="36" spans="1:13">
      <c r="A36" s="12"/>
      <c r="B36" s="12"/>
      <c r="C36" s="12"/>
      <c r="D36" s="13" t="s">
        <v>53</v>
      </c>
      <c r="E36" s="12"/>
      <c r="F36" s="13" t="s">
        <v>54</v>
      </c>
      <c r="G36" s="14">
        <v>149890.85999999999</v>
      </c>
      <c r="H36" s="14">
        <v>105000</v>
      </c>
      <c r="I36" s="14">
        <v>80000</v>
      </c>
      <c r="J36" s="14">
        <v>80000</v>
      </c>
      <c r="K36" s="14">
        <v>100000</v>
      </c>
      <c r="L36" s="14">
        <v>0</v>
      </c>
      <c r="M36" s="14">
        <f>+G36+H36+I36+J36+K36+L36</f>
        <v>514890.86</v>
      </c>
    </row>
    <row r="37" spans="1:13">
      <c r="A37" s="15"/>
      <c r="B37" s="15"/>
      <c r="C37" s="15"/>
      <c r="D37" s="15"/>
      <c r="E37" s="16" t="s">
        <v>17</v>
      </c>
      <c r="F37" s="16" t="s">
        <v>18</v>
      </c>
      <c r="G37" s="17">
        <f>+G38</f>
        <v>149890.85999999999</v>
      </c>
      <c r="H37" s="17">
        <f>+H38</f>
        <v>105000</v>
      </c>
      <c r="I37" s="17">
        <f>+I38</f>
        <v>80000</v>
      </c>
      <c r="J37" s="17">
        <f>+J38</f>
        <v>80000</v>
      </c>
      <c r="K37" s="17">
        <f>+K38</f>
        <v>100000</v>
      </c>
      <c r="L37" s="17">
        <f>+L38</f>
        <v>0</v>
      </c>
      <c r="M37" s="17">
        <f>+M38</f>
        <v>514890.86</v>
      </c>
    </row>
    <row r="38" spans="1:13">
      <c r="A38" s="15"/>
      <c r="B38" s="15"/>
      <c r="C38" s="15"/>
      <c r="D38" s="15"/>
      <c r="E38" s="16" t="s">
        <v>19</v>
      </c>
      <c r="F38" s="16" t="s">
        <v>20</v>
      </c>
      <c r="G38" s="17">
        <v>149890.85999999999</v>
      </c>
      <c r="H38" s="17">
        <v>105000</v>
      </c>
      <c r="I38" s="17">
        <v>80000</v>
      </c>
      <c r="J38" s="17">
        <v>80000</v>
      </c>
      <c r="K38" s="17">
        <v>100000</v>
      </c>
      <c r="L38" s="17">
        <v>0</v>
      </c>
      <c r="M38" s="17">
        <f>+G38+H38+I38+J38+K38+L38</f>
        <v>514890.86</v>
      </c>
    </row>
    <row r="39" spans="1:13">
      <c r="A39" s="3" t="s">
        <v>55</v>
      </c>
      <c r="B39" s="4"/>
      <c r="C39" s="4"/>
      <c r="D39" s="4"/>
      <c r="E39" s="4"/>
      <c r="F39" s="3" t="s">
        <v>56</v>
      </c>
      <c r="G39" s="5">
        <f>+G40+G45+G52+G60+G67+G75</f>
        <v>437723.63</v>
      </c>
      <c r="H39" s="5">
        <f>+H40+H45+H52+H60+H67+H75</f>
        <v>367000</v>
      </c>
      <c r="I39" s="5">
        <f>+I40+I45+I52+I60+I67+I75</f>
        <v>62000</v>
      </c>
      <c r="J39" s="5">
        <f>+J40+J45+J52+J60+J67+J75</f>
        <v>62000</v>
      </c>
      <c r="K39" s="5">
        <f>+K40+K45+K52+K60+K67+K75</f>
        <v>42000</v>
      </c>
      <c r="L39" s="5">
        <f>+L40+L45+L52+L60+L67+L75</f>
        <v>42000</v>
      </c>
      <c r="M39" s="5">
        <f>+M40+M45+M52+M60+M67+M75</f>
        <v>1012723.63</v>
      </c>
    </row>
    <row r="40" spans="1:13">
      <c r="A40" s="6"/>
      <c r="B40" s="7" t="s">
        <v>57</v>
      </c>
      <c r="C40" s="6"/>
      <c r="D40" s="6"/>
      <c r="E40" s="6"/>
      <c r="F40" s="7" t="s">
        <v>58</v>
      </c>
      <c r="G40" s="8">
        <f>+G41</f>
        <v>0</v>
      </c>
      <c r="H40" s="8">
        <f>+H41</f>
        <v>25000</v>
      </c>
      <c r="I40" s="8">
        <f>+I41</f>
        <v>20000</v>
      </c>
      <c r="J40" s="8">
        <f>+J41</f>
        <v>20000</v>
      </c>
      <c r="K40" s="8">
        <f>+K41</f>
        <v>0</v>
      </c>
      <c r="L40" s="8">
        <f>+L41</f>
        <v>0</v>
      </c>
      <c r="M40" s="8">
        <f>+M41</f>
        <v>65000</v>
      </c>
    </row>
    <row r="41" spans="1:13">
      <c r="A41" s="9"/>
      <c r="B41" s="9"/>
      <c r="C41" s="10" t="s">
        <v>59</v>
      </c>
      <c r="D41" s="9"/>
      <c r="E41" s="9"/>
      <c r="F41" s="10" t="s">
        <v>58</v>
      </c>
      <c r="G41" s="11">
        <f>+G42</f>
        <v>0</v>
      </c>
      <c r="H41" s="11">
        <f>+H42</f>
        <v>25000</v>
      </c>
      <c r="I41" s="11">
        <f>+I42</f>
        <v>20000</v>
      </c>
      <c r="J41" s="11">
        <f>+J42</f>
        <v>20000</v>
      </c>
      <c r="K41" s="11">
        <f>+K42</f>
        <v>0</v>
      </c>
      <c r="L41" s="11">
        <f>+L42</f>
        <v>0</v>
      </c>
      <c r="M41" s="11">
        <f>+M42</f>
        <v>65000</v>
      </c>
    </row>
    <row r="42" spans="1:13">
      <c r="A42" s="12"/>
      <c r="B42" s="12"/>
      <c r="C42" s="12"/>
      <c r="D42" s="13" t="s">
        <v>29</v>
      </c>
      <c r="E42" s="12"/>
      <c r="F42" s="13" t="s">
        <v>30</v>
      </c>
      <c r="G42" s="14">
        <v>0</v>
      </c>
      <c r="H42" s="14">
        <v>25000</v>
      </c>
      <c r="I42" s="14">
        <v>20000</v>
      </c>
      <c r="J42" s="14">
        <v>20000</v>
      </c>
      <c r="K42" s="14">
        <v>0</v>
      </c>
      <c r="L42" s="14">
        <v>0</v>
      </c>
      <c r="M42" s="14">
        <f>+G42+H42+I42+J42+K42+L42</f>
        <v>65000</v>
      </c>
    </row>
    <row r="43" spans="1:13">
      <c r="A43" s="15"/>
      <c r="B43" s="15"/>
      <c r="C43" s="15"/>
      <c r="D43" s="15"/>
      <c r="E43" s="16" t="s">
        <v>17</v>
      </c>
      <c r="F43" s="16" t="s">
        <v>18</v>
      </c>
      <c r="G43" s="17">
        <f>+G44</f>
        <v>0</v>
      </c>
      <c r="H43" s="17">
        <f>+H44</f>
        <v>25000</v>
      </c>
      <c r="I43" s="17">
        <f>+I44</f>
        <v>20000</v>
      </c>
      <c r="J43" s="17">
        <f>+J44</f>
        <v>20000</v>
      </c>
      <c r="K43" s="17">
        <f>+K44</f>
        <v>0</v>
      </c>
      <c r="L43" s="17">
        <f>+L44</f>
        <v>0</v>
      </c>
      <c r="M43" s="17">
        <f>+M44</f>
        <v>65000</v>
      </c>
    </row>
    <row r="44" spans="1:13">
      <c r="A44" s="15"/>
      <c r="B44" s="15"/>
      <c r="C44" s="15"/>
      <c r="D44" s="15"/>
      <c r="E44" s="16" t="s">
        <v>19</v>
      </c>
      <c r="F44" s="16" t="s">
        <v>20</v>
      </c>
      <c r="G44" s="17">
        <v>0</v>
      </c>
      <c r="H44" s="17">
        <v>25000</v>
      </c>
      <c r="I44" s="17">
        <v>20000</v>
      </c>
      <c r="J44" s="17">
        <v>20000</v>
      </c>
      <c r="K44" s="17">
        <v>0</v>
      </c>
      <c r="L44" s="17">
        <v>0</v>
      </c>
      <c r="M44" s="17">
        <f>+G44+H44+I44+J44+K44+L44</f>
        <v>65000</v>
      </c>
    </row>
    <row r="45" spans="1:13">
      <c r="A45" s="6"/>
      <c r="B45" s="7" t="s">
        <v>60</v>
      </c>
      <c r="C45" s="6"/>
      <c r="D45" s="6"/>
      <c r="E45" s="6"/>
      <c r="F45" s="7" t="s">
        <v>61</v>
      </c>
      <c r="G45" s="8">
        <f>+G46</f>
        <v>39719.69</v>
      </c>
      <c r="H45" s="8">
        <f>+H46</f>
        <v>42000</v>
      </c>
      <c r="I45" s="8">
        <f>+I46</f>
        <v>42000</v>
      </c>
      <c r="J45" s="8">
        <f>+J46</f>
        <v>42000</v>
      </c>
      <c r="K45" s="8">
        <f>+K46</f>
        <v>42000</v>
      </c>
      <c r="L45" s="8">
        <f>+L46</f>
        <v>42000</v>
      </c>
      <c r="M45" s="8">
        <f>+M46</f>
        <v>249719.69</v>
      </c>
    </row>
    <row r="46" spans="1:13">
      <c r="A46" s="9"/>
      <c r="B46" s="9"/>
      <c r="C46" s="10" t="s">
        <v>62</v>
      </c>
      <c r="D46" s="9"/>
      <c r="E46" s="9"/>
      <c r="F46" s="10" t="s">
        <v>61</v>
      </c>
      <c r="G46" s="11">
        <f>+G47+G48+G49</f>
        <v>39719.69</v>
      </c>
      <c r="H46" s="11">
        <f>+H47+H48+H49</f>
        <v>42000</v>
      </c>
      <c r="I46" s="11">
        <f>+I47+I48+I49</f>
        <v>42000</v>
      </c>
      <c r="J46" s="11">
        <f>+J47+J48+J49</f>
        <v>42000</v>
      </c>
      <c r="K46" s="11">
        <f>+K47+K48+K49</f>
        <v>42000</v>
      </c>
      <c r="L46" s="11">
        <f>+L47+L48+L49</f>
        <v>42000</v>
      </c>
      <c r="M46" s="11">
        <f>+M47+M48+M49</f>
        <v>249719.69</v>
      </c>
    </row>
    <row r="47" spans="1:13">
      <c r="A47" s="12"/>
      <c r="B47" s="12"/>
      <c r="C47" s="12"/>
      <c r="D47" s="13" t="s">
        <v>63</v>
      </c>
      <c r="E47" s="12"/>
      <c r="F47" s="13" t="s">
        <v>64</v>
      </c>
      <c r="G47" s="14">
        <v>0</v>
      </c>
      <c r="H47" s="14">
        <v>65</v>
      </c>
      <c r="I47" s="14">
        <v>0</v>
      </c>
      <c r="J47" s="14">
        <v>0</v>
      </c>
      <c r="K47" s="14">
        <v>0</v>
      </c>
      <c r="L47" s="14">
        <v>0</v>
      </c>
      <c r="M47" s="14">
        <f>+G47+H47+I47+J47+K47+L47</f>
        <v>65</v>
      </c>
    </row>
    <row r="48" spans="1:13">
      <c r="A48" s="12"/>
      <c r="B48" s="12"/>
      <c r="C48" s="12"/>
      <c r="D48" s="13" t="s">
        <v>41</v>
      </c>
      <c r="E48" s="12"/>
      <c r="F48" s="13" t="s">
        <v>42</v>
      </c>
      <c r="G48" s="14">
        <v>0</v>
      </c>
      <c r="H48" s="14">
        <v>935</v>
      </c>
      <c r="I48" s="14">
        <v>0</v>
      </c>
      <c r="J48" s="14">
        <v>0</v>
      </c>
      <c r="K48" s="14">
        <v>0</v>
      </c>
      <c r="L48" s="14">
        <v>0</v>
      </c>
      <c r="M48" s="14">
        <f>+G48+H48+I48+J48+K48+L48</f>
        <v>935</v>
      </c>
    </row>
    <row r="49" spans="1:13">
      <c r="A49" s="12"/>
      <c r="B49" s="12"/>
      <c r="C49" s="12"/>
      <c r="D49" s="13" t="s">
        <v>65</v>
      </c>
      <c r="E49" s="12"/>
      <c r="F49" s="13" t="s">
        <v>66</v>
      </c>
      <c r="G49" s="14">
        <v>39719.69</v>
      </c>
      <c r="H49" s="14">
        <v>41000</v>
      </c>
      <c r="I49" s="14">
        <v>42000</v>
      </c>
      <c r="J49" s="14">
        <v>42000</v>
      </c>
      <c r="K49" s="14">
        <v>42000</v>
      </c>
      <c r="L49" s="14">
        <v>42000</v>
      </c>
      <c r="M49" s="14">
        <f>+G49+H49+I49+J49+K49+L49</f>
        <v>248719.69</v>
      </c>
    </row>
    <row r="50" spans="1:13">
      <c r="A50" s="15"/>
      <c r="B50" s="15"/>
      <c r="C50" s="15"/>
      <c r="D50" s="15"/>
      <c r="E50" s="16" t="s">
        <v>17</v>
      </c>
      <c r="F50" s="16" t="s">
        <v>18</v>
      </c>
      <c r="G50" s="17">
        <f>+G51</f>
        <v>39719.69</v>
      </c>
      <c r="H50" s="17">
        <f>+H51</f>
        <v>42000</v>
      </c>
      <c r="I50" s="17">
        <f>+I51</f>
        <v>42000</v>
      </c>
      <c r="J50" s="17">
        <f>+J51</f>
        <v>42000</v>
      </c>
      <c r="K50" s="17">
        <f>+K51</f>
        <v>42000</v>
      </c>
      <c r="L50" s="17">
        <f>+L51</f>
        <v>42000</v>
      </c>
      <c r="M50" s="17">
        <f>+M51</f>
        <v>249719.69</v>
      </c>
    </row>
    <row r="51" spans="1:13">
      <c r="A51" s="15"/>
      <c r="B51" s="15"/>
      <c r="C51" s="15"/>
      <c r="D51" s="15"/>
      <c r="E51" s="16" t="s">
        <v>19</v>
      </c>
      <c r="F51" s="16" t="s">
        <v>20</v>
      </c>
      <c r="G51" s="17">
        <v>39719.69</v>
      </c>
      <c r="H51" s="17">
        <v>42000</v>
      </c>
      <c r="I51" s="17">
        <v>42000</v>
      </c>
      <c r="J51" s="17">
        <v>42000</v>
      </c>
      <c r="K51" s="17">
        <v>42000</v>
      </c>
      <c r="L51" s="17">
        <v>42000</v>
      </c>
      <c r="M51" s="17">
        <f>+G51+H51+I51+J51+K51+L51</f>
        <v>249719.69</v>
      </c>
    </row>
    <row r="52" spans="1:13">
      <c r="A52" s="6"/>
      <c r="B52" s="7" t="s">
        <v>67</v>
      </c>
      <c r="C52" s="6"/>
      <c r="D52" s="6"/>
      <c r="E52" s="6"/>
      <c r="F52" s="7" t="s">
        <v>68</v>
      </c>
      <c r="G52" s="8">
        <f>+G53</f>
        <v>7437.75</v>
      </c>
      <c r="H52" s="8">
        <f>+H53</f>
        <v>0</v>
      </c>
      <c r="I52" s="8">
        <f>+I53</f>
        <v>0</v>
      </c>
      <c r="J52" s="8">
        <f>+J53</f>
        <v>0</v>
      </c>
      <c r="K52" s="8">
        <f>+K53</f>
        <v>0</v>
      </c>
      <c r="L52" s="8">
        <f>+L53</f>
        <v>0</v>
      </c>
      <c r="M52" s="8">
        <f>+M53</f>
        <v>7437.75</v>
      </c>
    </row>
    <row r="53" spans="1:13">
      <c r="A53" s="9"/>
      <c r="B53" s="9"/>
      <c r="C53" s="10" t="s">
        <v>69</v>
      </c>
      <c r="D53" s="9"/>
      <c r="E53" s="9"/>
      <c r="F53" s="10" t="s">
        <v>70</v>
      </c>
      <c r="G53" s="11">
        <f>+G54+G55+G56</f>
        <v>7437.75</v>
      </c>
      <c r="H53" s="11">
        <f>+H54+H55+H56</f>
        <v>0</v>
      </c>
      <c r="I53" s="11">
        <f>+I54+I55+I56</f>
        <v>0</v>
      </c>
      <c r="J53" s="11">
        <f>+J54+J55+J56</f>
        <v>0</v>
      </c>
      <c r="K53" s="11">
        <f>+K54+K55+K56</f>
        <v>0</v>
      </c>
      <c r="L53" s="11">
        <f>+L54+L55+L56</f>
        <v>0</v>
      </c>
      <c r="M53" s="11">
        <f>+M54+M55+M56</f>
        <v>7437.75</v>
      </c>
    </row>
    <row r="54" spans="1:13">
      <c r="A54" s="12"/>
      <c r="B54" s="12"/>
      <c r="C54" s="12"/>
      <c r="D54" s="13" t="s">
        <v>27</v>
      </c>
      <c r="E54" s="12"/>
      <c r="F54" s="13" t="s">
        <v>28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f>+G54+H54+I54+J54+K54+L54</f>
        <v>0</v>
      </c>
    </row>
    <row r="55" spans="1:13">
      <c r="A55" s="12"/>
      <c r="B55" s="12"/>
      <c r="C55" s="12"/>
      <c r="D55" s="13" t="s">
        <v>43</v>
      </c>
      <c r="E55" s="12"/>
      <c r="F55" s="13" t="s">
        <v>44</v>
      </c>
      <c r="G55" s="14">
        <v>1298.08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f>+G55+H55+I55+J55+K55+L55</f>
        <v>1298.08</v>
      </c>
    </row>
    <row r="56" spans="1:13">
      <c r="A56" s="12"/>
      <c r="B56" s="12"/>
      <c r="C56" s="12"/>
      <c r="D56" s="13" t="s">
        <v>31</v>
      </c>
      <c r="E56" s="12"/>
      <c r="F56" s="13" t="s">
        <v>32</v>
      </c>
      <c r="G56" s="14">
        <v>6139.67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f>+G56+H56+I56+J56+K56+L56</f>
        <v>6139.67</v>
      </c>
    </row>
    <row r="57" spans="1:13">
      <c r="A57" s="15"/>
      <c r="B57" s="15"/>
      <c r="C57" s="15"/>
      <c r="D57" s="15"/>
      <c r="E57" s="16" t="s">
        <v>17</v>
      </c>
      <c r="F57" s="16" t="s">
        <v>18</v>
      </c>
      <c r="G57" s="17">
        <f>+G58+G59</f>
        <v>7437.75</v>
      </c>
      <c r="H57" s="17">
        <f>+H58+H59</f>
        <v>0</v>
      </c>
      <c r="I57" s="17">
        <f>+I58+I59</f>
        <v>0</v>
      </c>
      <c r="J57" s="17">
        <f>+J58+J59</f>
        <v>0</v>
      </c>
      <c r="K57" s="17">
        <f>+K58+K59</f>
        <v>0</v>
      </c>
      <c r="L57" s="17">
        <f>+L58+L59</f>
        <v>0</v>
      </c>
      <c r="M57" s="17">
        <f>+M58+M59</f>
        <v>7437.75</v>
      </c>
    </row>
    <row r="58" spans="1:13">
      <c r="A58" s="15"/>
      <c r="B58" s="15"/>
      <c r="C58" s="15"/>
      <c r="D58" s="15"/>
      <c r="E58" s="16" t="s">
        <v>19</v>
      </c>
      <c r="F58" s="16" t="s">
        <v>20</v>
      </c>
      <c r="G58" s="17">
        <v>7437.75</v>
      </c>
      <c r="H58" s="17">
        <v>-5745.83</v>
      </c>
      <c r="I58" s="17">
        <v>0</v>
      </c>
      <c r="J58" s="17">
        <v>0</v>
      </c>
      <c r="K58" s="17">
        <v>0</v>
      </c>
      <c r="L58" s="17">
        <v>0</v>
      </c>
      <c r="M58" s="17">
        <f>+G58+H58+I58+J58+K58+L58</f>
        <v>1691.92</v>
      </c>
    </row>
    <row r="59" spans="1:13">
      <c r="A59" s="15"/>
      <c r="B59" s="15"/>
      <c r="C59" s="15"/>
      <c r="D59" s="15"/>
      <c r="E59" s="16" t="s">
        <v>71</v>
      </c>
      <c r="F59" s="16" t="s">
        <v>72</v>
      </c>
      <c r="G59" s="17">
        <v>0</v>
      </c>
      <c r="H59" s="17">
        <v>5745.83</v>
      </c>
      <c r="I59" s="17">
        <v>0</v>
      </c>
      <c r="J59" s="17">
        <v>0</v>
      </c>
      <c r="K59" s="17">
        <v>0</v>
      </c>
      <c r="L59" s="17">
        <v>0</v>
      </c>
      <c r="M59" s="17">
        <f>+G59+H59+I59+J59+K59+L59</f>
        <v>5745.83</v>
      </c>
    </row>
    <row r="60" spans="1:13">
      <c r="A60" s="6"/>
      <c r="B60" s="7" t="s">
        <v>73</v>
      </c>
      <c r="C60" s="6"/>
      <c r="D60" s="6"/>
      <c r="E60" s="6"/>
      <c r="F60" s="7" t="s">
        <v>74</v>
      </c>
      <c r="G60" s="8">
        <f>+G61</f>
        <v>25761.279999999999</v>
      </c>
      <c r="H60" s="8">
        <f>+H61</f>
        <v>0</v>
      </c>
      <c r="I60" s="8">
        <f>+I61</f>
        <v>0</v>
      </c>
      <c r="J60" s="8">
        <f>+J61</f>
        <v>0</v>
      </c>
      <c r="K60" s="8">
        <f>+K61</f>
        <v>0</v>
      </c>
      <c r="L60" s="8">
        <f>+L61</f>
        <v>0</v>
      </c>
      <c r="M60" s="8">
        <f>+M61</f>
        <v>25761.279999999999</v>
      </c>
    </row>
    <row r="61" spans="1:13">
      <c r="A61" s="9"/>
      <c r="B61" s="9"/>
      <c r="C61" s="10" t="s">
        <v>69</v>
      </c>
      <c r="D61" s="9"/>
      <c r="E61" s="9"/>
      <c r="F61" s="10" t="s">
        <v>70</v>
      </c>
      <c r="G61" s="11">
        <f>+G62+G63</f>
        <v>25761.279999999999</v>
      </c>
      <c r="H61" s="11">
        <f>+H62+H63</f>
        <v>0</v>
      </c>
      <c r="I61" s="11">
        <f>+I62+I63</f>
        <v>0</v>
      </c>
      <c r="J61" s="11">
        <f>+J62+J63</f>
        <v>0</v>
      </c>
      <c r="K61" s="11">
        <f>+K62+K63</f>
        <v>0</v>
      </c>
      <c r="L61" s="11">
        <f>+L62+L63</f>
        <v>0</v>
      </c>
      <c r="M61" s="11">
        <f>+M62+M63</f>
        <v>25761.279999999999</v>
      </c>
    </row>
    <row r="62" spans="1:13">
      <c r="A62" s="12"/>
      <c r="B62" s="12"/>
      <c r="C62" s="12"/>
      <c r="D62" s="13" t="s">
        <v>27</v>
      </c>
      <c r="E62" s="12"/>
      <c r="F62" s="13" t="s">
        <v>28</v>
      </c>
      <c r="G62" s="14">
        <v>3512.82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f>+G62+H62+I62+J62+K62+L62</f>
        <v>3512.82</v>
      </c>
    </row>
    <row r="63" spans="1:13">
      <c r="A63" s="12"/>
      <c r="B63" s="12"/>
      <c r="C63" s="12"/>
      <c r="D63" s="13" t="s">
        <v>43</v>
      </c>
      <c r="E63" s="12"/>
      <c r="F63" s="13" t="s">
        <v>44</v>
      </c>
      <c r="G63" s="14">
        <v>22248.46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f>+G63+H63+I63+J63+K63+L63</f>
        <v>22248.46</v>
      </c>
    </row>
    <row r="64" spans="1:13">
      <c r="A64" s="15"/>
      <c r="B64" s="15"/>
      <c r="C64" s="15"/>
      <c r="D64" s="15"/>
      <c r="E64" s="16" t="s">
        <v>17</v>
      </c>
      <c r="F64" s="16" t="s">
        <v>18</v>
      </c>
      <c r="G64" s="17">
        <f>+G65+G66</f>
        <v>25761.279999999999</v>
      </c>
      <c r="H64" s="17">
        <f>+H65+H66</f>
        <v>0</v>
      </c>
      <c r="I64" s="17">
        <f>+I65+I66</f>
        <v>0</v>
      </c>
      <c r="J64" s="17">
        <f>+J65+J66</f>
        <v>0</v>
      </c>
      <c r="K64" s="17">
        <f>+K65+K66</f>
        <v>0</v>
      </c>
      <c r="L64" s="17">
        <f>+L65+L66</f>
        <v>0</v>
      </c>
      <c r="M64" s="17">
        <f>+M65+M66</f>
        <v>25761.279999999999</v>
      </c>
    </row>
    <row r="65" spans="1:13">
      <c r="A65" s="15"/>
      <c r="B65" s="15"/>
      <c r="C65" s="15"/>
      <c r="D65" s="15"/>
      <c r="E65" s="16" t="s">
        <v>19</v>
      </c>
      <c r="F65" s="16" t="s">
        <v>20</v>
      </c>
      <c r="G65" s="17">
        <v>25761.279999999999</v>
      </c>
      <c r="H65" s="17">
        <v>-9430.2199999999993</v>
      </c>
      <c r="I65" s="17">
        <v>0</v>
      </c>
      <c r="J65" s="17">
        <v>0</v>
      </c>
      <c r="K65" s="17">
        <v>0</v>
      </c>
      <c r="L65" s="17">
        <v>0</v>
      </c>
      <c r="M65" s="17">
        <f>+G65+H65+I65+J65+K65+L65</f>
        <v>16331.06</v>
      </c>
    </row>
    <row r="66" spans="1:13">
      <c r="A66" s="15"/>
      <c r="B66" s="15"/>
      <c r="C66" s="15"/>
      <c r="D66" s="15"/>
      <c r="E66" s="16" t="s">
        <v>71</v>
      </c>
      <c r="F66" s="16" t="s">
        <v>72</v>
      </c>
      <c r="G66" s="17">
        <v>0</v>
      </c>
      <c r="H66" s="17">
        <v>9430.2199999999993</v>
      </c>
      <c r="I66" s="17">
        <v>0</v>
      </c>
      <c r="J66" s="17">
        <v>0</v>
      </c>
      <c r="K66" s="17">
        <v>0</v>
      </c>
      <c r="L66" s="17">
        <v>0</v>
      </c>
      <c r="M66" s="17">
        <f>+G66+H66+I66+J66+K66+L66</f>
        <v>9430.2199999999993</v>
      </c>
    </row>
    <row r="67" spans="1:13">
      <c r="A67" s="6"/>
      <c r="B67" s="7" t="s">
        <v>75</v>
      </c>
      <c r="C67" s="6"/>
      <c r="D67" s="6"/>
      <c r="E67" s="6"/>
      <c r="F67" s="7" t="s">
        <v>76</v>
      </c>
      <c r="G67" s="8">
        <f>+G68</f>
        <v>64999.4</v>
      </c>
      <c r="H67" s="8">
        <f>+H68</f>
        <v>0</v>
      </c>
      <c r="I67" s="8">
        <f>+I68</f>
        <v>0</v>
      </c>
      <c r="J67" s="8">
        <f>+J68</f>
        <v>0</v>
      </c>
      <c r="K67" s="8">
        <f>+K68</f>
        <v>0</v>
      </c>
      <c r="L67" s="8">
        <f>+L68</f>
        <v>0</v>
      </c>
      <c r="M67" s="8">
        <f>+M68</f>
        <v>64999.4</v>
      </c>
    </row>
    <row r="68" spans="1:13">
      <c r="A68" s="9"/>
      <c r="B68" s="9"/>
      <c r="C68" s="10" t="s">
        <v>69</v>
      </c>
      <c r="D68" s="9"/>
      <c r="E68" s="9"/>
      <c r="F68" s="10" t="s">
        <v>70</v>
      </c>
      <c r="G68" s="11">
        <f>+G69+G70+G71</f>
        <v>64999.4</v>
      </c>
      <c r="H68" s="11">
        <f>+H69+H70+H71</f>
        <v>0</v>
      </c>
      <c r="I68" s="11">
        <f>+I69+I70+I71</f>
        <v>0</v>
      </c>
      <c r="J68" s="11">
        <f>+J69+J70+J71</f>
        <v>0</v>
      </c>
      <c r="K68" s="11">
        <f>+K69+K70+K71</f>
        <v>0</v>
      </c>
      <c r="L68" s="11">
        <f>+L69+L70+L71</f>
        <v>0</v>
      </c>
      <c r="M68" s="11">
        <f>+M69+M70+M71</f>
        <v>64999.4</v>
      </c>
    </row>
    <row r="69" spans="1:13">
      <c r="A69" s="12"/>
      <c r="B69" s="12"/>
      <c r="C69" s="12"/>
      <c r="D69" s="13" t="s">
        <v>27</v>
      </c>
      <c r="E69" s="12"/>
      <c r="F69" s="13" t="s">
        <v>28</v>
      </c>
      <c r="G69" s="14">
        <v>6464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f>+G69+H69+I69+J69+K69+L69</f>
        <v>6464</v>
      </c>
    </row>
    <row r="70" spans="1:13">
      <c r="A70" s="12"/>
      <c r="B70" s="12"/>
      <c r="C70" s="12"/>
      <c r="D70" s="13" t="s">
        <v>43</v>
      </c>
      <c r="E70" s="12"/>
      <c r="F70" s="13" t="s">
        <v>44</v>
      </c>
      <c r="G70" s="14">
        <v>56974.400000000001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f>+G70+H70+I70+J70+K70+L70</f>
        <v>56974.400000000001</v>
      </c>
    </row>
    <row r="71" spans="1:13">
      <c r="A71" s="12"/>
      <c r="B71" s="12"/>
      <c r="C71" s="12"/>
      <c r="D71" s="13" t="s">
        <v>31</v>
      </c>
      <c r="E71" s="12"/>
      <c r="F71" s="13" t="s">
        <v>32</v>
      </c>
      <c r="G71" s="14">
        <v>1561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f>+G71+H71+I71+J71+K71+L71</f>
        <v>1561</v>
      </c>
    </row>
    <row r="72" spans="1:13">
      <c r="A72" s="15"/>
      <c r="B72" s="15"/>
      <c r="C72" s="15"/>
      <c r="D72" s="15"/>
      <c r="E72" s="16" t="s">
        <v>17</v>
      </c>
      <c r="F72" s="16" t="s">
        <v>18</v>
      </c>
      <c r="G72" s="17">
        <f>+G73+G74</f>
        <v>64999.4</v>
      </c>
      <c r="H72" s="17">
        <f>+H73+H74</f>
        <v>0</v>
      </c>
      <c r="I72" s="17">
        <f>+I73+I74</f>
        <v>0</v>
      </c>
      <c r="J72" s="17">
        <f>+J73+J74</f>
        <v>0</v>
      </c>
      <c r="K72" s="17">
        <f>+K73+K74</f>
        <v>0</v>
      </c>
      <c r="L72" s="17">
        <f>+L73+L74</f>
        <v>0</v>
      </c>
      <c r="M72" s="17">
        <f>+M73+M74</f>
        <v>64999.399999999994</v>
      </c>
    </row>
    <row r="73" spans="1:13">
      <c r="A73" s="15"/>
      <c r="B73" s="15"/>
      <c r="C73" s="15"/>
      <c r="D73" s="15"/>
      <c r="E73" s="16" t="s">
        <v>19</v>
      </c>
      <c r="F73" s="16" t="s">
        <v>20</v>
      </c>
      <c r="G73" s="17">
        <v>64999.4</v>
      </c>
      <c r="H73" s="17">
        <v>-18733.84</v>
      </c>
      <c r="I73" s="17">
        <v>0</v>
      </c>
      <c r="J73" s="17">
        <v>0</v>
      </c>
      <c r="K73" s="17">
        <v>0</v>
      </c>
      <c r="L73" s="17">
        <v>0</v>
      </c>
      <c r="M73" s="17">
        <f>+G73+H73+I73+J73+K73+L73</f>
        <v>46265.56</v>
      </c>
    </row>
    <row r="74" spans="1:13">
      <c r="A74" s="15"/>
      <c r="B74" s="15"/>
      <c r="C74" s="15"/>
      <c r="D74" s="15"/>
      <c r="E74" s="16" t="s">
        <v>71</v>
      </c>
      <c r="F74" s="16" t="s">
        <v>72</v>
      </c>
      <c r="G74" s="17">
        <v>0</v>
      </c>
      <c r="H74" s="17">
        <v>18733.84</v>
      </c>
      <c r="I74" s="17">
        <v>0</v>
      </c>
      <c r="J74" s="17">
        <v>0</v>
      </c>
      <c r="K74" s="17">
        <v>0</v>
      </c>
      <c r="L74" s="17">
        <v>0</v>
      </c>
      <c r="M74" s="17">
        <f>+G74+H74+I74+J74+K74+L74</f>
        <v>18733.84</v>
      </c>
    </row>
    <row r="75" spans="1:13">
      <c r="A75" s="6"/>
      <c r="B75" s="7" t="s">
        <v>77</v>
      </c>
      <c r="C75" s="6"/>
      <c r="D75" s="6"/>
      <c r="E75" s="6"/>
      <c r="F75" s="7" t="s">
        <v>78</v>
      </c>
      <c r="G75" s="8">
        <f>+G76</f>
        <v>299805.51</v>
      </c>
      <c r="H75" s="8">
        <f>+H76</f>
        <v>300000</v>
      </c>
      <c r="I75" s="8">
        <f>+I76</f>
        <v>0</v>
      </c>
      <c r="J75" s="8">
        <f>+J76</f>
        <v>0</v>
      </c>
      <c r="K75" s="8">
        <f>+K76</f>
        <v>0</v>
      </c>
      <c r="L75" s="8">
        <f>+L76</f>
        <v>0</v>
      </c>
      <c r="M75" s="8">
        <f>+M76</f>
        <v>599805.51</v>
      </c>
    </row>
    <row r="76" spans="1:13">
      <c r="A76" s="9"/>
      <c r="B76" s="9"/>
      <c r="C76" s="10" t="s">
        <v>79</v>
      </c>
      <c r="D76" s="9"/>
      <c r="E76" s="9"/>
      <c r="F76" s="10" t="s">
        <v>78</v>
      </c>
      <c r="G76" s="11">
        <f>+G77+G78+G79+G80</f>
        <v>299805.51</v>
      </c>
      <c r="H76" s="11">
        <f>+H77+H78+H79+H80</f>
        <v>300000</v>
      </c>
      <c r="I76" s="11">
        <f>+I77+I78+I79+I80</f>
        <v>0</v>
      </c>
      <c r="J76" s="11">
        <f>+J77+J78+J79+J80</f>
        <v>0</v>
      </c>
      <c r="K76" s="11">
        <f>+K77+K78+K79+K80</f>
        <v>0</v>
      </c>
      <c r="L76" s="11">
        <f>+L77+L78+L79+L80</f>
        <v>0</v>
      </c>
      <c r="M76" s="11">
        <f>+M77+M78+M79+M80</f>
        <v>599805.51</v>
      </c>
    </row>
    <row r="77" spans="1:13">
      <c r="A77" s="12"/>
      <c r="B77" s="12"/>
      <c r="C77" s="12"/>
      <c r="D77" s="13" t="s">
        <v>27</v>
      </c>
      <c r="E77" s="12"/>
      <c r="F77" s="13" t="s">
        <v>28</v>
      </c>
      <c r="G77" s="14">
        <v>462.38</v>
      </c>
      <c r="H77" s="14">
        <v>20000</v>
      </c>
      <c r="I77" s="14">
        <v>0</v>
      </c>
      <c r="J77" s="14">
        <v>0</v>
      </c>
      <c r="K77" s="14">
        <v>0</v>
      </c>
      <c r="L77" s="14">
        <v>0</v>
      </c>
      <c r="M77" s="14">
        <f>+G77+H77+I77+J77+K77+L77</f>
        <v>20462.38</v>
      </c>
    </row>
    <row r="78" spans="1:13">
      <c r="A78" s="12"/>
      <c r="B78" s="12"/>
      <c r="C78" s="12"/>
      <c r="D78" s="13" t="s">
        <v>80</v>
      </c>
      <c r="E78" s="12"/>
      <c r="F78" s="13" t="s">
        <v>81</v>
      </c>
      <c r="G78" s="14">
        <v>26.02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f>+G78+H78+I78+J78+K78+L78</f>
        <v>26.02</v>
      </c>
    </row>
    <row r="79" spans="1:13">
      <c r="A79" s="12"/>
      <c r="B79" s="12"/>
      <c r="C79" s="12"/>
      <c r="D79" s="13" t="s">
        <v>45</v>
      </c>
      <c r="E79" s="12"/>
      <c r="F79" s="13" t="s">
        <v>46</v>
      </c>
      <c r="G79" s="14">
        <v>280000</v>
      </c>
      <c r="H79" s="14">
        <v>280000</v>
      </c>
      <c r="I79" s="14">
        <v>0</v>
      </c>
      <c r="J79" s="14">
        <v>0</v>
      </c>
      <c r="K79" s="14">
        <v>0</v>
      </c>
      <c r="L79" s="14">
        <v>0</v>
      </c>
      <c r="M79" s="14">
        <f>+G79+H79+I79+J79+K79+L79</f>
        <v>560000</v>
      </c>
    </row>
    <row r="80" spans="1:13">
      <c r="A80" s="12"/>
      <c r="B80" s="12"/>
      <c r="C80" s="12"/>
      <c r="D80" s="13" t="s">
        <v>31</v>
      </c>
      <c r="E80" s="12"/>
      <c r="F80" s="13" t="s">
        <v>32</v>
      </c>
      <c r="G80" s="14">
        <v>19317.11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>+G80+H80+I80+J80+K80+L80</f>
        <v>19317.11</v>
      </c>
    </row>
    <row r="81" spans="1:13">
      <c r="A81" s="15"/>
      <c r="B81" s="15"/>
      <c r="C81" s="15"/>
      <c r="D81" s="15"/>
      <c r="E81" s="16" t="s">
        <v>17</v>
      </c>
      <c r="F81" s="16" t="s">
        <v>18</v>
      </c>
      <c r="G81" s="17">
        <f>+G82+G83</f>
        <v>299805.51</v>
      </c>
      <c r="H81" s="17">
        <f>+H82+H83</f>
        <v>300000</v>
      </c>
      <c r="I81" s="17">
        <f>+I82+I83</f>
        <v>0</v>
      </c>
      <c r="J81" s="17">
        <f>+J82+J83</f>
        <v>0</v>
      </c>
      <c r="K81" s="17">
        <f>+K82+K83</f>
        <v>0</v>
      </c>
      <c r="L81" s="17">
        <f>+L82+L83</f>
        <v>0</v>
      </c>
      <c r="M81" s="17">
        <f>+M82+M83</f>
        <v>599805.51</v>
      </c>
    </row>
    <row r="82" spans="1:13">
      <c r="A82" s="15"/>
      <c r="B82" s="15"/>
      <c r="C82" s="15"/>
      <c r="D82" s="15"/>
      <c r="E82" s="16" t="s">
        <v>19</v>
      </c>
      <c r="F82" s="16" t="s">
        <v>20</v>
      </c>
      <c r="G82" s="17">
        <v>299805.51</v>
      </c>
      <c r="H82" s="17">
        <v>2000</v>
      </c>
      <c r="I82" s="17">
        <v>0</v>
      </c>
      <c r="J82" s="17">
        <v>0</v>
      </c>
      <c r="K82" s="17">
        <v>0</v>
      </c>
      <c r="L82" s="17">
        <v>0</v>
      </c>
      <c r="M82" s="17">
        <f>+G82+H82+I82+J82+K82+L82</f>
        <v>301805.51</v>
      </c>
    </row>
    <row r="83" spans="1:13">
      <c r="A83" s="15"/>
      <c r="B83" s="15"/>
      <c r="C83" s="15"/>
      <c r="D83" s="15"/>
      <c r="E83" s="16" t="s">
        <v>71</v>
      </c>
      <c r="F83" s="16" t="s">
        <v>72</v>
      </c>
      <c r="G83" s="17">
        <v>0</v>
      </c>
      <c r="H83" s="17">
        <v>298000</v>
      </c>
      <c r="I83" s="17">
        <v>0</v>
      </c>
      <c r="J83" s="17">
        <v>0</v>
      </c>
      <c r="K83" s="17">
        <v>0</v>
      </c>
      <c r="L83" s="17">
        <v>0</v>
      </c>
      <c r="M83" s="17">
        <f>+G83+H83+I83+J83+K83+L83</f>
        <v>298000</v>
      </c>
    </row>
    <row r="84" spans="1:13">
      <c r="A84" s="3" t="s">
        <v>82</v>
      </c>
      <c r="B84" s="4"/>
      <c r="C84" s="4"/>
      <c r="D84" s="4"/>
      <c r="E84" s="4"/>
      <c r="F84" s="3" t="s">
        <v>83</v>
      </c>
      <c r="G84" s="5">
        <f>+G85</f>
        <v>0</v>
      </c>
      <c r="H84" s="5">
        <f>+H85</f>
        <v>95000</v>
      </c>
      <c r="I84" s="5">
        <f>+I85</f>
        <v>160000</v>
      </c>
      <c r="J84" s="5">
        <f>+J85</f>
        <v>0</v>
      </c>
      <c r="K84" s="5">
        <f>+K85</f>
        <v>0</v>
      </c>
      <c r="L84" s="5">
        <f>+L85</f>
        <v>0</v>
      </c>
      <c r="M84" s="5">
        <f>+M85</f>
        <v>255000</v>
      </c>
    </row>
    <row r="85" spans="1:13">
      <c r="A85" s="6"/>
      <c r="B85" s="7" t="s">
        <v>84</v>
      </c>
      <c r="C85" s="6"/>
      <c r="D85" s="6"/>
      <c r="E85" s="6"/>
      <c r="F85" s="7" t="s">
        <v>85</v>
      </c>
      <c r="G85" s="8">
        <f>+G86</f>
        <v>0</v>
      </c>
      <c r="H85" s="8">
        <f>+H86</f>
        <v>95000</v>
      </c>
      <c r="I85" s="8">
        <f>+I86</f>
        <v>160000</v>
      </c>
      <c r="J85" s="8">
        <f>+J86</f>
        <v>0</v>
      </c>
      <c r="K85" s="8">
        <f>+K86</f>
        <v>0</v>
      </c>
      <c r="L85" s="8">
        <f>+L86</f>
        <v>0</v>
      </c>
      <c r="M85" s="8">
        <f>+M86</f>
        <v>255000</v>
      </c>
    </row>
    <row r="86" spans="1:13">
      <c r="A86" s="9"/>
      <c r="B86" s="9"/>
      <c r="C86" s="10" t="s">
        <v>86</v>
      </c>
      <c r="D86" s="9"/>
      <c r="E86" s="9"/>
      <c r="F86" s="10" t="s">
        <v>87</v>
      </c>
      <c r="G86" s="11">
        <f>+G87+G88</f>
        <v>0</v>
      </c>
      <c r="H86" s="11">
        <f>+H87+H88</f>
        <v>95000</v>
      </c>
      <c r="I86" s="11">
        <f>+I87+I88</f>
        <v>160000</v>
      </c>
      <c r="J86" s="11">
        <f>+J87+J88</f>
        <v>0</v>
      </c>
      <c r="K86" s="11">
        <f>+K87+K88</f>
        <v>0</v>
      </c>
      <c r="L86" s="11">
        <f>+L87+L88</f>
        <v>0</v>
      </c>
      <c r="M86" s="11">
        <f>+M87+M88</f>
        <v>255000</v>
      </c>
    </row>
    <row r="87" spans="1:13">
      <c r="A87" s="12"/>
      <c r="B87" s="12"/>
      <c r="C87" s="12"/>
      <c r="D87" s="13" t="s">
        <v>29</v>
      </c>
      <c r="E87" s="12"/>
      <c r="F87" s="13" t="s">
        <v>30</v>
      </c>
      <c r="G87" s="14">
        <v>0</v>
      </c>
      <c r="H87" s="14">
        <v>75000</v>
      </c>
      <c r="I87" s="14">
        <v>160000</v>
      </c>
      <c r="J87" s="14">
        <v>0</v>
      </c>
      <c r="K87" s="14">
        <v>0</v>
      </c>
      <c r="L87" s="14">
        <v>0</v>
      </c>
      <c r="M87" s="14">
        <f>+G87+H87+I87+J87+K87+L87</f>
        <v>235000</v>
      </c>
    </row>
    <row r="88" spans="1:13">
      <c r="A88" s="12"/>
      <c r="B88" s="12"/>
      <c r="C88" s="12"/>
      <c r="D88" s="13" t="s">
        <v>31</v>
      </c>
      <c r="E88" s="12"/>
      <c r="F88" s="13" t="s">
        <v>32</v>
      </c>
      <c r="G88" s="14">
        <v>0</v>
      </c>
      <c r="H88" s="14">
        <v>20000</v>
      </c>
      <c r="I88" s="14">
        <v>0</v>
      </c>
      <c r="J88" s="14">
        <v>0</v>
      </c>
      <c r="K88" s="14">
        <v>0</v>
      </c>
      <c r="L88" s="14">
        <v>0</v>
      </c>
      <c r="M88" s="14">
        <f>+G88+H88+I88+J88+K88+L88</f>
        <v>20000</v>
      </c>
    </row>
    <row r="89" spans="1:13">
      <c r="A89" s="15"/>
      <c r="B89" s="15"/>
      <c r="C89" s="15"/>
      <c r="D89" s="15"/>
      <c r="E89" s="16" t="s">
        <v>17</v>
      </c>
      <c r="F89" s="16" t="s">
        <v>18</v>
      </c>
      <c r="G89" s="17">
        <f>+G90</f>
        <v>0</v>
      </c>
      <c r="H89" s="17">
        <f>+H90</f>
        <v>95000</v>
      </c>
      <c r="I89" s="17">
        <f>+I90</f>
        <v>160000</v>
      </c>
      <c r="J89" s="17">
        <f>+J90</f>
        <v>0</v>
      </c>
      <c r="K89" s="17">
        <f>+K90</f>
        <v>0</v>
      </c>
      <c r="L89" s="17">
        <f>+L90</f>
        <v>0</v>
      </c>
      <c r="M89" s="17">
        <f>+M90</f>
        <v>255000</v>
      </c>
    </row>
    <row r="90" spans="1:13">
      <c r="A90" s="15"/>
      <c r="B90" s="15"/>
      <c r="C90" s="15"/>
      <c r="D90" s="15"/>
      <c r="E90" s="16" t="s">
        <v>19</v>
      </c>
      <c r="F90" s="16" t="s">
        <v>20</v>
      </c>
      <c r="G90" s="17">
        <v>0</v>
      </c>
      <c r="H90" s="17">
        <v>95000</v>
      </c>
      <c r="I90" s="17">
        <v>160000</v>
      </c>
      <c r="J90" s="17">
        <v>0</v>
      </c>
      <c r="K90" s="17">
        <v>0</v>
      </c>
      <c r="L90" s="17">
        <v>0</v>
      </c>
      <c r="M90" s="17">
        <f>+G90+H90+I90+J90+K90+L90</f>
        <v>255000</v>
      </c>
    </row>
    <row r="91" spans="1:13">
      <c r="A91" s="3" t="s">
        <v>88</v>
      </c>
      <c r="B91" s="4"/>
      <c r="C91" s="4"/>
      <c r="D91" s="4"/>
      <c r="E91" s="4"/>
      <c r="F91" s="3" t="s">
        <v>89</v>
      </c>
      <c r="G91" s="5">
        <f>+G92+G106+G112+G118+G123+G128+G133</f>
        <v>3731048.62</v>
      </c>
      <c r="H91" s="5">
        <f>+H92+H106+H112+H118+H123+H128+H133</f>
        <v>1566000</v>
      </c>
      <c r="I91" s="5">
        <f>+I92+I106+I112+I118+I123+I128+I133</f>
        <v>1268000</v>
      </c>
      <c r="J91" s="5">
        <f>+J92+J106+J112+J118+J123+J128+J133</f>
        <v>722000</v>
      </c>
      <c r="K91" s="5">
        <f>+K92+K106+K112+K118+K123+K128+K133</f>
        <v>722000</v>
      </c>
      <c r="L91" s="5">
        <f>+L92+L106+L112+L118+L123+L128+L133</f>
        <v>336000</v>
      </c>
      <c r="M91" s="5">
        <f>+M92+M106+M112+M118+M123+M128+M133</f>
        <v>8345048.620000001</v>
      </c>
    </row>
    <row r="92" spans="1:13">
      <c r="A92" s="6"/>
      <c r="B92" s="7" t="s">
        <v>90</v>
      </c>
      <c r="C92" s="6"/>
      <c r="D92" s="6"/>
      <c r="E92" s="6"/>
      <c r="F92" s="7" t="s">
        <v>91</v>
      </c>
      <c r="G92" s="8">
        <f>+G93+G97+G102</f>
        <v>564711</v>
      </c>
      <c r="H92" s="8">
        <f>+H93+H97+H102</f>
        <v>707000</v>
      </c>
      <c r="I92" s="8">
        <f>+I93+I97+I102</f>
        <v>0</v>
      </c>
      <c r="J92" s="8">
        <f>+J93+J97+J102</f>
        <v>0</v>
      </c>
      <c r="K92" s="8">
        <f>+K93+K97+K102</f>
        <v>0</v>
      </c>
      <c r="L92" s="8">
        <f>+L93+L97+L102</f>
        <v>0</v>
      </c>
      <c r="M92" s="8">
        <f>+M93+M97+M102</f>
        <v>1271711</v>
      </c>
    </row>
    <row r="93" spans="1:13">
      <c r="A93" s="9"/>
      <c r="B93" s="9"/>
      <c r="C93" s="10" t="s">
        <v>92</v>
      </c>
      <c r="D93" s="9"/>
      <c r="E93" s="9"/>
      <c r="F93" s="10" t="s">
        <v>93</v>
      </c>
      <c r="G93" s="11">
        <f>+G94</f>
        <v>0</v>
      </c>
      <c r="H93" s="11">
        <f>+H94</f>
        <v>29000</v>
      </c>
      <c r="I93" s="11">
        <f>+I94</f>
        <v>0</v>
      </c>
      <c r="J93" s="11">
        <f>+J94</f>
        <v>0</v>
      </c>
      <c r="K93" s="11">
        <f>+K94</f>
        <v>0</v>
      </c>
      <c r="L93" s="11">
        <f>+L94</f>
        <v>0</v>
      </c>
      <c r="M93" s="11">
        <f>+M94</f>
        <v>29000</v>
      </c>
    </row>
    <row r="94" spans="1:13">
      <c r="A94" s="12"/>
      <c r="B94" s="12"/>
      <c r="C94" s="12"/>
      <c r="D94" s="13" t="s">
        <v>45</v>
      </c>
      <c r="E94" s="12"/>
      <c r="F94" s="13" t="s">
        <v>46</v>
      </c>
      <c r="G94" s="14">
        <v>0</v>
      </c>
      <c r="H94" s="14">
        <v>29000</v>
      </c>
      <c r="I94" s="14">
        <v>0</v>
      </c>
      <c r="J94" s="14">
        <v>0</v>
      </c>
      <c r="K94" s="14">
        <v>0</v>
      </c>
      <c r="L94" s="14">
        <v>0</v>
      </c>
      <c r="M94" s="14">
        <f>+G94+H94+I94+J94+K94+L94</f>
        <v>29000</v>
      </c>
    </row>
    <row r="95" spans="1:13">
      <c r="A95" s="15"/>
      <c r="B95" s="15"/>
      <c r="C95" s="15"/>
      <c r="D95" s="15"/>
      <c r="E95" s="16" t="s">
        <v>17</v>
      </c>
      <c r="F95" s="16" t="s">
        <v>18</v>
      </c>
      <c r="G95" s="17">
        <f>+G96</f>
        <v>0</v>
      </c>
      <c r="H95" s="17">
        <f>+H96</f>
        <v>29000</v>
      </c>
      <c r="I95" s="17">
        <f>+I96</f>
        <v>0</v>
      </c>
      <c r="J95" s="17">
        <f>+J96</f>
        <v>0</v>
      </c>
      <c r="K95" s="17">
        <f>+K96</f>
        <v>0</v>
      </c>
      <c r="L95" s="17">
        <f>+L96</f>
        <v>0</v>
      </c>
      <c r="M95" s="17">
        <f>+M96</f>
        <v>29000</v>
      </c>
    </row>
    <row r="96" spans="1:13">
      <c r="A96" s="15"/>
      <c r="B96" s="15"/>
      <c r="C96" s="15"/>
      <c r="D96" s="15"/>
      <c r="E96" s="16" t="s">
        <v>19</v>
      </c>
      <c r="F96" s="16" t="s">
        <v>20</v>
      </c>
      <c r="G96" s="17">
        <v>0</v>
      </c>
      <c r="H96" s="17">
        <v>29000</v>
      </c>
      <c r="I96" s="17">
        <v>0</v>
      </c>
      <c r="J96" s="17">
        <v>0</v>
      </c>
      <c r="K96" s="17">
        <v>0</v>
      </c>
      <c r="L96" s="17">
        <v>0</v>
      </c>
      <c r="M96" s="17">
        <f>+G96+H96+I96+J96+K96+L96</f>
        <v>29000</v>
      </c>
    </row>
    <row r="97" spans="1:13">
      <c r="A97" s="9"/>
      <c r="B97" s="9"/>
      <c r="C97" s="10" t="s">
        <v>94</v>
      </c>
      <c r="D97" s="9"/>
      <c r="E97" s="9"/>
      <c r="F97" s="10" t="s">
        <v>95</v>
      </c>
      <c r="G97" s="11">
        <f>+G98+G99</f>
        <v>514793.81</v>
      </c>
      <c r="H97" s="11">
        <f>+H98+H99</f>
        <v>653000</v>
      </c>
      <c r="I97" s="11">
        <f>+I98+I99</f>
        <v>0</v>
      </c>
      <c r="J97" s="11">
        <f>+J98+J99</f>
        <v>0</v>
      </c>
      <c r="K97" s="11">
        <f>+K98+K99</f>
        <v>0</v>
      </c>
      <c r="L97" s="11">
        <f>+L98+L99</f>
        <v>0</v>
      </c>
      <c r="M97" s="11">
        <f>+M98+M99</f>
        <v>1167793.81</v>
      </c>
    </row>
    <row r="98" spans="1:13">
      <c r="A98" s="12"/>
      <c r="B98" s="12"/>
      <c r="C98" s="12"/>
      <c r="D98" s="13" t="s">
        <v>39</v>
      </c>
      <c r="E98" s="12"/>
      <c r="F98" s="13" t="s">
        <v>40</v>
      </c>
      <c r="G98" s="14">
        <v>0</v>
      </c>
      <c r="H98" s="14">
        <v>350000</v>
      </c>
      <c r="I98" s="14">
        <v>0</v>
      </c>
      <c r="J98" s="14">
        <v>0</v>
      </c>
      <c r="K98" s="14">
        <v>0</v>
      </c>
      <c r="L98" s="14">
        <v>0</v>
      </c>
      <c r="M98" s="14">
        <f>+G98+H98+I98+J98+K98+L98</f>
        <v>350000</v>
      </c>
    </row>
    <row r="99" spans="1:13">
      <c r="A99" s="12"/>
      <c r="B99" s="12"/>
      <c r="C99" s="12"/>
      <c r="D99" s="13" t="s">
        <v>29</v>
      </c>
      <c r="E99" s="12"/>
      <c r="F99" s="13" t="s">
        <v>30</v>
      </c>
      <c r="G99" s="14">
        <v>514793.81</v>
      </c>
      <c r="H99" s="14">
        <v>303000</v>
      </c>
      <c r="I99" s="14">
        <v>0</v>
      </c>
      <c r="J99" s="14">
        <v>0</v>
      </c>
      <c r="K99" s="14">
        <v>0</v>
      </c>
      <c r="L99" s="14">
        <v>0</v>
      </c>
      <c r="M99" s="14">
        <f>+G99+H99+I99+J99+K99+L99</f>
        <v>817793.81</v>
      </c>
    </row>
    <row r="100" spans="1:13">
      <c r="A100" s="15"/>
      <c r="B100" s="15"/>
      <c r="C100" s="15"/>
      <c r="D100" s="15"/>
      <c r="E100" s="16" t="s">
        <v>17</v>
      </c>
      <c r="F100" s="16" t="s">
        <v>18</v>
      </c>
      <c r="G100" s="17">
        <f>+G101</f>
        <v>514793.81</v>
      </c>
      <c r="H100" s="17">
        <f>+H101</f>
        <v>653000</v>
      </c>
      <c r="I100" s="17">
        <f>+I101</f>
        <v>0</v>
      </c>
      <c r="J100" s="17">
        <f>+J101</f>
        <v>0</v>
      </c>
      <c r="K100" s="17">
        <f>+K101</f>
        <v>0</v>
      </c>
      <c r="L100" s="17">
        <f>+L101</f>
        <v>0</v>
      </c>
      <c r="M100" s="17">
        <f>+M101</f>
        <v>1167793.81</v>
      </c>
    </row>
    <row r="101" spans="1:13">
      <c r="A101" s="15"/>
      <c r="B101" s="15"/>
      <c r="C101" s="15"/>
      <c r="D101" s="15"/>
      <c r="E101" s="16" t="s">
        <v>19</v>
      </c>
      <c r="F101" s="16" t="s">
        <v>20</v>
      </c>
      <c r="G101" s="17">
        <v>514793.81</v>
      </c>
      <c r="H101" s="17">
        <v>653000</v>
      </c>
      <c r="I101" s="17">
        <v>0</v>
      </c>
      <c r="J101" s="17">
        <v>0</v>
      </c>
      <c r="K101" s="17">
        <v>0</v>
      </c>
      <c r="L101" s="17">
        <v>0</v>
      </c>
      <c r="M101" s="17">
        <f>+G101+H101+I101+J101+K101+L101</f>
        <v>1167793.81</v>
      </c>
    </row>
    <row r="102" spans="1:13">
      <c r="A102" s="9"/>
      <c r="B102" s="9"/>
      <c r="C102" s="10" t="s">
        <v>96</v>
      </c>
      <c r="D102" s="9"/>
      <c r="E102" s="9"/>
      <c r="F102" s="10" t="s">
        <v>97</v>
      </c>
      <c r="G102" s="11">
        <f>+G103</f>
        <v>49917.19</v>
      </c>
      <c r="H102" s="11">
        <f>+H103</f>
        <v>25000</v>
      </c>
      <c r="I102" s="11">
        <f>+I103</f>
        <v>0</v>
      </c>
      <c r="J102" s="11">
        <f>+J103</f>
        <v>0</v>
      </c>
      <c r="K102" s="11">
        <f>+K103</f>
        <v>0</v>
      </c>
      <c r="L102" s="11">
        <f>+L103</f>
        <v>0</v>
      </c>
      <c r="M102" s="11">
        <f>+M103</f>
        <v>74917.19</v>
      </c>
    </row>
    <row r="103" spans="1:13">
      <c r="A103" s="12"/>
      <c r="B103" s="12"/>
      <c r="C103" s="12"/>
      <c r="D103" s="13" t="s">
        <v>39</v>
      </c>
      <c r="E103" s="12"/>
      <c r="F103" s="13" t="s">
        <v>40</v>
      </c>
      <c r="G103" s="14">
        <v>49917.19</v>
      </c>
      <c r="H103" s="14">
        <v>25000</v>
      </c>
      <c r="I103" s="14">
        <v>0</v>
      </c>
      <c r="J103" s="14">
        <v>0</v>
      </c>
      <c r="K103" s="14">
        <v>0</v>
      </c>
      <c r="L103" s="14">
        <v>0</v>
      </c>
      <c r="M103" s="14">
        <f>+G103+H103+I103+J103+K103+L103</f>
        <v>74917.19</v>
      </c>
    </row>
    <row r="104" spans="1:13">
      <c r="A104" s="15"/>
      <c r="B104" s="15"/>
      <c r="C104" s="15"/>
      <c r="D104" s="15"/>
      <c r="E104" s="16" t="s">
        <v>17</v>
      </c>
      <c r="F104" s="16" t="s">
        <v>18</v>
      </c>
      <c r="G104" s="17">
        <f>+G105</f>
        <v>49917.19</v>
      </c>
      <c r="H104" s="17">
        <f>+H105</f>
        <v>25000</v>
      </c>
      <c r="I104" s="17">
        <f>+I105</f>
        <v>0</v>
      </c>
      <c r="J104" s="17">
        <f>+J105</f>
        <v>0</v>
      </c>
      <c r="K104" s="17">
        <f>+K105</f>
        <v>0</v>
      </c>
      <c r="L104" s="17">
        <f>+L105</f>
        <v>0</v>
      </c>
      <c r="M104" s="17">
        <f>+M105</f>
        <v>74917.19</v>
      </c>
    </row>
    <row r="105" spans="1:13">
      <c r="A105" s="15"/>
      <c r="B105" s="15"/>
      <c r="C105" s="15"/>
      <c r="D105" s="15"/>
      <c r="E105" s="16" t="s">
        <v>19</v>
      </c>
      <c r="F105" s="16" t="s">
        <v>20</v>
      </c>
      <c r="G105" s="17">
        <v>49917.19</v>
      </c>
      <c r="H105" s="17">
        <v>25000</v>
      </c>
      <c r="I105" s="17">
        <v>0</v>
      </c>
      <c r="J105" s="17">
        <v>0</v>
      </c>
      <c r="K105" s="17">
        <v>0</v>
      </c>
      <c r="L105" s="17">
        <v>0</v>
      </c>
      <c r="M105" s="17">
        <f>+G105+H105+I105+J105+K105+L105</f>
        <v>74917.19</v>
      </c>
    </row>
    <row r="106" spans="1:13">
      <c r="A106" s="6"/>
      <c r="B106" s="7" t="s">
        <v>98</v>
      </c>
      <c r="C106" s="6"/>
      <c r="D106" s="6"/>
      <c r="E106" s="6"/>
      <c r="F106" s="7" t="s">
        <v>99</v>
      </c>
      <c r="G106" s="8">
        <f>+G107</f>
        <v>3137941.72</v>
      </c>
      <c r="H106" s="8">
        <f>+H107</f>
        <v>650000</v>
      </c>
      <c r="I106" s="8">
        <f>+I107</f>
        <v>650000</v>
      </c>
      <c r="J106" s="8">
        <f>+J107</f>
        <v>554000</v>
      </c>
      <c r="K106" s="8">
        <f>+K107</f>
        <v>554000</v>
      </c>
      <c r="L106" s="8">
        <f>+L107</f>
        <v>0</v>
      </c>
      <c r="M106" s="8">
        <f>+M107</f>
        <v>5545941.7200000007</v>
      </c>
    </row>
    <row r="107" spans="1:13">
      <c r="A107" s="9"/>
      <c r="B107" s="9"/>
      <c r="C107" s="10" t="s">
        <v>100</v>
      </c>
      <c r="D107" s="9"/>
      <c r="E107" s="9"/>
      <c r="F107" s="10" t="s">
        <v>99</v>
      </c>
      <c r="G107" s="11">
        <f>+G108+G109</f>
        <v>3137941.72</v>
      </c>
      <c r="H107" s="11">
        <f>+H108+H109</f>
        <v>650000</v>
      </c>
      <c r="I107" s="11">
        <f>+I108+I109</f>
        <v>650000</v>
      </c>
      <c r="J107" s="11">
        <f>+J108+J109</f>
        <v>554000</v>
      </c>
      <c r="K107" s="11">
        <f>+K108+K109</f>
        <v>554000</v>
      </c>
      <c r="L107" s="11">
        <f>+L108+L109</f>
        <v>0</v>
      </c>
      <c r="M107" s="11">
        <f>+M108+M109</f>
        <v>5545941.7200000007</v>
      </c>
    </row>
    <row r="108" spans="1:13">
      <c r="A108" s="12"/>
      <c r="B108" s="12"/>
      <c r="C108" s="12"/>
      <c r="D108" s="13" t="s">
        <v>27</v>
      </c>
      <c r="E108" s="12"/>
      <c r="F108" s="13" t="s">
        <v>28</v>
      </c>
      <c r="G108" s="14">
        <v>13920</v>
      </c>
      <c r="H108" s="14">
        <v>4000</v>
      </c>
      <c r="I108" s="14">
        <v>4000</v>
      </c>
      <c r="J108" s="14">
        <v>4000</v>
      </c>
      <c r="K108" s="14">
        <v>4000</v>
      </c>
      <c r="L108" s="14">
        <v>0</v>
      </c>
      <c r="M108" s="14">
        <f>+G108+H108+I108+J108+K108+L108</f>
        <v>29920</v>
      </c>
    </row>
    <row r="109" spans="1:13">
      <c r="A109" s="12"/>
      <c r="B109" s="12"/>
      <c r="C109" s="12"/>
      <c r="D109" s="13" t="s">
        <v>39</v>
      </c>
      <c r="E109" s="12"/>
      <c r="F109" s="13" t="s">
        <v>40</v>
      </c>
      <c r="G109" s="14">
        <v>3124021.72</v>
      </c>
      <c r="H109" s="14">
        <v>646000</v>
      </c>
      <c r="I109" s="14">
        <v>646000</v>
      </c>
      <c r="J109" s="14">
        <v>550000</v>
      </c>
      <c r="K109" s="14">
        <v>550000</v>
      </c>
      <c r="L109" s="14">
        <v>0</v>
      </c>
      <c r="M109" s="14">
        <f>+G109+H109+I109+J109+K109+L109</f>
        <v>5516021.7200000007</v>
      </c>
    </row>
    <row r="110" spans="1:13">
      <c r="A110" s="15"/>
      <c r="B110" s="15"/>
      <c r="C110" s="15"/>
      <c r="D110" s="15"/>
      <c r="E110" s="16" t="s">
        <v>17</v>
      </c>
      <c r="F110" s="16" t="s">
        <v>18</v>
      </c>
      <c r="G110" s="17">
        <f>+G111</f>
        <v>3137941.72</v>
      </c>
      <c r="H110" s="17">
        <f>+H111</f>
        <v>650000</v>
      </c>
      <c r="I110" s="17">
        <f>+I111</f>
        <v>650000</v>
      </c>
      <c r="J110" s="17">
        <f>+J111</f>
        <v>554000</v>
      </c>
      <c r="K110" s="17">
        <f>+K111</f>
        <v>554000</v>
      </c>
      <c r="L110" s="17">
        <f>+L111</f>
        <v>0</v>
      </c>
      <c r="M110" s="17">
        <f>+M111</f>
        <v>5545941.7200000007</v>
      </c>
    </row>
    <row r="111" spans="1:13">
      <c r="A111" s="15"/>
      <c r="B111" s="15"/>
      <c r="C111" s="15"/>
      <c r="D111" s="15"/>
      <c r="E111" s="16" t="s">
        <v>19</v>
      </c>
      <c r="F111" s="16" t="s">
        <v>20</v>
      </c>
      <c r="G111" s="17">
        <v>3137941.72</v>
      </c>
      <c r="H111" s="17">
        <v>650000</v>
      </c>
      <c r="I111" s="17">
        <v>650000</v>
      </c>
      <c r="J111" s="17">
        <v>554000</v>
      </c>
      <c r="K111" s="17">
        <v>554000</v>
      </c>
      <c r="L111" s="17">
        <v>0</v>
      </c>
      <c r="M111" s="17">
        <f>+G111+H111+I111+J111+K111+L111</f>
        <v>5545941.7200000007</v>
      </c>
    </row>
    <row r="112" spans="1:13">
      <c r="A112" s="6"/>
      <c r="B112" s="7" t="s">
        <v>101</v>
      </c>
      <c r="C112" s="6"/>
      <c r="D112" s="6"/>
      <c r="E112" s="6"/>
      <c r="F112" s="7" t="s">
        <v>102</v>
      </c>
      <c r="G112" s="8">
        <f>+G113</f>
        <v>9997.9</v>
      </c>
      <c r="H112" s="8">
        <f>+H113</f>
        <v>0</v>
      </c>
      <c r="I112" s="8">
        <f>+I113</f>
        <v>450000</v>
      </c>
      <c r="J112" s="8">
        <f>+J113</f>
        <v>0</v>
      </c>
      <c r="K112" s="8">
        <f>+K113</f>
        <v>0</v>
      </c>
      <c r="L112" s="8">
        <f>+L113</f>
        <v>0</v>
      </c>
      <c r="M112" s="8">
        <f>+M113</f>
        <v>459997.9</v>
      </c>
    </row>
    <row r="113" spans="1:13">
      <c r="A113" s="9"/>
      <c r="B113" s="9"/>
      <c r="C113" s="10" t="s">
        <v>94</v>
      </c>
      <c r="D113" s="9"/>
      <c r="E113" s="9"/>
      <c r="F113" s="10" t="s">
        <v>95</v>
      </c>
      <c r="G113" s="11">
        <f>+G114+G115</f>
        <v>9997.9</v>
      </c>
      <c r="H113" s="11">
        <f>+H114+H115</f>
        <v>0</v>
      </c>
      <c r="I113" s="11">
        <f>+I114+I115</f>
        <v>450000</v>
      </c>
      <c r="J113" s="11">
        <f>+J114+J115</f>
        <v>0</v>
      </c>
      <c r="K113" s="11">
        <f>+K114+K115</f>
        <v>0</v>
      </c>
      <c r="L113" s="11">
        <f>+L114+L115</f>
        <v>0</v>
      </c>
      <c r="M113" s="11">
        <f>+M114+M115</f>
        <v>459997.9</v>
      </c>
    </row>
    <row r="114" spans="1:13">
      <c r="A114" s="12"/>
      <c r="B114" s="12"/>
      <c r="C114" s="12"/>
      <c r="D114" s="13" t="s">
        <v>29</v>
      </c>
      <c r="E114" s="12"/>
      <c r="F114" s="13" t="s">
        <v>30</v>
      </c>
      <c r="G114" s="14">
        <v>0</v>
      </c>
      <c r="H114" s="14">
        <v>0</v>
      </c>
      <c r="I114" s="14">
        <v>450000</v>
      </c>
      <c r="J114" s="14">
        <v>0</v>
      </c>
      <c r="K114" s="14">
        <v>0</v>
      </c>
      <c r="L114" s="14">
        <v>0</v>
      </c>
      <c r="M114" s="14">
        <f>+G114+H114+I114+J114+K114+L114</f>
        <v>450000</v>
      </c>
    </row>
    <row r="115" spans="1:13">
      <c r="A115" s="12"/>
      <c r="B115" s="12"/>
      <c r="C115" s="12"/>
      <c r="D115" s="13" t="s">
        <v>31</v>
      </c>
      <c r="E115" s="12"/>
      <c r="F115" s="13" t="s">
        <v>32</v>
      </c>
      <c r="G115" s="14">
        <v>9997.9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f>+G115+H115+I115+J115+K115+L115</f>
        <v>9997.9</v>
      </c>
    </row>
    <row r="116" spans="1:13">
      <c r="A116" s="15"/>
      <c r="B116" s="15"/>
      <c r="C116" s="15"/>
      <c r="D116" s="15"/>
      <c r="E116" s="16" t="s">
        <v>17</v>
      </c>
      <c r="F116" s="16" t="s">
        <v>18</v>
      </c>
      <c r="G116" s="17">
        <f>+G117</f>
        <v>9997.9</v>
      </c>
      <c r="H116" s="17">
        <f>+H117</f>
        <v>0</v>
      </c>
      <c r="I116" s="17">
        <f>+I117</f>
        <v>450000</v>
      </c>
      <c r="J116" s="17">
        <f>+J117</f>
        <v>0</v>
      </c>
      <c r="K116" s="17">
        <f>+K117</f>
        <v>0</v>
      </c>
      <c r="L116" s="17">
        <f>+L117</f>
        <v>0</v>
      </c>
      <c r="M116" s="17">
        <f>+M117</f>
        <v>459997.9</v>
      </c>
    </row>
    <row r="117" spans="1:13">
      <c r="A117" s="15"/>
      <c r="B117" s="15"/>
      <c r="C117" s="15"/>
      <c r="D117" s="15"/>
      <c r="E117" s="16" t="s">
        <v>19</v>
      </c>
      <c r="F117" s="16" t="s">
        <v>20</v>
      </c>
      <c r="G117" s="17">
        <v>9997.9</v>
      </c>
      <c r="H117" s="17">
        <v>0</v>
      </c>
      <c r="I117" s="17">
        <v>450000</v>
      </c>
      <c r="J117" s="17">
        <v>0</v>
      </c>
      <c r="K117" s="17">
        <v>0</v>
      </c>
      <c r="L117" s="17">
        <v>0</v>
      </c>
      <c r="M117" s="17">
        <f>+G117+H117+I117+J117+K117+L117</f>
        <v>459997.9</v>
      </c>
    </row>
    <row r="118" spans="1:13">
      <c r="A118" s="6"/>
      <c r="B118" s="7" t="s">
        <v>11</v>
      </c>
      <c r="C118" s="6"/>
      <c r="D118" s="6"/>
      <c r="E118" s="6"/>
      <c r="F118" s="7" t="s">
        <v>12</v>
      </c>
      <c r="G118" s="8">
        <f>+G119</f>
        <v>18398</v>
      </c>
      <c r="H118" s="8">
        <f>+H119</f>
        <v>30000</v>
      </c>
      <c r="I118" s="8">
        <f>+I119</f>
        <v>0</v>
      </c>
      <c r="J118" s="8">
        <f>+J119</f>
        <v>0</v>
      </c>
      <c r="K118" s="8">
        <f>+K119</f>
        <v>0</v>
      </c>
      <c r="L118" s="8">
        <f>+L119</f>
        <v>0</v>
      </c>
      <c r="M118" s="8">
        <f>+M119</f>
        <v>48398</v>
      </c>
    </row>
    <row r="119" spans="1:13">
      <c r="A119" s="9"/>
      <c r="B119" s="9"/>
      <c r="C119" s="10" t="s">
        <v>94</v>
      </c>
      <c r="D119" s="9"/>
      <c r="E119" s="9"/>
      <c r="F119" s="10" t="s">
        <v>95</v>
      </c>
      <c r="G119" s="11">
        <f>+G120</f>
        <v>18398</v>
      </c>
      <c r="H119" s="11">
        <f>+H120</f>
        <v>30000</v>
      </c>
      <c r="I119" s="11">
        <f>+I120</f>
        <v>0</v>
      </c>
      <c r="J119" s="11">
        <f>+J120</f>
        <v>0</v>
      </c>
      <c r="K119" s="11">
        <f>+K120</f>
        <v>0</v>
      </c>
      <c r="L119" s="11">
        <f>+L120</f>
        <v>0</v>
      </c>
      <c r="M119" s="11">
        <f>+M120</f>
        <v>48398</v>
      </c>
    </row>
    <row r="120" spans="1:13">
      <c r="A120" s="12"/>
      <c r="B120" s="12"/>
      <c r="C120" s="12"/>
      <c r="D120" s="13" t="s">
        <v>31</v>
      </c>
      <c r="E120" s="12"/>
      <c r="F120" s="13" t="s">
        <v>32</v>
      </c>
      <c r="G120" s="14">
        <v>18398</v>
      </c>
      <c r="H120" s="14">
        <v>30000</v>
      </c>
      <c r="I120" s="14">
        <v>0</v>
      </c>
      <c r="J120" s="14">
        <v>0</v>
      </c>
      <c r="K120" s="14">
        <v>0</v>
      </c>
      <c r="L120" s="14">
        <v>0</v>
      </c>
      <c r="M120" s="14">
        <f>+G120+H120+I120+J120+K120+L120</f>
        <v>48398</v>
      </c>
    </row>
    <row r="121" spans="1:13">
      <c r="A121" s="15"/>
      <c r="B121" s="15"/>
      <c r="C121" s="15"/>
      <c r="D121" s="15"/>
      <c r="E121" s="16" t="s">
        <v>17</v>
      </c>
      <c r="F121" s="16" t="s">
        <v>18</v>
      </c>
      <c r="G121" s="17">
        <f>+G122</f>
        <v>18398</v>
      </c>
      <c r="H121" s="17">
        <f>+H122</f>
        <v>30000</v>
      </c>
      <c r="I121" s="17">
        <f>+I122</f>
        <v>0</v>
      </c>
      <c r="J121" s="17">
        <f>+J122</f>
        <v>0</v>
      </c>
      <c r="K121" s="17">
        <f>+K122</f>
        <v>0</v>
      </c>
      <c r="L121" s="17">
        <f>+L122</f>
        <v>0</v>
      </c>
      <c r="M121" s="17">
        <f>+M122</f>
        <v>48398</v>
      </c>
    </row>
    <row r="122" spans="1:13">
      <c r="A122" s="15"/>
      <c r="B122" s="15"/>
      <c r="C122" s="15"/>
      <c r="D122" s="15"/>
      <c r="E122" s="16" t="s">
        <v>19</v>
      </c>
      <c r="F122" s="16" t="s">
        <v>20</v>
      </c>
      <c r="G122" s="17">
        <v>18398</v>
      </c>
      <c r="H122" s="17">
        <v>30000</v>
      </c>
      <c r="I122" s="17">
        <v>0</v>
      </c>
      <c r="J122" s="17">
        <v>0</v>
      </c>
      <c r="K122" s="17">
        <v>0</v>
      </c>
      <c r="L122" s="17">
        <v>0</v>
      </c>
      <c r="M122" s="17">
        <f>+G122+H122+I122+J122+K122+L122</f>
        <v>48398</v>
      </c>
    </row>
    <row r="123" spans="1:13">
      <c r="A123" s="6"/>
      <c r="B123" s="7" t="s">
        <v>103</v>
      </c>
      <c r="C123" s="6"/>
      <c r="D123" s="6"/>
      <c r="E123" s="6"/>
      <c r="F123" s="7" t="s">
        <v>104</v>
      </c>
      <c r="G123" s="8">
        <f>+G124</f>
        <v>0</v>
      </c>
      <c r="H123" s="8">
        <f>+H124</f>
        <v>11000</v>
      </c>
      <c r="I123" s="8">
        <f>+I124</f>
        <v>0</v>
      </c>
      <c r="J123" s="8">
        <f>+J124</f>
        <v>0</v>
      </c>
      <c r="K123" s="8">
        <f>+K124</f>
        <v>0</v>
      </c>
      <c r="L123" s="8">
        <f>+L124</f>
        <v>0</v>
      </c>
      <c r="M123" s="8">
        <f>+M124</f>
        <v>11000</v>
      </c>
    </row>
    <row r="124" spans="1:13">
      <c r="A124" s="9"/>
      <c r="B124" s="9"/>
      <c r="C124" s="10" t="s">
        <v>92</v>
      </c>
      <c r="D124" s="9"/>
      <c r="E124" s="9"/>
      <c r="F124" s="10" t="s">
        <v>93</v>
      </c>
      <c r="G124" s="11">
        <f>+G125</f>
        <v>0</v>
      </c>
      <c r="H124" s="11">
        <f>+H125</f>
        <v>11000</v>
      </c>
      <c r="I124" s="11">
        <f>+I125</f>
        <v>0</v>
      </c>
      <c r="J124" s="11">
        <f>+J125</f>
        <v>0</v>
      </c>
      <c r="K124" s="11">
        <f>+K125</f>
        <v>0</v>
      </c>
      <c r="L124" s="11">
        <f>+L125</f>
        <v>0</v>
      </c>
      <c r="M124" s="11">
        <f>+M125</f>
        <v>11000</v>
      </c>
    </row>
    <row r="125" spans="1:13">
      <c r="A125" s="12"/>
      <c r="B125" s="12"/>
      <c r="C125" s="12"/>
      <c r="D125" s="13" t="s">
        <v>45</v>
      </c>
      <c r="E125" s="12"/>
      <c r="F125" s="13" t="s">
        <v>46</v>
      </c>
      <c r="G125" s="14">
        <v>0</v>
      </c>
      <c r="H125" s="14">
        <v>11000</v>
      </c>
      <c r="I125" s="14">
        <v>0</v>
      </c>
      <c r="J125" s="14">
        <v>0</v>
      </c>
      <c r="K125" s="14">
        <v>0</v>
      </c>
      <c r="L125" s="14">
        <v>0</v>
      </c>
      <c r="M125" s="14">
        <f>+G125+H125+I125+J125+K125+L125</f>
        <v>11000</v>
      </c>
    </row>
    <row r="126" spans="1:13">
      <c r="A126" s="15"/>
      <c r="B126" s="15"/>
      <c r="C126" s="15"/>
      <c r="D126" s="15"/>
      <c r="E126" s="16" t="s">
        <v>17</v>
      </c>
      <c r="F126" s="16" t="s">
        <v>18</v>
      </c>
      <c r="G126" s="17">
        <f>+G127</f>
        <v>0</v>
      </c>
      <c r="H126" s="17">
        <f>+H127</f>
        <v>11000</v>
      </c>
      <c r="I126" s="17">
        <f>+I127</f>
        <v>0</v>
      </c>
      <c r="J126" s="17">
        <f>+J127</f>
        <v>0</v>
      </c>
      <c r="K126" s="17">
        <f>+K127</f>
        <v>0</v>
      </c>
      <c r="L126" s="17">
        <f>+L127</f>
        <v>0</v>
      </c>
      <c r="M126" s="17">
        <f>+M127</f>
        <v>11000</v>
      </c>
    </row>
    <row r="127" spans="1:13">
      <c r="A127" s="15"/>
      <c r="B127" s="15"/>
      <c r="C127" s="15"/>
      <c r="D127" s="15"/>
      <c r="E127" s="16" t="s">
        <v>19</v>
      </c>
      <c r="F127" s="16" t="s">
        <v>20</v>
      </c>
      <c r="G127" s="17">
        <v>0</v>
      </c>
      <c r="H127" s="17">
        <v>11000</v>
      </c>
      <c r="I127" s="17">
        <v>0</v>
      </c>
      <c r="J127" s="17">
        <v>0</v>
      </c>
      <c r="K127" s="17">
        <v>0</v>
      </c>
      <c r="L127" s="17">
        <v>0</v>
      </c>
      <c r="M127" s="17">
        <f>+G127+H127+I127+J127+K127+L127</f>
        <v>11000</v>
      </c>
    </row>
    <row r="128" spans="1:13">
      <c r="A128" s="6"/>
      <c r="B128" s="7" t="s">
        <v>105</v>
      </c>
      <c r="C128" s="6"/>
      <c r="D128" s="6"/>
      <c r="E128" s="6"/>
      <c r="F128" s="7" t="s">
        <v>106</v>
      </c>
      <c r="G128" s="8">
        <f>+G129</f>
        <v>0</v>
      </c>
      <c r="H128" s="8">
        <f>+H129</f>
        <v>10000</v>
      </c>
      <c r="I128" s="8">
        <f>+I129</f>
        <v>0</v>
      </c>
      <c r="J128" s="8">
        <f>+J129</f>
        <v>0</v>
      </c>
      <c r="K128" s="8">
        <f>+K129</f>
        <v>0</v>
      </c>
      <c r="L128" s="8">
        <f>+L129</f>
        <v>0</v>
      </c>
      <c r="M128" s="8">
        <f>+M129</f>
        <v>10000</v>
      </c>
    </row>
    <row r="129" spans="1:13">
      <c r="A129" s="9"/>
      <c r="B129" s="9"/>
      <c r="C129" s="10" t="s">
        <v>92</v>
      </c>
      <c r="D129" s="9"/>
      <c r="E129" s="9"/>
      <c r="F129" s="10" t="s">
        <v>93</v>
      </c>
      <c r="G129" s="11">
        <f>+G130</f>
        <v>0</v>
      </c>
      <c r="H129" s="11">
        <f>+H130</f>
        <v>10000</v>
      </c>
      <c r="I129" s="11">
        <f>+I130</f>
        <v>0</v>
      </c>
      <c r="J129" s="11">
        <f>+J130</f>
        <v>0</v>
      </c>
      <c r="K129" s="11">
        <f>+K130</f>
        <v>0</v>
      </c>
      <c r="L129" s="11">
        <f>+L130</f>
        <v>0</v>
      </c>
      <c r="M129" s="11">
        <f>+M130</f>
        <v>10000</v>
      </c>
    </row>
    <row r="130" spans="1:13">
      <c r="A130" s="12"/>
      <c r="B130" s="12"/>
      <c r="C130" s="12"/>
      <c r="D130" s="13" t="s">
        <v>45</v>
      </c>
      <c r="E130" s="12"/>
      <c r="F130" s="13" t="s">
        <v>46</v>
      </c>
      <c r="G130" s="14">
        <v>0</v>
      </c>
      <c r="H130" s="14">
        <v>10000</v>
      </c>
      <c r="I130" s="14">
        <v>0</v>
      </c>
      <c r="J130" s="14">
        <v>0</v>
      </c>
      <c r="K130" s="14">
        <v>0</v>
      </c>
      <c r="L130" s="14">
        <v>0</v>
      </c>
      <c r="M130" s="14">
        <f>+G130+H130+I130+J130+K130+L130</f>
        <v>10000</v>
      </c>
    </row>
    <row r="131" spans="1:13">
      <c r="A131" s="15"/>
      <c r="B131" s="15"/>
      <c r="C131" s="15"/>
      <c r="D131" s="15"/>
      <c r="E131" s="16" t="s">
        <v>17</v>
      </c>
      <c r="F131" s="16" t="s">
        <v>18</v>
      </c>
      <c r="G131" s="17">
        <f>+G132</f>
        <v>0</v>
      </c>
      <c r="H131" s="17">
        <f>+H132</f>
        <v>10000</v>
      </c>
      <c r="I131" s="17">
        <f>+I132</f>
        <v>0</v>
      </c>
      <c r="J131" s="17">
        <f>+J132</f>
        <v>0</v>
      </c>
      <c r="K131" s="17">
        <f>+K132</f>
        <v>0</v>
      </c>
      <c r="L131" s="17">
        <f>+L132</f>
        <v>0</v>
      </c>
      <c r="M131" s="17">
        <f>+M132</f>
        <v>10000</v>
      </c>
    </row>
    <row r="132" spans="1:13">
      <c r="A132" s="15"/>
      <c r="B132" s="15"/>
      <c r="C132" s="15"/>
      <c r="D132" s="15"/>
      <c r="E132" s="16" t="s">
        <v>19</v>
      </c>
      <c r="F132" s="16" t="s">
        <v>20</v>
      </c>
      <c r="G132" s="17">
        <v>0</v>
      </c>
      <c r="H132" s="17">
        <v>10000</v>
      </c>
      <c r="I132" s="17">
        <v>0</v>
      </c>
      <c r="J132" s="17">
        <v>0</v>
      </c>
      <c r="K132" s="17">
        <v>0</v>
      </c>
      <c r="L132" s="17">
        <v>0</v>
      </c>
      <c r="M132" s="17">
        <f>+G132+H132+I132+J132+K132+L132</f>
        <v>10000</v>
      </c>
    </row>
    <row r="133" spans="1:13">
      <c r="A133" s="6"/>
      <c r="B133" s="7" t="s">
        <v>107</v>
      </c>
      <c r="C133" s="6"/>
      <c r="D133" s="6"/>
      <c r="E133" s="6"/>
      <c r="F133" s="7" t="s">
        <v>108</v>
      </c>
      <c r="G133" s="8">
        <f>+G134</f>
        <v>0</v>
      </c>
      <c r="H133" s="8">
        <f>+H134</f>
        <v>158000</v>
      </c>
      <c r="I133" s="8">
        <f>+I134</f>
        <v>168000</v>
      </c>
      <c r="J133" s="8">
        <f>+J134</f>
        <v>168000</v>
      </c>
      <c r="K133" s="8">
        <f>+K134</f>
        <v>168000</v>
      </c>
      <c r="L133" s="8">
        <f>+L134</f>
        <v>336000</v>
      </c>
      <c r="M133" s="8">
        <f>+M134</f>
        <v>998000</v>
      </c>
    </row>
    <row r="134" spans="1:13">
      <c r="A134" s="9"/>
      <c r="B134" s="9"/>
      <c r="C134" s="10" t="s">
        <v>92</v>
      </c>
      <c r="D134" s="9"/>
      <c r="E134" s="9"/>
      <c r="F134" s="10" t="s">
        <v>93</v>
      </c>
      <c r="G134" s="11">
        <f>+G135+G136</f>
        <v>0</v>
      </c>
      <c r="H134" s="11">
        <f>+H135+H136</f>
        <v>158000</v>
      </c>
      <c r="I134" s="11">
        <f>+I135+I136</f>
        <v>168000</v>
      </c>
      <c r="J134" s="11">
        <f>+J135+J136</f>
        <v>168000</v>
      </c>
      <c r="K134" s="11">
        <f>+K135+K136</f>
        <v>168000</v>
      </c>
      <c r="L134" s="11">
        <f>+L135+L136</f>
        <v>336000</v>
      </c>
      <c r="M134" s="11">
        <f>+M135+M136</f>
        <v>998000</v>
      </c>
    </row>
    <row r="135" spans="1:13">
      <c r="A135" s="12"/>
      <c r="B135" s="12"/>
      <c r="C135" s="12"/>
      <c r="D135" s="13" t="s">
        <v>39</v>
      </c>
      <c r="E135" s="12"/>
      <c r="F135" s="13" t="s">
        <v>40</v>
      </c>
      <c r="G135" s="14">
        <v>0</v>
      </c>
      <c r="H135" s="14">
        <v>140000</v>
      </c>
      <c r="I135" s="14">
        <v>150000</v>
      </c>
      <c r="J135" s="14">
        <v>150000</v>
      </c>
      <c r="K135" s="14">
        <v>150000</v>
      </c>
      <c r="L135" s="14">
        <v>300000</v>
      </c>
      <c r="M135" s="14">
        <f>+G135+H135+I135+J135+K135+L135</f>
        <v>890000</v>
      </c>
    </row>
    <row r="136" spans="1:13">
      <c r="A136" s="12"/>
      <c r="B136" s="12"/>
      <c r="C136" s="12"/>
      <c r="D136" s="13" t="s">
        <v>31</v>
      </c>
      <c r="E136" s="12"/>
      <c r="F136" s="13" t="s">
        <v>32</v>
      </c>
      <c r="G136" s="14">
        <v>0</v>
      </c>
      <c r="H136" s="14">
        <v>18000</v>
      </c>
      <c r="I136" s="14">
        <v>18000</v>
      </c>
      <c r="J136" s="14">
        <v>18000</v>
      </c>
      <c r="K136" s="14">
        <v>18000</v>
      </c>
      <c r="L136" s="14">
        <v>36000</v>
      </c>
      <c r="M136" s="14">
        <f>+G136+H136+I136+J136+K136+L136</f>
        <v>108000</v>
      </c>
    </row>
    <row r="137" spans="1:13">
      <c r="A137" s="15"/>
      <c r="B137" s="15"/>
      <c r="C137" s="15"/>
      <c r="D137" s="15"/>
      <c r="E137" s="16" t="s">
        <v>17</v>
      </c>
      <c r="F137" s="16" t="s">
        <v>18</v>
      </c>
      <c r="G137" s="17">
        <f>+G138</f>
        <v>0</v>
      </c>
      <c r="H137" s="17">
        <f>+H138</f>
        <v>158000</v>
      </c>
      <c r="I137" s="17">
        <f>+I138</f>
        <v>168000</v>
      </c>
      <c r="J137" s="17">
        <f>+J138</f>
        <v>168000</v>
      </c>
      <c r="K137" s="17">
        <f>+K138</f>
        <v>168000</v>
      </c>
      <c r="L137" s="17">
        <f>+L138</f>
        <v>336000</v>
      </c>
      <c r="M137" s="17">
        <f>+M138</f>
        <v>998000</v>
      </c>
    </row>
    <row r="138" spans="1:13">
      <c r="A138" s="15"/>
      <c r="B138" s="15"/>
      <c r="C138" s="15"/>
      <c r="D138" s="15"/>
      <c r="E138" s="16" t="s">
        <v>19</v>
      </c>
      <c r="F138" s="16" t="s">
        <v>20</v>
      </c>
      <c r="G138" s="17">
        <v>0</v>
      </c>
      <c r="H138" s="17">
        <v>158000</v>
      </c>
      <c r="I138" s="17">
        <v>168000</v>
      </c>
      <c r="J138" s="17">
        <v>168000</v>
      </c>
      <c r="K138" s="17">
        <v>168000</v>
      </c>
      <c r="L138" s="17">
        <v>336000</v>
      </c>
      <c r="M138" s="17">
        <f>+G138+H138+I138+J138+K138+L138</f>
        <v>998000</v>
      </c>
    </row>
    <row r="139" spans="1:13">
      <c r="A139" s="3" t="s">
        <v>109</v>
      </c>
      <c r="B139" s="4"/>
      <c r="C139" s="4"/>
      <c r="D139" s="4"/>
      <c r="E139" s="4"/>
      <c r="F139" s="3" t="s">
        <v>110</v>
      </c>
      <c r="G139" s="5">
        <f>+G140+G155+G165+G170+G178</f>
        <v>4567601.76</v>
      </c>
      <c r="H139" s="5">
        <f>+H140+H155+H165+H170+H178</f>
        <v>485000</v>
      </c>
      <c r="I139" s="5">
        <f>+I140+I155+I165+I170+I178</f>
        <v>917000</v>
      </c>
      <c r="J139" s="5">
        <f>+J140+J155+J165+J170+J178</f>
        <v>808000</v>
      </c>
      <c r="K139" s="5">
        <f>+K140+K155+K165+K170+K178</f>
        <v>1223500</v>
      </c>
      <c r="L139" s="5">
        <f>+L140+L155+L165+L170+L178</f>
        <v>5170000</v>
      </c>
      <c r="M139" s="5">
        <f>+M140+M155+M165+M170+M178</f>
        <v>13171101.76</v>
      </c>
    </row>
    <row r="140" spans="1:13">
      <c r="A140" s="6"/>
      <c r="B140" s="7" t="s">
        <v>111</v>
      </c>
      <c r="C140" s="6"/>
      <c r="D140" s="6"/>
      <c r="E140" s="6"/>
      <c r="F140" s="7" t="s">
        <v>112</v>
      </c>
      <c r="G140" s="8">
        <f>+G141</f>
        <v>4269743.6099999994</v>
      </c>
      <c r="H140" s="8">
        <f>+H141</f>
        <v>10000</v>
      </c>
      <c r="I140" s="8">
        <f>+I141</f>
        <v>0</v>
      </c>
      <c r="J140" s="8">
        <f>+J141</f>
        <v>0</v>
      </c>
      <c r="K140" s="8">
        <f>+K141</f>
        <v>0</v>
      </c>
      <c r="L140" s="8">
        <f>+L141</f>
        <v>0</v>
      </c>
      <c r="M140" s="8">
        <f>+M141</f>
        <v>4279743.6099999994</v>
      </c>
    </row>
    <row r="141" spans="1:13">
      <c r="A141" s="9"/>
      <c r="B141" s="9"/>
      <c r="C141" s="10" t="s">
        <v>113</v>
      </c>
      <c r="D141" s="9"/>
      <c r="E141" s="9"/>
      <c r="F141" s="10" t="s">
        <v>114</v>
      </c>
      <c r="G141" s="11">
        <f>+G142+G143+G144+G145+G146+G147+G148+G149+G150</f>
        <v>4269743.6099999994</v>
      </c>
      <c r="H141" s="11">
        <f>+H142+H143+H144+H145+H146+H147+H148+H149+H150</f>
        <v>10000</v>
      </c>
      <c r="I141" s="11">
        <f>+I142+I143+I144+I145+I146+I147+I148+I149+I150</f>
        <v>0</v>
      </c>
      <c r="J141" s="11">
        <f>+J142+J143+J144+J145+J146+J147+J148+J149+J150</f>
        <v>0</v>
      </c>
      <c r="K141" s="11">
        <f>+K142+K143+K144+K145+K146+K147+K148+K149+K150</f>
        <v>0</v>
      </c>
      <c r="L141" s="11">
        <f>+L142+L143+L144+L145+L146+L147+L148+L149+L150</f>
        <v>0</v>
      </c>
      <c r="M141" s="11">
        <f>+M142+M143+M144+M145+M146+M147+M148+M149+M150</f>
        <v>4279743.6099999994</v>
      </c>
    </row>
    <row r="142" spans="1:13">
      <c r="A142" s="12"/>
      <c r="B142" s="12"/>
      <c r="C142" s="12"/>
      <c r="D142" s="13" t="s">
        <v>27</v>
      </c>
      <c r="E142" s="12"/>
      <c r="F142" s="13" t="s">
        <v>28</v>
      </c>
      <c r="G142" s="14">
        <v>46825.279999999999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f>+G142+H142+I142+J142+K142+L142</f>
        <v>46825.279999999999</v>
      </c>
    </row>
    <row r="143" spans="1:13">
      <c r="A143" s="12"/>
      <c r="B143" s="12"/>
      <c r="C143" s="12"/>
      <c r="D143" s="13" t="s">
        <v>115</v>
      </c>
      <c r="E143" s="12"/>
      <c r="F143" s="13" t="s">
        <v>116</v>
      </c>
      <c r="G143" s="14">
        <v>1647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f>+G143+H143+I143+J143+K143+L143</f>
        <v>1647</v>
      </c>
    </row>
    <row r="144" spans="1:13">
      <c r="A144" s="12"/>
      <c r="B144" s="12"/>
      <c r="C144" s="12"/>
      <c r="D144" s="13" t="s">
        <v>80</v>
      </c>
      <c r="E144" s="12"/>
      <c r="F144" s="13" t="s">
        <v>81</v>
      </c>
      <c r="G144" s="14">
        <v>13326.37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f>+G144+H144+I144+J144+K144+L144</f>
        <v>13326.37</v>
      </c>
    </row>
    <row r="145" spans="1:13">
      <c r="A145" s="12"/>
      <c r="B145" s="12"/>
      <c r="C145" s="12"/>
      <c r="D145" s="13" t="s">
        <v>63</v>
      </c>
      <c r="E145" s="12"/>
      <c r="F145" s="13" t="s">
        <v>64</v>
      </c>
      <c r="G145" s="14">
        <v>2694.3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f>+G145+H145+I145+J145+K145+L145</f>
        <v>2694.3</v>
      </c>
    </row>
    <row r="146" spans="1:13">
      <c r="A146" s="12"/>
      <c r="B146" s="12"/>
      <c r="C146" s="12"/>
      <c r="D146" s="13" t="s">
        <v>41</v>
      </c>
      <c r="E146" s="12"/>
      <c r="F146" s="13" t="s">
        <v>42</v>
      </c>
      <c r="G146" s="14">
        <v>9119.74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f>+G146+H146+I146+J146+K146+L146</f>
        <v>9119.74</v>
      </c>
    </row>
    <row r="147" spans="1:13">
      <c r="A147" s="12"/>
      <c r="B147" s="12"/>
      <c r="C147" s="12"/>
      <c r="D147" s="13" t="s">
        <v>43</v>
      </c>
      <c r="E147" s="12"/>
      <c r="F147" s="13" t="s">
        <v>44</v>
      </c>
      <c r="G147" s="14">
        <v>38165.54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f>+G147+H147+I147+J147+K147+L147</f>
        <v>38165.54</v>
      </c>
    </row>
    <row r="148" spans="1:13">
      <c r="A148" s="12"/>
      <c r="B148" s="12"/>
      <c r="C148" s="12"/>
      <c r="D148" s="13" t="s">
        <v>45</v>
      </c>
      <c r="E148" s="12"/>
      <c r="F148" s="13" t="s">
        <v>46</v>
      </c>
      <c r="G148" s="14">
        <v>3448158.3</v>
      </c>
      <c r="H148" s="14">
        <v>10000</v>
      </c>
      <c r="I148" s="14">
        <v>0</v>
      </c>
      <c r="J148" s="14">
        <v>0</v>
      </c>
      <c r="K148" s="14">
        <v>0</v>
      </c>
      <c r="L148" s="14">
        <v>0</v>
      </c>
      <c r="M148" s="14">
        <f>+G148+H148+I148+J148+K148+L148</f>
        <v>3458158.3</v>
      </c>
    </row>
    <row r="149" spans="1:13">
      <c r="A149" s="12"/>
      <c r="B149" s="12"/>
      <c r="C149" s="12"/>
      <c r="D149" s="13" t="s">
        <v>15</v>
      </c>
      <c r="E149" s="12"/>
      <c r="F149" s="13" t="s">
        <v>16</v>
      </c>
      <c r="G149" s="14">
        <v>429680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f>+G149+H149+I149+J149+K149+L149</f>
        <v>429680</v>
      </c>
    </row>
    <row r="150" spans="1:13">
      <c r="A150" s="12"/>
      <c r="B150" s="12"/>
      <c r="C150" s="12"/>
      <c r="D150" s="13" t="s">
        <v>31</v>
      </c>
      <c r="E150" s="12"/>
      <c r="F150" s="13" t="s">
        <v>32</v>
      </c>
      <c r="G150" s="14">
        <v>280127.08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f>+G150+H150+I150+J150+K150+L150</f>
        <v>280127.08</v>
      </c>
    </row>
    <row r="151" spans="1:13">
      <c r="A151" s="15"/>
      <c r="B151" s="15"/>
      <c r="C151" s="15"/>
      <c r="D151" s="15"/>
      <c r="E151" s="16" t="s">
        <v>17</v>
      </c>
      <c r="F151" s="16" t="s">
        <v>18</v>
      </c>
      <c r="G151" s="17">
        <f>+G152+G153+G154</f>
        <v>4269743.6100000003</v>
      </c>
      <c r="H151" s="17">
        <f>+H152+H153+H154</f>
        <v>10000</v>
      </c>
      <c r="I151" s="17">
        <f>+I152+I153+I154</f>
        <v>0</v>
      </c>
      <c r="J151" s="17">
        <f>+J152+J153+J154</f>
        <v>0</v>
      </c>
      <c r="K151" s="17">
        <f>+K152+K153+K154</f>
        <v>0</v>
      </c>
      <c r="L151" s="17">
        <f>+L152+L153+L154</f>
        <v>0</v>
      </c>
      <c r="M151" s="17">
        <f>+M152+M153+M154</f>
        <v>4279743.6100000003</v>
      </c>
    </row>
    <row r="152" spans="1:13">
      <c r="A152" s="15"/>
      <c r="B152" s="15"/>
      <c r="C152" s="15"/>
      <c r="D152" s="15"/>
      <c r="E152" s="16" t="s">
        <v>19</v>
      </c>
      <c r="F152" s="16" t="s">
        <v>20</v>
      </c>
      <c r="G152" s="17">
        <v>1217552.33</v>
      </c>
      <c r="H152" s="17">
        <v>10000</v>
      </c>
      <c r="I152" s="17">
        <v>0</v>
      </c>
      <c r="J152" s="17">
        <v>0</v>
      </c>
      <c r="K152" s="17">
        <v>0</v>
      </c>
      <c r="L152" s="17">
        <v>0</v>
      </c>
      <c r="M152" s="17">
        <f>+G152+H152+I152+J152+K152+L152</f>
        <v>1227552.33</v>
      </c>
    </row>
    <row r="153" spans="1:13">
      <c r="A153" s="15"/>
      <c r="B153" s="15"/>
      <c r="C153" s="15"/>
      <c r="D153" s="15"/>
      <c r="E153" s="16" t="s">
        <v>117</v>
      </c>
      <c r="F153" s="16" t="s">
        <v>118</v>
      </c>
      <c r="G153" s="17">
        <v>398242.14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f>+G153+H153+I153+J153+K153+L153</f>
        <v>398242.14</v>
      </c>
    </row>
    <row r="154" spans="1:13">
      <c r="A154" s="15"/>
      <c r="B154" s="15"/>
      <c r="C154" s="15"/>
      <c r="D154" s="15"/>
      <c r="E154" s="16" t="s">
        <v>71</v>
      </c>
      <c r="F154" s="16" t="s">
        <v>72</v>
      </c>
      <c r="G154" s="17">
        <v>2653949.14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f>+G154+H154+I154+J154+K154+L154</f>
        <v>2653949.14</v>
      </c>
    </row>
    <row r="155" spans="1:13">
      <c r="A155" s="6"/>
      <c r="B155" s="7" t="s">
        <v>119</v>
      </c>
      <c r="C155" s="6"/>
      <c r="D155" s="6"/>
      <c r="E155" s="6"/>
      <c r="F155" s="7" t="s">
        <v>120</v>
      </c>
      <c r="G155" s="8">
        <f>+G156</f>
        <v>178384.12</v>
      </c>
      <c r="H155" s="8">
        <f>+H156</f>
        <v>0</v>
      </c>
      <c r="I155" s="8">
        <f>+I156</f>
        <v>0</v>
      </c>
      <c r="J155" s="8">
        <f>+J156</f>
        <v>0</v>
      </c>
      <c r="K155" s="8">
        <f>+K156</f>
        <v>0</v>
      </c>
      <c r="L155" s="8">
        <f>+L156</f>
        <v>0</v>
      </c>
      <c r="M155" s="8">
        <f>+M156</f>
        <v>178384.12</v>
      </c>
    </row>
    <row r="156" spans="1:13">
      <c r="A156" s="9"/>
      <c r="B156" s="9"/>
      <c r="C156" s="10" t="s">
        <v>121</v>
      </c>
      <c r="D156" s="9"/>
      <c r="E156" s="9"/>
      <c r="F156" s="10" t="s">
        <v>120</v>
      </c>
      <c r="G156" s="11">
        <f>+G157+G158+G159+G160</f>
        <v>178384.12</v>
      </c>
      <c r="H156" s="11">
        <f>+H157+H158+H159+H160</f>
        <v>0</v>
      </c>
      <c r="I156" s="11">
        <f>+I157+I158+I159+I160</f>
        <v>0</v>
      </c>
      <c r="J156" s="11">
        <f>+J157+J158+J159+J160</f>
        <v>0</v>
      </c>
      <c r="K156" s="11">
        <f>+K157+K158+K159+K160</f>
        <v>0</v>
      </c>
      <c r="L156" s="11">
        <f>+L157+L158+L159+L160</f>
        <v>0</v>
      </c>
      <c r="M156" s="11">
        <f>+M157+M158+M159+M160</f>
        <v>178384.12</v>
      </c>
    </row>
    <row r="157" spans="1:13">
      <c r="A157" s="12"/>
      <c r="B157" s="12"/>
      <c r="C157" s="12"/>
      <c r="D157" s="13" t="s">
        <v>27</v>
      </c>
      <c r="E157" s="12"/>
      <c r="F157" s="13" t="s">
        <v>28</v>
      </c>
      <c r="G157" s="14">
        <v>103418.72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f>+G157+H157+I157+J157+K157+L157</f>
        <v>103418.72</v>
      </c>
    </row>
    <row r="158" spans="1:13">
      <c r="A158" s="12"/>
      <c r="B158" s="12"/>
      <c r="C158" s="12"/>
      <c r="D158" s="13" t="s">
        <v>115</v>
      </c>
      <c r="E158" s="12"/>
      <c r="F158" s="13" t="s">
        <v>116</v>
      </c>
      <c r="G158" s="14">
        <v>3355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f>+G158+H158+I158+J158+K158+L158</f>
        <v>3355</v>
      </c>
    </row>
    <row r="159" spans="1:13">
      <c r="A159" s="12"/>
      <c r="B159" s="12"/>
      <c r="C159" s="12"/>
      <c r="D159" s="13" t="s">
        <v>63</v>
      </c>
      <c r="E159" s="12"/>
      <c r="F159" s="13" t="s">
        <v>64</v>
      </c>
      <c r="G159" s="14">
        <v>1507.58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f>+G159+H159+I159+J159+K159+L159</f>
        <v>1507.58</v>
      </c>
    </row>
    <row r="160" spans="1:13">
      <c r="A160" s="12"/>
      <c r="B160" s="12"/>
      <c r="C160" s="12"/>
      <c r="D160" s="13" t="s">
        <v>29</v>
      </c>
      <c r="E160" s="12"/>
      <c r="F160" s="13" t="s">
        <v>30</v>
      </c>
      <c r="G160" s="14">
        <v>70102.820000000007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f>+G160+H160+I160+J160+K160+L160</f>
        <v>70102.820000000007</v>
      </c>
    </row>
    <row r="161" spans="1:13">
      <c r="A161" s="15"/>
      <c r="B161" s="15"/>
      <c r="C161" s="15"/>
      <c r="D161" s="15"/>
      <c r="E161" s="16" t="s">
        <v>17</v>
      </c>
      <c r="F161" s="16" t="s">
        <v>18</v>
      </c>
      <c r="G161" s="17">
        <f>+G162+G163+G164</f>
        <v>178384.12</v>
      </c>
      <c r="H161" s="17">
        <f>+H162+H163+H164</f>
        <v>0</v>
      </c>
      <c r="I161" s="17">
        <f>+I162+I163+I164</f>
        <v>0</v>
      </c>
      <c r="J161" s="17">
        <f>+J162+J163+J164</f>
        <v>0</v>
      </c>
      <c r="K161" s="17">
        <f>+K162+K163+K164</f>
        <v>0</v>
      </c>
      <c r="L161" s="17">
        <f>+L162+L163+L164</f>
        <v>0</v>
      </c>
      <c r="M161" s="17">
        <f>+M162+M163+M164</f>
        <v>178384.12</v>
      </c>
    </row>
    <row r="162" spans="1:13">
      <c r="A162" s="15"/>
      <c r="B162" s="15"/>
      <c r="C162" s="15"/>
      <c r="D162" s="15"/>
      <c r="E162" s="16" t="s">
        <v>122</v>
      </c>
      <c r="F162" s="16" t="s">
        <v>123</v>
      </c>
      <c r="G162" s="17">
        <v>21859.87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f>+G162+H162+I162+J162+K162+L162</f>
        <v>21859.87</v>
      </c>
    </row>
    <row r="163" spans="1:13">
      <c r="A163" s="15"/>
      <c r="B163" s="15"/>
      <c r="C163" s="15"/>
      <c r="D163" s="15"/>
      <c r="E163" s="16" t="s">
        <v>19</v>
      </c>
      <c r="F163" s="16" t="s">
        <v>20</v>
      </c>
      <c r="G163" s="17">
        <v>29024.25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f>+G163+H163+I163+J163+K163+L163</f>
        <v>29024.25</v>
      </c>
    </row>
    <row r="164" spans="1:13">
      <c r="A164" s="15"/>
      <c r="B164" s="15"/>
      <c r="C164" s="15"/>
      <c r="D164" s="15"/>
      <c r="E164" s="16" t="s">
        <v>71</v>
      </c>
      <c r="F164" s="16" t="s">
        <v>72</v>
      </c>
      <c r="G164" s="17">
        <v>127500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f>+G164+H164+I164+J164+K164+L164</f>
        <v>127500</v>
      </c>
    </row>
    <row r="165" spans="1:13">
      <c r="A165" s="6"/>
      <c r="B165" s="7" t="s">
        <v>124</v>
      </c>
      <c r="C165" s="6"/>
      <c r="D165" s="6"/>
      <c r="E165" s="6"/>
      <c r="F165" s="7" t="s">
        <v>125</v>
      </c>
      <c r="G165" s="8">
        <f>+G166</f>
        <v>119474.03</v>
      </c>
      <c r="H165" s="8">
        <f>+H166</f>
        <v>155000</v>
      </c>
      <c r="I165" s="8">
        <f>+I166</f>
        <v>155000</v>
      </c>
      <c r="J165" s="8">
        <f>+J166</f>
        <v>155000</v>
      </c>
      <c r="K165" s="8">
        <f>+K166</f>
        <v>155000</v>
      </c>
      <c r="L165" s="8">
        <f>+L166</f>
        <v>0</v>
      </c>
      <c r="M165" s="8">
        <f>+M166</f>
        <v>739474.03</v>
      </c>
    </row>
    <row r="166" spans="1:13">
      <c r="A166" s="9"/>
      <c r="B166" s="9"/>
      <c r="C166" s="10" t="s">
        <v>126</v>
      </c>
      <c r="D166" s="9"/>
      <c r="E166" s="9"/>
      <c r="F166" s="10" t="s">
        <v>127</v>
      </c>
      <c r="G166" s="11">
        <f>+G167</f>
        <v>119474.03</v>
      </c>
      <c r="H166" s="11">
        <f>+H167</f>
        <v>155000</v>
      </c>
      <c r="I166" s="11">
        <f>+I167</f>
        <v>155000</v>
      </c>
      <c r="J166" s="11">
        <f>+J167</f>
        <v>155000</v>
      </c>
      <c r="K166" s="11">
        <f>+K167</f>
        <v>155000</v>
      </c>
      <c r="L166" s="11">
        <f>+L167</f>
        <v>0</v>
      </c>
      <c r="M166" s="11">
        <f>+M167</f>
        <v>739474.03</v>
      </c>
    </row>
    <row r="167" spans="1:13">
      <c r="A167" s="12"/>
      <c r="B167" s="12"/>
      <c r="C167" s="12"/>
      <c r="D167" s="13" t="s">
        <v>65</v>
      </c>
      <c r="E167" s="12"/>
      <c r="F167" s="13" t="s">
        <v>66</v>
      </c>
      <c r="G167" s="14">
        <v>119474.03</v>
      </c>
      <c r="H167" s="14">
        <v>155000</v>
      </c>
      <c r="I167" s="14">
        <v>155000</v>
      </c>
      <c r="J167" s="14">
        <v>155000</v>
      </c>
      <c r="K167" s="14">
        <v>155000</v>
      </c>
      <c r="L167" s="14">
        <v>0</v>
      </c>
      <c r="M167" s="14">
        <f>+G167+H167+I167+J167+K167+L167</f>
        <v>739474.03</v>
      </c>
    </row>
    <row r="168" spans="1:13">
      <c r="A168" s="15"/>
      <c r="B168" s="15"/>
      <c r="C168" s="15"/>
      <c r="D168" s="15"/>
      <c r="E168" s="16" t="s">
        <v>17</v>
      </c>
      <c r="F168" s="16" t="s">
        <v>18</v>
      </c>
      <c r="G168" s="17">
        <f>+G169</f>
        <v>119474.03</v>
      </c>
      <c r="H168" s="17">
        <f>+H169</f>
        <v>155000</v>
      </c>
      <c r="I168" s="17">
        <f>+I169</f>
        <v>155000</v>
      </c>
      <c r="J168" s="17">
        <f>+J169</f>
        <v>155000</v>
      </c>
      <c r="K168" s="17">
        <f>+K169</f>
        <v>155000</v>
      </c>
      <c r="L168" s="17">
        <f>+L169</f>
        <v>0</v>
      </c>
      <c r="M168" s="17">
        <f>+M169</f>
        <v>739474.03</v>
      </c>
    </row>
    <row r="169" spans="1:13">
      <c r="A169" s="15"/>
      <c r="B169" s="15"/>
      <c r="C169" s="15"/>
      <c r="D169" s="15"/>
      <c r="E169" s="16" t="s">
        <v>19</v>
      </c>
      <c r="F169" s="16" t="s">
        <v>20</v>
      </c>
      <c r="G169" s="17">
        <v>119474.03</v>
      </c>
      <c r="H169" s="17">
        <v>155000</v>
      </c>
      <c r="I169" s="17">
        <v>155000</v>
      </c>
      <c r="J169" s="17">
        <v>155000</v>
      </c>
      <c r="K169" s="17">
        <v>155000</v>
      </c>
      <c r="L169" s="17">
        <v>0</v>
      </c>
      <c r="M169" s="17">
        <f>+G169+H169+I169+J169+K169+L169</f>
        <v>739474.03</v>
      </c>
    </row>
    <row r="170" spans="1:13">
      <c r="A170" s="6"/>
      <c r="B170" s="7" t="s">
        <v>128</v>
      </c>
      <c r="C170" s="6"/>
      <c r="D170" s="6"/>
      <c r="E170" s="6"/>
      <c r="F170" s="7" t="s">
        <v>129</v>
      </c>
      <c r="G170" s="8">
        <f>+G171</f>
        <v>0</v>
      </c>
      <c r="H170" s="8">
        <f>+H171</f>
        <v>305000</v>
      </c>
      <c r="I170" s="8">
        <f>+I171</f>
        <v>62000</v>
      </c>
      <c r="J170" s="8">
        <f>+J171</f>
        <v>58000</v>
      </c>
      <c r="K170" s="8">
        <f>+K171</f>
        <v>268500</v>
      </c>
      <c r="L170" s="8">
        <f>+L171</f>
        <v>0</v>
      </c>
      <c r="M170" s="8">
        <f>+M171</f>
        <v>693500</v>
      </c>
    </row>
    <row r="171" spans="1:13">
      <c r="A171" s="9"/>
      <c r="B171" s="9"/>
      <c r="C171" s="10" t="s">
        <v>113</v>
      </c>
      <c r="D171" s="9"/>
      <c r="E171" s="9"/>
      <c r="F171" s="10" t="s">
        <v>114</v>
      </c>
      <c r="G171" s="11">
        <f>+G172+G173+G174+G175</f>
        <v>0</v>
      </c>
      <c r="H171" s="11">
        <f>+H172+H173+H174+H175</f>
        <v>305000</v>
      </c>
      <c r="I171" s="11">
        <f>+I172+I173+I174+I175</f>
        <v>62000</v>
      </c>
      <c r="J171" s="11">
        <f>+J172+J173+J174+J175</f>
        <v>58000</v>
      </c>
      <c r="K171" s="11">
        <f>+K172+K173+K174+K175</f>
        <v>268500</v>
      </c>
      <c r="L171" s="11">
        <f>+L172+L173+L174+L175</f>
        <v>0</v>
      </c>
      <c r="M171" s="11">
        <f>+M172+M173+M174+M175</f>
        <v>693500</v>
      </c>
    </row>
    <row r="172" spans="1:13">
      <c r="A172" s="12"/>
      <c r="B172" s="12"/>
      <c r="C172" s="12"/>
      <c r="D172" s="13" t="s">
        <v>27</v>
      </c>
      <c r="E172" s="12"/>
      <c r="F172" s="13" t="s">
        <v>28</v>
      </c>
      <c r="G172" s="14">
        <v>0</v>
      </c>
      <c r="H172" s="14">
        <v>5000</v>
      </c>
      <c r="I172" s="14">
        <v>5000</v>
      </c>
      <c r="J172" s="14">
        <v>5000</v>
      </c>
      <c r="K172" s="14">
        <v>5000</v>
      </c>
      <c r="L172" s="14">
        <v>0</v>
      </c>
      <c r="M172" s="14">
        <f>+G172+H172+I172+J172+K172+L172</f>
        <v>20000</v>
      </c>
    </row>
    <row r="173" spans="1:13">
      <c r="A173" s="12"/>
      <c r="B173" s="12"/>
      <c r="C173" s="12"/>
      <c r="D173" s="13" t="s">
        <v>43</v>
      </c>
      <c r="E173" s="12"/>
      <c r="F173" s="13" t="s">
        <v>44</v>
      </c>
      <c r="G173" s="14">
        <v>0</v>
      </c>
      <c r="H173" s="14">
        <v>0</v>
      </c>
      <c r="I173" s="14">
        <v>50000</v>
      </c>
      <c r="J173" s="14">
        <v>0</v>
      </c>
      <c r="K173" s="14">
        <v>0</v>
      </c>
      <c r="L173" s="14">
        <v>0</v>
      </c>
      <c r="M173" s="14">
        <f>+G173+H173+I173+J173+K173+L173</f>
        <v>50000</v>
      </c>
    </row>
    <row r="174" spans="1:13">
      <c r="A174" s="12"/>
      <c r="B174" s="12"/>
      <c r="C174" s="12"/>
      <c r="D174" s="13" t="s">
        <v>45</v>
      </c>
      <c r="E174" s="12"/>
      <c r="F174" s="13" t="s">
        <v>46</v>
      </c>
      <c r="G174" s="14">
        <v>0</v>
      </c>
      <c r="H174" s="14">
        <v>285000</v>
      </c>
      <c r="I174" s="14">
        <v>0</v>
      </c>
      <c r="J174" s="14">
        <v>50000</v>
      </c>
      <c r="K174" s="14">
        <v>250000</v>
      </c>
      <c r="L174" s="14">
        <v>0</v>
      </c>
      <c r="M174" s="14">
        <f>+G174+H174+I174+J174+K174+L174</f>
        <v>585000</v>
      </c>
    </row>
    <row r="175" spans="1:13">
      <c r="A175" s="12"/>
      <c r="B175" s="12"/>
      <c r="C175" s="12"/>
      <c r="D175" s="13" t="s">
        <v>31</v>
      </c>
      <c r="E175" s="12"/>
      <c r="F175" s="13" t="s">
        <v>32</v>
      </c>
      <c r="G175" s="14">
        <v>0</v>
      </c>
      <c r="H175" s="14">
        <v>15000</v>
      </c>
      <c r="I175" s="14">
        <v>7000</v>
      </c>
      <c r="J175" s="14">
        <v>3000</v>
      </c>
      <c r="K175" s="14">
        <v>13500</v>
      </c>
      <c r="L175" s="14">
        <v>0</v>
      </c>
      <c r="M175" s="14">
        <f>+G175+H175+I175+J175+K175+L175</f>
        <v>38500</v>
      </c>
    </row>
    <row r="176" spans="1:13">
      <c r="A176" s="15"/>
      <c r="B176" s="15"/>
      <c r="C176" s="15"/>
      <c r="D176" s="15"/>
      <c r="E176" s="16" t="s">
        <v>17</v>
      </c>
      <c r="F176" s="16" t="s">
        <v>18</v>
      </c>
      <c r="G176" s="17">
        <f>+G177</f>
        <v>0</v>
      </c>
      <c r="H176" s="17">
        <f>+H177</f>
        <v>305000</v>
      </c>
      <c r="I176" s="17">
        <f>+I177</f>
        <v>62000</v>
      </c>
      <c r="J176" s="17">
        <f>+J177</f>
        <v>58000</v>
      </c>
      <c r="K176" s="17">
        <f>+K177</f>
        <v>268500</v>
      </c>
      <c r="L176" s="17">
        <f>+L177</f>
        <v>0</v>
      </c>
      <c r="M176" s="17">
        <f>+M177</f>
        <v>693500</v>
      </c>
    </row>
    <row r="177" spans="1:13">
      <c r="A177" s="15"/>
      <c r="B177" s="15"/>
      <c r="C177" s="15"/>
      <c r="D177" s="15"/>
      <c r="E177" s="16" t="s">
        <v>19</v>
      </c>
      <c r="F177" s="16" t="s">
        <v>20</v>
      </c>
      <c r="G177" s="17">
        <v>0</v>
      </c>
      <c r="H177" s="17">
        <v>305000</v>
      </c>
      <c r="I177" s="17">
        <v>62000</v>
      </c>
      <c r="J177" s="17">
        <v>58000</v>
      </c>
      <c r="K177" s="17">
        <v>268500</v>
      </c>
      <c r="L177" s="17">
        <v>0</v>
      </c>
      <c r="M177" s="17">
        <f>+G177+H177+I177+J177+K177+L177</f>
        <v>693500</v>
      </c>
    </row>
    <row r="178" spans="1:13">
      <c r="A178" s="6"/>
      <c r="B178" s="7" t="s">
        <v>130</v>
      </c>
      <c r="C178" s="6"/>
      <c r="D178" s="6"/>
      <c r="E178" s="6"/>
      <c r="F178" s="7" t="s">
        <v>131</v>
      </c>
      <c r="G178" s="8">
        <f>+G179</f>
        <v>0</v>
      </c>
      <c r="H178" s="8">
        <f>+H179</f>
        <v>15000</v>
      </c>
      <c r="I178" s="8">
        <f>+I179</f>
        <v>700000</v>
      </c>
      <c r="J178" s="8">
        <f>+J179</f>
        <v>595000</v>
      </c>
      <c r="K178" s="8">
        <f>+K179</f>
        <v>800000</v>
      </c>
      <c r="L178" s="8">
        <f>+L179</f>
        <v>5170000</v>
      </c>
      <c r="M178" s="8">
        <f>+M179</f>
        <v>7280000</v>
      </c>
    </row>
    <row r="179" spans="1:13">
      <c r="A179" s="9"/>
      <c r="B179" s="9"/>
      <c r="C179" s="10" t="s">
        <v>126</v>
      </c>
      <c r="D179" s="9"/>
      <c r="E179" s="9"/>
      <c r="F179" s="10" t="s">
        <v>127</v>
      </c>
      <c r="G179" s="11">
        <f>+G180+G181+G182+G183+G184</f>
        <v>0</v>
      </c>
      <c r="H179" s="11">
        <f>+H180+H181+H182+H183+H184</f>
        <v>15000</v>
      </c>
      <c r="I179" s="11">
        <f>+I180+I181+I182+I183+I184</f>
        <v>700000</v>
      </c>
      <c r="J179" s="11">
        <f>+J180+J181+J182+J183+J184</f>
        <v>595000</v>
      </c>
      <c r="K179" s="11">
        <f>+K180+K181+K182+K183+K184</f>
        <v>800000</v>
      </c>
      <c r="L179" s="11">
        <f>+L180+L181+L182+L183+L184</f>
        <v>5170000</v>
      </c>
      <c r="M179" s="11">
        <f>+M180+M181+M182+M183+M184</f>
        <v>7280000</v>
      </c>
    </row>
    <row r="180" spans="1:13">
      <c r="A180" s="12"/>
      <c r="B180" s="12"/>
      <c r="C180" s="12"/>
      <c r="D180" s="13" t="s">
        <v>27</v>
      </c>
      <c r="E180" s="12"/>
      <c r="F180" s="13" t="s">
        <v>28</v>
      </c>
      <c r="G180" s="14">
        <v>0</v>
      </c>
      <c r="H180" s="14">
        <v>0</v>
      </c>
      <c r="I180" s="14">
        <v>0</v>
      </c>
      <c r="J180" s="14">
        <v>20000</v>
      </c>
      <c r="K180" s="14">
        <v>0</v>
      </c>
      <c r="L180" s="14">
        <v>0</v>
      </c>
      <c r="M180" s="14">
        <f>+G180+H180+I180+J180+K180+L180</f>
        <v>20000</v>
      </c>
    </row>
    <row r="181" spans="1:13">
      <c r="A181" s="12"/>
      <c r="B181" s="12"/>
      <c r="C181" s="12"/>
      <c r="D181" s="13" t="s">
        <v>115</v>
      </c>
      <c r="E181" s="12"/>
      <c r="F181" s="13" t="s">
        <v>116</v>
      </c>
      <c r="G181" s="14">
        <v>0</v>
      </c>
      <c r="H181" s="14">
        <v>0</v>
      </c>
      <c r="I181" s="14">
        <v>0</v>
      </c>
      <c r="J181" s="14">
        <v>50000</v>
      </c>
      <c r="K181" s="14">
        <v>0</v>
      </c>
      <c r="L181" s="14">
        <v>0</v>
      </c>
      <c r="M181" s="14">
        <f>+G181+H181+I181+J181+K181+L181</f>
        <v>50000</v>
      </c>
    </row>
    <row r="182" spans="1:13">
      <c r="A182" s="12"/>
      <c r="B182" s="12"/>
      <c r="C182" s="12"/>
      <c r="D182" s="13" t="s">
        <v>45</v>
      </c>
      <c r="E182" s="12"/>
      <c r="F182" s="13" t="s">
        <v>46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5070000</v>
      </c>
      <c r="M182" s="14">
        <f>+G182+H182+I182+J182+K182+L182</f>
        <v>5070000</v>
      </c>
    </row>
    <row r="183" spans="1:13">
      <c r="A183" s="12"/>
      <c r="B183" s="12"/>
      <c r="C183" s="12"/>
      <c r="D183" s="13" t="s">
        <v>15</v>
      </c>
      <c r="E183" s="12"/>
      <c r="F183" s="13" t="s">
        <v>16</v>
      </c>
      <c r="G183" s="14">
        <v>0</v>
      </c>
      <c r="H183" s="14">
        <v>0</v>
      </c>
      <c r="I183" s="14">
        <v>500000</v>
      </c>
      <c r="J183" s="14">
        <v>500000</v>
      </c>
      <c r="K183" s="14">
        <v>500000</v>
      </c>
      <c r="L183" s="14">
        <v>0</v>
      </c>
      <c r="M183" s="14">
        <f>+G183+H183+I183+J183+K183+L183</f>
        <v>1500000</v>
      </c>
    </row>
    <row r="184" spans="1:13">
      <c r="A184" s="12"/>
      <c r="B184" s="12"/>
      <c r="C184" s="12"/>
      <c r="D184" s="13" t="s">
        <v>31</v>
      </c>
      <c r="E184" s="12"/>
      <c r="F184" s="13" t="s">
        <v>32</v>
      </c>
      <c r="G184" s="14">
        <v>0</v>
      </c>
      <c r="H184" s="14">
        <v>15000</v>
      </c>
      <c r="I184" s="14">
        <v>200000</v>
      </c>
      <c r="J184" s="14">
        <v>25000</v>
      </c>
      <c r="K184" s="14">
        <v>300000</v>
      </c>
      <c r="L184" s="14">
        <v>100000</v>
      </c>
      <c r="M184" s="14">
        <f>+G184+H184+I184+J184+K184+L184</f>
        <v>640000</v>
      </c>
    </row>
    <row r="185" spans="1:13">
      <c r="A185" s="15"/>
      <c r="B185" s="15"/>
      <c r="C185" s="15"/>
      <c r="D185" s="15"/>
      <c r="E185" s="16" t="s">
        <v>17</v>
      </c>
      <c r="F185" s="16" t="s">
        <v>18</v>
      </c>
      <c r="G185" s="17">
        <f>+G186+G187</f>
        <v>0</v>
      </c>
      <c r="H185" s="17">
        <f>+H186+H187</f>
        <v>15000</v>
      </c>
      <c r="I185" s="17">
        <f>+I186+I187</f>
        <v>700000</v>
      </c>
      <c r="J185" s="17">
        <f>+J186+J187</f>
        <v>595000</v>
      </c>
      <c r="K185" s="17">
        <f>+K186+K187</f>
        <v>800000</v>
      </c>
      <c r="L185" s="17">
        <f>+L186+L187</f>
        <v>5170000</v>
      </c>
      <c r="M185" s="17">
        <f>+M186+M187</f>
        <v>7280000</v>
      </c>
    </row>
    <row r="186" spans="1:13">
      <c r="A186" s="15"/>
      <c r="B186" s="15"/>
      <c r="C186" s="15"/>
      <c r="D186" s="15"/>
      <c r="E186" s="16" t="s">
        <v>19</v>
      </c>
      <c r="F186" s="16" t="s">
        <v>20</v>
      </c>
      <c r="G186" s="17">
        <v>0</v>
      </c>
      <c r="H186" s="17">
        <v>15000</v>
      </c>
      <c r="I186" s="17">
        <v>700000</v>
      </c>
      <c r="J186" s="17">
        <v>595000</v>
      </c>
      <c r="K186" s="17">
        <v>300000</v>
      </c>
      <c r="L186" s="17">
        <v>1350000</v>
      </c>
      <c r="M186" s="17">
        <f>+G186+H186+I186+J186+K186+L186</f>
        <v>2960000</v>
      </c>
    </row>
    <row r="187" spans="1:13">
      <c r="A187" s="15"/>
      <c r="B187" s="15"/>
      <c r="C187" s="15"/>
      <c r="D187" s="15"/>
      <c r="E187" s="16" t="s">
        <v>71</v>
      </c>
      <c r="F187" s="16" t="s">
        <v>72</v>
      </c>
      <c r="G187" s="17">
        <v>0</v>
      </c>
      <c r="H187" s="17">
        <v>0</v>
      </c>
      <c r="I187" s="17">
        <v>0</v>
      </c>
      <c r="J187" s="17">
        <v>0</v>
      </c>
      <c r="K187" s="17">
        <v>500000</v>
      </c>
      <c r="L187" s="17">
        <v>3820000</v>
      </c>
      <c r="M187" s="17">
        <f>+G187+H187+I187+J187+K187+L187</f>
        <v>4320000</v>
      </c>
    </row>
    <row r="188" spans="1:13">
      <c r="A188" s="3" t="s">
        <v>132</v>
      </c>
      <c r="B188" s="4"/>
      <c r="C188" s="4"/>
      <c r="D188" s="4"/>
      <c r="E188" s="4"/>
      <c r="F188" s="3" t="s">
        <v>133</v>
      </c>
      <c r="G188" s="5">
        <f>+G189+G196+G203+G209+G219+G232+G243+G254+G260+G270+G281</f>
        <v>308838.65000000002</v>
      </c>
      <c r="H188" s="5">
        <f>+H189+H196+H203+H209+H219+H232+H243+H254+H260+H270+H281</f>
        <v>1040200</v>
      </c>
      <c r="I188" s="5">
        <f>+I189+I196+I203+I209+I219+I232+I243+I254+I260+I270+I281</f>
        <v>1653765</v>
      </c>
      <c r="J188" s="5">
        <f>+J189+J196+J203+J209+J219+J232+J243+J254+J260+J270+J281</f>
        <v>90220</v>
      </c>
      <c r="K188" s="5">
        <f>+K189+K196+K203+K209+K219+K232+K243+K254+K260+K270+K281</f>
        <v>0</v>
      </c>
      <c r="L188" s="5">
        <f>+L189+L196+L203+L209+L219+L232+L243+L254+L260+L270+L281</f>
        <v>0</v>
      </c>
      <c r="M188" s="5">
        <f>+M189+M196+M203+M209+M219+M232+M243+M254+M260+M270+M281</f>
        <v>3093023.6500000004</v>
      </c>
    </row>
    <row r="189" spans="1:13">
      <c r="A189" s="6"/>
      <c r="B189" s="7" t="s">
        <v>134</v>
      </c>
      <c r="C189" s="6"/>
      <c r="D189" s="6"/>
      <c r="E189" s="6"/>
      <c r="F189" s="7" t="s">
        <v>135</v>
      </c>
      <c r="G189" s="8">
        <f>+G190</f>
        <v>98126.75</v>
      </c>
      <c r="H189" s="8">
        <f>+H190</f>
        <v>85900</v>
      </c>
      <c r="I189" s="8">
        <f>+I190</f>
        <v>5000</v>
      </c>
      <c r="J189" s="8">
        <f>+J190</f>
        <v>5000</v>
      </c>
      <c r="K189" s="8">
        <f>+K190</f>
        <v>0</v>
      </c>
      <c r="L189" s="8">
        <f>+L190</f>
        <v>0</v>
      </c>
      <c r="M189" s="8">
        <f>+M190</f>
        <v>194026.75</v>
      </c>
    </row>
    <row r="190" spans="1:13">
      <c r="A190" s="9"/>
      <c r="B190" s="9"/>
      <c r="C190" s="10" t="s">
        <v>136</v>
      </c>
      <c r="D190" s="9"/>
      <c r="E190" s="9"/>
      <c r="F190" s="10" t="s">
        <v>137</v>
      </c>
      <c r="G190" s="11">
        <f>+G191+G192+G193</f>
        <v>98126.75</v>
      </c>
      <c r="H190" s="11">
        <f>+H191+H192+H193</f>
        <v>85900</v>
      </c>
      <c r="I190" s="11">
        <f>+I191+I192+I193</f>
        <v>5000</v>
      </c>
      <c r="J190" s="11">
        <f>+J191+J192+J193</f>
        <v>5000</v>
      </c>
      <c r="K190" s="11">
        <f>+K191+K192+K193</f>
        <v>0</v>
      </c>
      <c r="L190" s="11">
        <f>+L191+L192+L193</f>
        <v>0</v>
      </c>
      <c r="M190" s="11">
        <f>+M191+M192+M193</f>
        <v>194026.75</v>
      </c>
    </row>
    <row r="191" spans="1:13">
      <c r="A191" s="12"/>
      <c r="B191" s="12"/>
      <c r="C191" s="12"/>
      <c r="D191" s="13" t="s">
        <v>80</v>
      </c>
      <c r="E191" s="12"/>
      <c r="F191" s="13" t="s">
        <v>81</v>
      </c>
      <c r="G191" s="14">
        <v>0</v>
      </c>
      <c r="H191" s="14">
        <v>400</v>
      </c>
      <c r="I191" s="14">
        <v>0</v>
      </c>
      <c r="J191" s="14">
        <v>0</v>
      </c>
      <c r="K191" s="14">
        <v>0</v>
      </c>
      <c r="L191" s="14">
        <v>0</v>
      </c>
      <c r="M191" s="14">
        <f>+G191+H191+I191+J191+K191+L191</f>
        <v>400</v>
      </c>
    </row>
    <row r="192" spans="1:13">
      <c r="A192" s="12"/>
      <c r="B192" s="12"/>
      <c r="C192" s="12"/>
      <c r="D192" s="13" t="s">
        <v>29</v>
      </c>
      <c r="E192" s="12"/>
      <c r="F192" s="13" t="s">
        <v>30</v>
      </c>
      <c r="G192" s="14">
        <v>86137.65</v>
      </c>
      <c r="H192" s="14">
        <v>85000</v>
      </c>
      <c r="I192" s="14">
        <v>5000</v>
      </c>
      <c r="J192" s="14">
        <v>5000</v>
      </c>
      <c r="K192" s="14">
        <v>0</v>
      </c>
      <c r="L192" s="14">
        <v>0</v>
      </c>
      <c r="M192" s="14">
        <f>+G192+H192+I192+J192+K192+L192</f>
        <v>181137.65</v>
      </c>
    </row>
    <row r="193" spans="1:13">
      <c r="A193" s="12"/>
      <c r="B193" s="12"/>
      <c r="C193" s="12"/>
      <c r="D193" s="13" t="s">
        <v>31</v>
      </c>
      <c r="E193" s="12"/>
      <c r="F193" s="13" t="s">
        <v>32</v>
      </c>
      <c r="G193" s="14">
        <v>11989.1</v>
      </c>
      <c r="H193" s="14">
        <v>500</v>
      </c>
      <c r="I193" s="14">
        <v>0</v>
      </c>
      <c r="J193" s="14">
        <v>0</v>
      </c>
      <c r="K193" s="14">
        <v>0</v>
      </c>
      <c r="L193" s="14">
        <v>0</v>
      </c>
      <c r="M193" s="14">
        <f>+G193+H193+I193+J193+K193+L193</f>
        <v>12489.1</v>
      </c>
    </row>
    <row r="194" spans="1:13">
      <c r="A194" s="15"/>
      <c r="B194" s="15"/>
      <c r="C194" s="15"/>
      <c r="D194" s="15"/>
      <c r="E194" s="16" t="s">
        <v>17</v>
      </c>
      <c r="F194" s="16" t="s">
        <v>18</v>
      </c>
      <c r="G194" s="17">
        <f>+G195</f>
        <v>98126.75</v>
      </c>
      <c r="H194" s="17">
        <f>+H195</f>
        <v>85900</v>
      </c>
      <c r="I194" s="17">
        <f>+I195</f>
        <v>5000</v>
      </c>
      <c r="J194" s="17">
        <f>+J195</f>
        <v>5000</v>
      </c>
      <c r="K194" s="17">
        <f>+K195</f>
        <v>0</v>
      </c>
      <c r="L194" s="17">
        <f>+L195</f>
        <v>0</v>
      </c>
      <c r="M194" s="17">
        <f>+M195</f>
        <v>194026.75</v>
      </c>
    </row>
    <row r="195" spans="1:13">
      <c r="A195" s="15"/>
      <c r="B195" s="15"/>
      <c r="C195" s="15"/>
      <c r="D195" s="15"/>
      <c r="E195" s="16" t="s">
        <v>19</v>
      </c>
      <c r="F195" s="16" t="s">
        <v>20</v>
      </c>
      <c r="G195" s="17">
        <v>98126.75</v>
      </c>
      <c r="H195" s="17">
        <v>85900</v>
      </c>
      <c r="I195" s="17">
        <v>5000</v>
      </c>
      <c r="J195" s="17">
        <v>5000</v>
      </c>
      <c r="K195" s="17">
        <v>0</v>
      </c>
      <c r="L195" s="17">
        <v>0</v>
      </c>
      <c r="M195" s="17">
        <f>+G195+H195+I195+J195+K195+L195</f>
        <v>194026.75</v>
      </c>
    </row>
    <row r="196" spans="1:13">
      <c r="A196" s="6"/>
      <c r="B196" s="7" t="s">
        <v>138</v>
      </c>
      <c r="C196" s="6"/>
      <c r="D196" s="6"/>
      <c r="E196" s="6"/>
      <c r="F196" s="7" t="s">
        <v>139</v>
      </c>
      <c r="G196" s="8">
        <f>+G197</f>
        <v>161501.37</v>
      </c>
      <c r="H196" s="8">
        <f>+H197</f>
        <v>280000</v>
      </c>
      <c r="I196" s="8">
        <f>+I197</f>
        <v>150000</v>
      </c>
      <c r="J196" s="8">
        <f>+J197</f>
        <v>0</v>
      </c>
      <c r="K196" s="8">
        <f>+K197</f>
        <v>0</v>
      </c>
      <c r="L196" s="8">
        <f>+L197</f>
        <v>0</v>
      </c>
      <c r="M196" s="8">
        <f>+M197</f>
        <v>591501.37000000011</v>
      </c>
    </row>
    <row r="197" spans="1:13">
      <c r="A197" s="9"/>
      <c r="B197" s="9"/>
      <c r="C197" s="10" t="s">
        <v>140</v>
      </c>
      <c r="D197" s="9"/>
      <c r="E197" s="9"/>
      <c r="F197" s="10" t="s">
        <v>141</v>
      </c>
      <c r="G197" s="11">
        <f>+G198+G199</f>
        <v>161501.37</v>
      </c>
      <c r="H197" s="11">
        <f>+H198+H199</f>
        <v>280000</v>
      </c>
      <c r="I197" s="11">
        <f>+I198+I199</f>
        <v>150000</v>
      </c>
      <c r="J197" s="11">
        <f>+J198+J199</f>
        <v>0</v>
      </c>
      <c r="K197" s="11">
        <f>+K198+K199</f>
        <v>0</v>
      </c>
      <c r="L197" s="11">
        <f>+L198+L199</f>
        <v>0</v>
      </c>
      <c r="M197" s="11">
        <f>+M198+M199</f>
        <v>591501.37000000011</v>
      </c>
    </row>
    <row r="198" spans="1:13">
      <c r="A198" s="12"/>
      <c r="B198" s="12"/>
      <c r="C198" s="12"/>
      <c r="D198" s="13" t="s">
        <v>29</v>
      </c>
      <c r="E198" s="12"/>
      <c r="F198" s="13" t="s">
        <v>30</v>
      </c>
      <c r="G198" s="14">
        <v>155611.82</v>
      </c>
      <c r="H198" s="14">
        <v>250000</v>
      </c>
      <c r="I198" s="14">
        <v>150000</v>
      </c>
      <c r="J198" s="14">
        <v>0</v>
      </c>
      <c r="K198" s="14">
        <v>0</v>
      </c>
      <c r="L198" s="14">
        <v>0</v>
      </c>
      <c r="M198" s="14">
        <f>+G198+H198+I198+J198+K198+L198</f>
        <v>555611.82000000007</v>
      </c>
    </row>
    <row r="199" spans="1:13">
      <c r="A199" s="12"/>
      <c r="B199" s="12"/>
      <c r="C199" s="12"/>
      <c r="D199" s="13" t="s">
        <v>31</v>
      </c>
      <c r="E199" s="12"/>
      <c r="F199" s="13" t="s">
        <v>32</v>
      </c>
      <c r="G199" s="14">
        <v>5889.55</v>
      </c>
      <c r="H199" s="14">
        <v>30000</v>
      </c>
      <c r="I199" s="14">
        <v>0</v>
      </c>
      <c r="J199" s="14">
        <v>0</v>
      </c>
      <c r="K199" s="14">
        <v>0</v>
      </c>
      <c r="L199" s="14">
        <v>0</v>
      </c>
      <c r="M199" s="14">
        <f>+G199+H199+I199+J199+K199+L199</f>
        <v>35889.550000000003</v>
      </c>
    </row>
    <row r="200" spans="1:13">
      <c r="A200" s="15"/>
      <c r="B200" s="15"/>
      <c r="C200" s="15"/>
      <c r="D200" s="15"/>
      <c r="E200" s="16" t="s">
        <v>17</v>
      </c>
      <c r="F200" s="16" t="s">
        <v>18</v>
      </c>
      <c r="G200" s="17">
        <f>+G201+G202</f>
        <v>161501.37</v>
      </c>
      <c r="H200" s="17">
        <f>+H201+H202</f>
        <v>280000</v>
      </c>
      <c r="I200" s="17">
        <f>+I201+I202</f>
        <v>150000</v>
      </c>
      <c r="J200" s="17">
        <f>+J201+J202</f>
        <v>0</v>
      </c>
      <c r="K200" s="17">
        <f>+K201+K202</f>
        <v>0</v>
      </c>
      <c r="L200" s="17">
        <f>+L201+L202</f>
        <v>0</v>
      </c>
      <c r="M200" s="17">
        <f>+M201+M202</f>
        <v>591501.37000000011</v>
      </c>
    </row>
    <row r="201" spans="1:13">
      <c r="A201" s="15"/>
      <c r="B201" s="15"/>
      <c r="C201" s="15"/>
      <c r="D201" s="15"/>
      <c r="E201" s="16" t="s">
        <v>33</v>
      </c>
      <c r="F201" s="16" t="s">
        <v>34</v>
      </c>
      <c r="G201" s="17">
        <v>158661.82</v>
      </c>
      <c r="H201" s="17">
        <v>280000</v>
      </c>
      <c r="I201" s="17">
        <v>150000</v>
      </c>
      <c r="J201" s="17">
        <v>0</v>
      </c>
      <c r="K201" s="17">
        <v>0</v>
      </c>
      <c r="L201" s="17">
        <v>0</v>
      </c>
      <c r="M201" s="17">
        <f>+G201+H201+I201+J201+K201+L201</f>
        <v>588661.82000000007</v>
      </c>
    </row>
    <row r="202" spans="1:13">
      <c r="A202" s="15"/>
      <c r="B202" s="15"/>
      <c r="C202" s="15"/>
      <c r="D202" s="15"/>
      <c r="E202" s="16" t="s">
        <v>19</v>
      </c>
      <c r="F202" s="16" t="s">
        <v>20</v>
      </c>
      <c r="G202" s="17">
        <v>2839.55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f>+G202+H202+I202+J202+K202+L202</f>
        <v>2839.55</v>
      </c>
    </row>
    <row r="203" spans="1:13">
      <c r="A203" s="6"/>
      <c r="B203" s="7" t="s">
        <v>142</v>
      </c>
      <c r="C203" s="6"/>
      <c r="D203" s="6"/>
      <c r="E203" s="6"/>
      <c r="F203" s="7" t="s">
        <v>143</v>
      </c>
      <c r="G203" s="8">
        <f>+G204</f>
        <v>549</v>
      </c>
      <c r="H203" s="8">
        <f>+H204</f>
        <v>11000</v>
      </c>
      <c r="I203" s="8">
        <f>+I204</f>
        <v>152250</v>
      </c>
      <c r="J203" s="8">
        <f>+J204</f>
        <v>85220</v>
      </c>
      <c r="K203" s="8">
        <f>+K204</f>
        <v>0</v>
      </c>
      <c r="L203" s="8">
        <f>+L204</f>
        <v>0</v>
      </c>
      <c r="M203" s="8">
        <f>+M204</f>
        <v>249019</v>
      </c>
    </row>
    <row r="204" spans="1:13">
      <c r="A204" s="9"/>
      <c r="B204" s="9"/>
      <c r="C204" s="10" t="s">
        <v>136</v>
      </c>
      <c r="D204" s="9"/>
      <c r="E204" s="9"/>
      <c r="F204" s="10" t="s">
        <v>137</v>
      </c>
      <c r="G204" s="11">
        <f>+G205+G206</f>
        <v>549</v>
      </c>
      <c r="H204" s="11">
        <f>+H205+H206</f>
        <v>11000</v>
      </c>
      <c r="I204" s="11">
        <f>+I205+I206</f>
        <v>152250</v>
      </c>
      <c r="J204" s="11">
        <f>+J205+J206</f>
        <v>85220</v>
      </c>
      <c r="K204" s="11">
        <f>+K205+K206</f>
        <v>0</v>
      </c>
      <c r="L204" s="11">
        <f>+L205+L206</f>
        <v>0</v>
      </c>
      <c r="M204" s="11">
        <f>+M205+M206</f>
        <v>249019</v>
      </c>
    </row>
    <row r="205" spans="1:13">
      <c r="A205" s="12"/>
      <c r="B205" s="12"/>
      <c r="C205" s="12"/>
      <c r="D205" s="13" t="s">
        <v>29</v>
      </c>
      <c r="E205" s="12"/>
      <c r="F205" s="13" t="s">
        <v>30</v>
      </c>
      <c r="G205" s="14">
        <v>0</v>
      </c>
      <c r="H205" s="14">
        <v>0</v>
      </c>
      <c r="I205" s="14">
        <v>150000</v>
      </c>
      <c r="J205" s="14">
        <v>84000</v>
      </c>
      <c r="K205" s="14">
        <v>0</v>
      </c>
      <c r="L205" s="14">
        <v>0</v>
      </c>
      <c r="M205" s="14">
        <f>+G205+H205+I205+J205+K205+L205</f>
        <v>234000</v>
      </c>
    </row>
    <row r="206" spans="1:13">
      <c r="A206" s="12"/>
      <c r="B206" s="12"/>
      <c r="C206" s="12"/>
      <c r="D206" s="13" t="s">
        <v>31</v>
      </c>
      <c r="E206" s="12"/>
      <c r="F206" s="13" t="s">
        <v>32</v>
      </c>
      <c r="G206" s="14">
        <v>549</v>
      </c>
      <c r="H206" s="14">
        <v>11000</v>
      </c>
      <c r="I206" s="14">
        <v>2250</v>
      </c>
      <c r="J206" s="14">
        <v>1220</v>
      </c>
      <c r="K206" s="14">
        <v>0</v>
      </c>
      <c r="L206" s="14">
        <v>0</v>
      </c>
      <c r="M206" s="14">
        <f>+G206+H206+I206+J206+K206+L206</f>
        <v>15019</v>
      </c>
    </row>
    <row r="207" spans="1:13">
      <c r="A207" s="15"/>
      <c r="B207" s="15"/>
      <c r="C207" s="15"/>
      <c r="D207" s="15"/>
      <c r="E207" s="16" t="s">
        <v>17</v>
      </c>
      <c r="F207" s="16" t="s">
        <v>18</v>
      </c>
      <c r="G207" s="17">
        <f>+G208</f>
        <v>549</v>
      </c>
      <c r="H207" s="17">
        <f>+H208</f>
        <v>11000</v>
      </c>
      <c r="I207" s="17">
        <f>+I208</f>
        <v>152250</v>
      </c>
      <c r="J207" s="17">
        <f>+J208</f>
        <v>85220</v>
      </c>
      <c r="K207" s="17">
        <f>+K208</f>
        <v>0</v>
      </c>
      <c r="L207" s="17">
        <f>+L208</f>
        <v>0</v>
      </c>
      <c r="M207" s="17">
        <f>+M208</f>
        <v>249019</v>
      </c>
    </row>
    <row r="208" spans="1:13">
      <c r="A208" s="15"/>
      <c r="B208" s="15"/>
      <c r="C208" s="15"/>
      <c r="D208" s="15"/>
      <c r="E208" s="16" t="s">
        <v>19</v>
      </c>
      <c r="F208" s="16" t="s">
        <v>20</v>
      </c>
      <c r="G208" s="17">
        <v>549</v>
      </c>
      <c r="H208" s="17">
        <v>11000</v>
      </c>
      <c r="I208" s="17">
        <v>152250</v>
      </c>
      <c r="J208" s="17">
        <v>85220</v>
      </c>
      <c r="K208" s="17">
        <v>0</v>
      </c>
      <c r="L208" s="17">
        <v>0</v>
      </c>
      <c r="M208" s="17">
        <f>+G208+H208+I208+J208+K208+L208</f>
        <v>249019</v>
      </c>
    </row>
    <row r="209" spans="1:13">
      <c r="A209" s="6"/>
      <c r="B209" s="7" t="s">
        <v>144</v>
      </c>
      <c r="C209" s="6"/>
      <c r="D209" s="6"/>
      <c r="E209" s="6"/>
      <c r="F209" s="7" t="s">
        <v>145</v>
      </c>
      <c r="G209" s="8">
        <f>+G210+G215</f>
        <v>610</v>
      </c>
      <c r="H209" s="8">
        <f>+H210+H215</f>
        <v>41200</v>
      </c>
      <c r="I209" s="8">
        <f>+I210+I215</f>
        <v>228370</v>
      </c>
      <c r="J209" s="8">
        <f>+J210+J215</f>
        <v>0</v>
      </c>
      <c r="K209" s="8">
        <f>+K210+K215</f>
        <v>0</v>
      </c>
      <c r="L209" s="8">
        <f>+L210+L215</f>
        <v>0</v>
      </c>
      <c r="M209" s="8">
        <f>+M210+M215</f>
        <v>270180</v>
      </c>
    </row>
    <row r="210" spans="1:13">
      <c r="A210" s="9"/>
      <c r="B210" s="9"/>
      <c r="C210" s="10" t="s">
        <v>136</v>
      </c>
      <c r="D210" s="9"/>
      <c r="E210" s="9"/>
      <c r="F210" s="10" t="s">
        <v>137</v>
      </c>
      <c r="G210" s="11">
        <f>+G211+G212</f>
        <v>610</v>
      </c>
      <c r="H210" s="11">
        <f>+H211+H212</f>
        <v>41200</v>
      </c>
      <c r="I210" s="11">
        <f>+I211+I212</f>
        <v>50750</v>
      </c>
      <c r="J210" s="11">
        <f>+J211+J212</f>
        <v>0</v>
      </c>
      <c r="K210" s="11">
        <f>+K211+K212</f>
        <v>0</v>
      </c>
      <c r="L210" s="11">
        <f>+L211+L212</f>
        <v>0</v>
      </c>
      <c r="M210" s="11">
        <f>+M211+M212</f>
        <v>92560</v>
      </c>
    </row>
    <row r="211" spans="1:13">
      <c r="A211" s="12"/>
      <c r="B211" s="12"/>
      <c r="C211" s="12"/>
      <c r="D211" s="13" t="s">
        <v>29</v>
      </c>
      <c r="E211" s="12"/>
      <c r="F211" s="13" t="s">
        <v>30</v>
      </c>
      <c r="G211" s="14">
        <v>0</v>
      </c>
      <c r="H211" s="14">
        <v>30500</v>
      </c>
      <c r="I211" s="14">
        <v>50750</v>
      </c>
      <c r="J211" s="14">
        <v>0</v>
      </c>
      <c r="K211" s="14">
        <v>0</v>
      </c>
      <c r="L211" s="14">
        <v>0</v>
      </c>
      <c r="M211" s="14">
        <f>+G211+H211+I211+J211+K211+L211</f>
        <v>81250</v>
      </c>
    </row>
    <row r="212" spans="1:13">
      <c r="A212" s="12"/>
      <c r="B212" s="12"/>
      <c r="C212" s="12"/>
      <c r="D212" s="13" t="s">
        <v>31</v>
      </c>
      <c r="E212" s="12"/>
      <c r="F212" s="13" t="s">
        <v>32</v>
      </c>
      <c r="G212" s="14">
        <v>610</v>
      </c>
      <c r="H212" s="14">
        <v>10700</v>
      </c>
      <c r="I212" s="14">
        <v>0</v>
      </c>
      <c r="J212" s="14">
        <v>0</v>
      </c>
      <c r="K212" s="14">
        <v>0</v>
      </c>
      <c r="L212" s="14">
        <v>0</v>
      </c>
      <c r="M212" s="14">
        <f>+G212+H212+I212+J212+K212+L212</f>
        <v>11310</v>
      </c>
    </row>
    <row r="213" spans="1:13">
      <c r="A213" s="15"/>
      <c r="B213" s="15"/>
      <c r="C213" s="15"/>
      <c r="D213" s="15"/>
      <c r="E213" s="16" t="s">
        <v>17</v>
      </c>
      <c r="F213" s="16" t="s">
        <v>18</v>
      </c>
      <c r="G213" s="17">
        <f>+G214</f>
        <v>610</v>
      </c>
      <c r="H213" s="17">
        <f>+H214</f>
        <v>41200</v>
      </c>
      <c r="I213" s="17">
        <f>+I214</f>
        <v>50750</v>
      </c>
      <c r="J213" s="17">
        <f>+J214</f>
        <v>0</v>
      </c>
      <c r="K213" s="17">
        <f>+K214</f>
        <v>0</v>
      </c>
      <c r="L213" s="17">
        <f>+L214</f>
        <v>0</v>
      </c>
      <c r="M213" s="17">
        <f>+M214</f>
        <v>92560</v>
      </c>
    </row>
    <row r="214" spans="1:13">
      <c r="A214" s="15"/>
      <c r="B214" s="15"/>
      <c r="C214" s="15"/>
      <c r="D214" s="15"/>
      <c r="E214" s="16" t="s">
        <v>19</v>
      </c>
      <c r="F214" s="16" t="s">
        <v>20</v>
      </c>
      <c r="G214" s="17">
        <v>610</v>
      </c>
      <c r="H214" s="17">
        <v>41200</v>
      </c>
      <c r="I214" s="17">
        <v>50750</v>
      </c>
      <c r="J214" s="17">
        <v>0</v>
      </c>
      <c r="K214" s="17">
        <v>0</v>
      </c>
      <c r="L214" s="17">
        <v>0</v>
      </c>
      <c r="M214" s="17">
        <f>+G214+H214+I214+J214+K214+L214</f>
        <v>92560</v>
      </c>
    </row>
    <row r="215" spans="1:13">
      <c r="A215" s="9"/>
      <c r="B215" s="9"/>
      <c r="C215" s="10" t="s">
        <v>146</v>
      </c>
      <c r="D215" s="9"/>
      <c r="E215" s="9"/>
      <c r="F215" s="10" t="s">
        <v>147</v>
      </c>
      <c r="G215" s="11">
        <f>+G216</f>
        <v>0</v>
      </c>
      <c r="H215" s="11">
        <f>+H216</f>
        <v>0</v>
      </c>
      <c r="I215" s="11">
        <f>+I216</f>
        <v>177620</v>
      </c>
      <c r="J215" s="11">
        <f>+J216</f>
        <v>0</v>
      </c>
      <c r="K215" s="11">
        <f>+K216</f>
        <v>0</v>
      </c>
      <c r="L215" s="11">
        <f>+L216</f>
        <v>0</v>
      </c>
      <c r="M215" s="11">
        <f>+M216</f>
        <v>177620</v>
      </c>
    </row>
    <row r="216" spans="1:13">
      <c r="A216" s="12"/>
      <c r="B216" s="12"/>
      <c r="C216" s="12"/>
      <c r="D216" s="13" t="s">
        <v>29</v>
      </c>
      <c r="E216" s="12"/>
      <c r="F216" s="13" t="s">
        <v>30</v>
      </c>
      <c r="G216" s="14">
        <v>0</v>
      </c>
      <c r="H216" s="14">
        <v>0</v>
      </c>
      <c r="I216" s="14">
        <v>177620</v>
      </c>
      <c r="J216" s="14">
        <v>0</v>
      </c>
      <c r="K216" s="14">
        <v>0</v>
      </c>
      <c r="L216" s="14">
        <v>0</v>
      </c>
      <c r="M216" s="14">
        <f>+G216+H216+I216+J216+K216+L216</f>
        <v>177620</v>
      </c>
    </row>
    <row r="217" spans="1:13">
      <c r="A217" s="15"/>
      <c r="B217" s="15"/>
      <c r="C217" s="15"/>
      <c r="D217" s="15"/>
      <c r="E217" s="16" t="s">
        <v>17</v>
      </c>
      <c r="F217" s="16" t="s">
        <v>18</v>
      </c>
      <c r="G217" s="17">
        <f>+G218</f>
        <v>0</v>
      </c>
      <c r="H217" s="17">
        <f>+H218</f>
        <v>0</v>
      </c>
      <c r="I217" s="17">
        <f>+I218</f>
        <v>177620</v>
      </c>
      <c r="J217" s="17">
        <f>+J218</f>
        <v>0</v>
      </c>
      <c r="K217" s="17">
        <f>+K218</f>
        <v>0</v>
      </c>
      <c r="L217" s="17">
        <f>+L218</f>
        <v>0</v>
      </c>
      <c r="M217" s="17">
        <f>+M218</f>
        <v>177620</v>
      </c>
    </row>
    <row r="218" spans="1:13">
      <c r="A218" s="15"/>
      <c r="B218" s="15"/>
      <c r="C218" s="15"/>
      <c r="D218" s="15"/>
      <c r="E218" s="16" t="s">
        <v>33</v>
      </c>
      <c r="F218" s="16" t="s">
        <v>34</v>
      </c>
      <c r="G218" s="17">
        <v>0</v>
      </c>
      <c r="H218" s="17">
        <v>0</v>
      </c>
      <c r="I218" s="17">
        <v>177620</v>
      </c>
      <c r="J218" s="17">
        <v>0</v>
      </c>
      <c r="K218" s="17">
        <v>0</v>
      </c>
      <c r="L218" s="17">
        <v>0</v>
      </c>
      <c r="M218" s="17">
        <f>+G218+H218+I218+J218+K218+L218</f>
        <v>177620</v>
      </c>
    </row>
    <row r="219" spans="1:13">
      <c r="A219" s="6"/>
      <c r="B219" s="7" t="s">
        <v>148</v>
      </c>
      <c r="C219" s="6"/>
      <c r="D219" s="6"/>
      <c r="E219" s="6"/>
      <c r="F219" s="7" t="s">
        <v>149</v>
      </c>
      <c r="G219" s="8">
        <f>+G220+G227</f>
        <v>25826.28</v>
      </c>
      <c r="H219" s="8">
        <f>+H220+H227</f>
        <v>70800</v>
      </c>
      <c r="I219" s="8">
        <f>+I220+I227</f>
        <v>226950</v>
      </c>
      <c r="J219" s="8">
        <f>+J220+J227</f>
        <v>0</v>
      </c>
      <c r="K219" s="8">
        <f>+K220+K227</f>
        <v>0</v>
      </c>
      <c r="L219" s="8">
        <f>+L220+L227</f>
        <v>0</v>
      </c>
      <c r="M219" s="8">
        <f>+M220+M227</f>
        <v>323576.28000000003</v>
      </c>
    </row>
    <row r="220" spans="1:13">
      <c r="A220" s="9"/>
      <c r="B220" s="9"/>
      <c r="C220" s="10" t="s">
        <v>136</v>
      </c>
      <c r="D220" s="9"/>
      <c r="E220" s="9"/>
      <c r="F220" s="10" t="s">
        <v>137</v>
      </c>
      <c r="G220" s="11">
        <f>+G221+G222+G223</f>
        <v>0</v>
      </c>
      <c r="H220" s="11">
        <f>+H221+H222+H223</f>
        <v>64800</v>
      </c>
      <c r="I220" s="11">
        <f>+I221+I222+I223</f>
        <v>226950</v>
      </c>
      <c r="J220" s="11">
        <f>+J221+J222+J223</f>
        <v>0</v>
      </c>
      <c r="K220" s="11">
        <f>+K221+K222+K223</f>
        <v>0</v>
      </c>
      <c r="L220" s="11">
        <f>+L221+L222+L223</f>
        <v>0</v>
      </c>
      <c r="M220" s="11">
        <f>+M221+M222+M223</f>
        <v>291750</v>
      </c>
    </row>
    <row r="221" spans="1:13">
      <c r="A221" s="12"/>
      <c r="B221" s="12"/>
      <c r="C221" s="12"/>
      <c r="D221" s="13" t="s">
        <v>27</v>
      </c>
      <c r="E221" s="12"/>
      <c r="F221" s="13" t="s">
        <v>28</v>
      </c>
      <c r="G221" s="14">
        <v>0</v>
      </c>
      <c r="H221" s="14">
        <v>16800</v>
      </c>
      <c r="I221" s="14">
        <v>0</v>
      </c>
      <c r="J221" s="14">
        <v>0</v>
      </c>
      <c r="K221" s="14">
        <v>0</v>
      </c>
      <c r="L221" s="14">
        <v>0</v>
      </c>
      <c r="M221" s="14">
        <f>+G221+H221+I221+J221+K221+L221</f>
        <v>16800</v>
      </c>
    </row>
    <row r="222" spans="1:13">
      <c r="A222" s="12"/>
      <c r="B222" s="12"/>
      <c r="C222" s="12"/>
      <c r="D222" s="13" t="s">
        <v>29</v>
      </c>
      <c r="E222" s="12"/>
      <c r="F222" s="13" t="s">
        <v>30</v>
      </c>
      <c r="G222" s="14">
        <v>0</v>
      </c>
      <c r="H222" s="14">
        <v>48000</v>
      </c>
      <c r="I222" s="14">
        <v>224640</v>
      </c>
      <c r="J222" s="14">
        <v>0</v>
      </c>
      <c r="K222" s="14">
        <v>0</v>
      </c>
      <c r="L222" s="14">
        <v>0</v>
      </c>
      <c r="M222" s="14">
        <f>+G222+H222+I222+J222+K222+L222</f>
        <v>272640</v>
      </c>
    </row>
    <row r="223" spans="1:13">
      <c r="A223" s="12"/>
      <c r="B223" s="12"/>
      <c r="C223" s="12"/>
      <c r="D223" s="13" t="s">
        <v>31</v>
      </c>
      <c r="E223" s="12"/>
      <c r="F223" s="13" t="s">
        <v>32</v>
      </c>
      <c r="G223" s="14">
        <v>0</v>
      </c>
      <c r="H223" s="14">
        <v>0</v>
      </c>
      <c r="I223" s="14">
        <v>2310</v>
      </c>
      <c r="J223" s="14">
        <v>0</v>
      </c>
      <c r="K223" s="14">
        <v>0</v>
      </c>
      <c r="L223" s="14">
        <v>0</v>
      </c>
      <c r="M223" s="14">
        <f>+G223+H223+I223+J223+K223+L223</f>
        <v>2310</v>
      </c>
    </row>
    <row r="224" spans="1:13">
      <c r="A224" s="15"/>
      <c r="B224" s="15"/>
      <c r="C224" s="15"/>
      <c r="D224" s="15"/>
      <c r="E224" s="16" t="s">
        <v>17</v>
      </c>
      <c r="F224" s="16" t="s">
        <v>18</v>
      </c>
      <c r="G224" s="17">
        <f>+G225+G226</f>
        <v>0</v>
      </c>
      <c r="H224" s="17">
        <f>+H225+H226</f>
        <v>64800</v>
      </c>
      <c r="I224" s="17">
        <f>+I225+I226</f>
        <v>226950</v>
      </c>
      <c r="J224" s="17">
        <f>+J225+J226</f>
        <v>0</v>
      </c>
      <c r="K224" s="17">
        <f>+K225+K226</f>
        <v>0</v>
      </c>
      <c r="L224" s="17">
        <f>+L225+L226</f>
        <v>0</v>
      </c>
      <c r="M224" s="17">
        <f>+M225+M226</f>
        <v>291750</v>
      </c>
    </row>
    <row r="225" spans="1:13">
      <c r="A225" s="15"/>
      <c r="B225" s="15"/>
      <c r="C225" s="15"/>
      <c r="D225" s="15"/>
      <c r="E225" s="16" t="s">
        <v>33</v>
      </c>
      <c r="F225" s="16" t="s">
        <v>34</v>
      </c>
      <c r="G225" s="17">
        <v>0</v>
      </c>
      <c r="H225" s="17">
        <v>6000</v>
      </c>
      <c r="I225" s="17">
        <v>0</v>
      </c>
      <c r="J225" s="17">
        <v>0</v>
      </c>
      <c r="K225" s="17">
        <v>0</v>
      </c>
      <c r="L225" s="17">
        <v>0</v>
      </c>
      <c r="M225" s="17">
        <f>+G225+H225+I225+J225+K225+L225</f>
        <v>6000</v>
      </c>
    </row>
    <row r="226" spans="1:13">
      <c r="A226" s="15"/>
      <c r="B226" s="15"/>
      <c r="C226" s="15"/>
      <c r="D226" s="15"/>
      <c r="E226" s="16" t="s">
        <v>19</v>
      </c>
      <c r="F226" s="16" t="s">
        <v>20</v>
      </c>
      <c r="G226" s="17">
        <v>0</v>
      </c>
      <c r="H226" s="17">
        <v>58800</v>
      </c>
      <c r="I226" s="17">
        <v>226950</v>
      </c>
      <c r="J226" s="17">
        <v>0</v>
      </c>
      <c r="K226" s="17">
        <v>0</v>
      </c>
      <c r="L226" s="17">
        <v>0</v>
      </c>
      <c r="M226" s="17">
        <f>+G226+H226+I226+J226+K226+L226</f>
        <v>285750</v>
      </c>
    </row>
    <row r="227" spans="1:13">
      <c r="A227" s="9"/>
      <c r="B227" s="9"/>
      <c r="C227" s="10" t="s">
        <v>146</v>
      </c>
      <c r="D227" s="9"/>
      <c r="E227" s="9"/>
      <c r="F227" s="10" t="s">
        <v>147</v>
      </c>
      <c r="G227" s="11">
        <f>+G228+G229</f>
        <v>25826.28</v>
      </c>
      <c r="H227" s="11">
        <f>+H228+H229</f>
        <v>6000</v>
      </c>
      <c r="I227" s="11">
        <f>+I228+I229</f>
        <v>0</v>
      </c>
      <c r="J227" s="11">
        <f>+J228+J229</f>
        <v>0</v>
      </c>
      <c r="K227" s="11">
        <f>+K228+K229</f>
        <v>0</v>
      </c>
      <c r="L227" s="11">
        <f>+L228+L229</f>
        <v>0</v>
      </c>
      <c r="M227" s="11">
        <f>+M228+M229</f>
        <v>31826.28</v>
      </c>
    </row>
    <row r="228" spans="1:13">
      <c r="A228" s="12"/>
      <c r="B228" s="12"/>
      <c r="C228" s="12"/>
      <c r="D228" s="13" t="s">
        <v>45</v>
      </c>
      <c r="E228" s="12"/>
      <c r="F228" s="13" t="s">
        <v>46</v>
      </c>
      <c r="G228" s="14">
        <v>25826.28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f>+G228+H228+I228+J228+K228+L228</f>
        <v>25826.28</v>
      </c>
    </row>
    <row r="229" spans="1:13">
      <c r="A229" s="12"/>
      <c r="B229" s="12"/>
      <c r="C229" s="12"/>
      <c r="D229" s="13" t="s">
        <v>31</v>
      </c>
      <c r="E229" s="12"/>
      <c r="F229" s="13" t="s">
        <v>32</v>
      </c>
      <c r="G229" s="14">
        <v>0</v>
      </c>
      <c r="H229" s="14">
        <v>6000</v>
      </c>
      <c r="I229" s="14">
        <v>0</v>
      </c>
      <c r="J229" s="14">
        <v>0</v>
      </c>
      <c r="K229" s="14">
        <v>0</v>
      </c>
      <c r="L229" s="14">
        <v>0</v>
      </c>
      <c r="M229" s="14">
        <f>+G229+H229+I229+J229+K229+L229</f>
        <v>6000</v>
      </c>
    </row>
    <row r="230" spans="1:13">
      <c r="A230" s="15"/>
      <c r="B230" s="15"/>
      <c r="C230" s="15"/>
      <c r="D230" s="15"/>
      <c r="E230" s="16" t="s">
        <v>17</v>
      </c>
      <c r="F230" s="16" t="s">
        <v>18</v>
      </c>
      <c r="G230" s="17">
        <f>+G231</f>
        <v>25826.28</v>
      </c>
      <c r="H230" s="17">
        <f>+H231</f>
        <v>6000</v>
      </c>
      <c r="I230" s="17">
        <f>+I231</f>
        <v>0</v>
      </c>
      <c r="J230" s="17">
        <f>+J231</f>
        <v>0</v>
      </c>
      <c r="K230" s="17">
        <f>+K231</f>
        <v>0</v>
      </c>
      <c r="L230" s="17">
        <f>+L231</f>
        <v>0</v>
      </c>
      <c r="M230" s="17">
        <f>+M231</f>
        <v>31826.28</v>
      </c>
    </row>
    <row r="231" spans="1:13">
      <c r="A231" s="15"/>
      <c r="B231" s="15"/>
      <c r="C231" s="15"/>
      <c r="D231" s="15"/>
      <c r="E231" s="16" t="s">
        <v>19</v>
      </c>
      <c r="F231" s="16" t="s">
        <v>20</v>
      </c>
      <c r="G231" s="17">
        <v>25826.28</v>
      </c>
      <c r="H231" s="17">
        <v>6000</v>
      </c>
      <c r="I231" s="17">
        <v>0</v>
      </c>
      <c r="J231" s="17">
        <v>0</v>
      </c>
      <c r="K231" s="17">
        <v>0</v>
      </c>
      <c r="L231" s="17">
        <v>0</v>
      </c>
      <c r="M231" s="17">
        <f>+G231+H231+I231+J231+K231+L231</f>
        <v>31826.28</v>
      </c>
    </row>
    <row r="232" spans="1:13">
      <c r="A232" s="6"/>
      <c r="B232" s="7" t="s">
        <v>150</v>
      </c>
      <c r="C232" s="6"/>
      <c r="D232" s="6"/>
      <c r="E232" s="6"/>
      <c r="F232" s="7" t="s">
        <v>151</v>
      </c>
      <c r="G232" s="8">
        <f>+G233+G238</f>
        <v>15775.25</v>
      </c>
      <c r="H232" s="8">
        <f>+H233+H238</f>
        <v>243600</v>
      </c>
      <c r="I232" s="8">
        <f>+I233+I238</f>
        <v>0</v>
      </c>
      <c r="J232" s="8">
        <f>+J233+J238</f>
        <v>0</v>
      </c>
      <c r="K232" s="8">
        <f>+K233+K238</f>
        <v>0</v>
      </c>
      <c r="L232" s="8">
        <f>+L233+L238</f>
        <v>0</v>
      </c>
      <c r="M232" s="8">
        <f>+M233+M238</f>
        <v>259375.25</v>
      </c>
    </row>
    <row r="233" spans="1:13">
      <c r="A233" s="9"/>
      <c r="B233" s="9"/>
      <c r="C233" s="10" t="s">
        <v>136</v>
      </c>
      <c r="D233" s="9"/>
      <c r="E233" s="9"/>
      <c r="F233" s="10" t="s">
        <v>137</v>
      </c>
      <c r="G233" s="11">
        <f>+G234+G235</f>
        <v>15775.25</v>
      </c>
      <c r="H233" s="11">
        <f>+H234+H235</f>
        <v>0</v>
      </c>
      <c r="I233" s="11">
        <f>+I234+I235</f>
        <v>0</v>
      </c>
      <c r="J233" s="11">
        <f>+J234+J235</f>
        <v>0</v>
      </c>
      <c r="K233" s="11">
        <f>+K234+K235</f>
        <v>0</v>
      </c>
      <c r="L233" s="11">
        <f>+L234+L235</f>
        <v>0</v>
      </c>
      <c r="M233" s="11">
        <f>+M234+M235</f>
        <v>15775.25</v>
      </c>
    </row>
    <row r="234" spans="1:13">
      <c r="A234" s="12"/>
      <c r="B234" s="12"/>
      <c r="C234" s="12"/>
      <c r="D234" s="13" t="s">
        <v>63</v>
      </c>
      <c r="E234" s="12"/>
      <c r="F234" s="13" t="s">
        <v>64</v>
      </c>
      <c r="G234" s="14">
        <v>11600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f>+G234+H234+I234+J234+K234+L234</f>
        <v>11600</v>
      </c>
    </row>
    <row r="235" spans="1:13">
      <c r="A235" s="12"/>
      <c r="B235" s="12"/>
      <c r="C235" s="12"/>
      <c r="D235" s="13" t="s">
        <v>31</v>
      </c>
      <c r="E235" s="12"/>
      <c r="F235" s="13" t="s">
        <v>32</v>
      </c>
      <c r="G235" s="14">
        <v>4175.25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f>+G235+H235+I235+J235+K235+L235</f>
        <v>4175.25</v>
      </c>
    </row>
    <row r="236" spans="1:13">
      <c r="A236" s="15"/>
      <c r="B236" s="15"/>
      <c r="C236" s="15"/>
      <c r="D236" s="15"/>
      <c r="E236" s="16" t="s">
        <v>17</v>
      </c>
      <c r="F236" s="16" t="s">
        <v>18</v>
      </c>
      <c r="G236" s="17">
        <f>+G237</f>
        <v>15775.25</v>
      </c>
      <c r="H236" s="17">
        <f>+H237</f>
        <v>0</v>
      </c>
      <c r="I236" s="17">
        <f>+I237</f>
        <v>0</v>
      </c>
      <c r="J236" s="17">
        <f>+J237</f>
        <v>0</v>
      </c>
      <c r="K236" s="17">
        <f>+K237</f>
        <v>0</v>
      </c>
      <c r="L236" s="17">
        <f>+L237</f>
        <v>0</v>
      </c>
      <c r="M236" s="17">
        <f>+M237</f>
        <v>15775.25</v>
      </c>
    </row>
    <row r="237" spans="1:13">
      <c r="A237" s="15"/>
      <c r="B237" s="15"/>
      <c r="C237" s="15"/>
      <c r="D237" s="15"/>
      <c r="E237" s="16" t="s">
        <v>19</v>
      </c>
      <c r="F237" s="16" t="s">
        <v>20</v>
      </c>
      <c r="G237" s="17">
        <v>15775.25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f>+G237+H237+I237+J237+K237+L237</f>
        <v>15775.25</v>
      </c>
    </row>
    <row r="238" spans="1:13">
      <c r="A238" s="9"/>
      <c r="B238" s="9"/>
      <c r="C238" s="10" t="s">
        <v>146</v>
      </c>
      <c r="D238" s="9"/>
      <c r="E238" s="9"/>
      <c r="F238" s="10" t="s">
        <v>147</v>
      </c>
      <c r="G238" s="11">
        <f>+G239+G240</f>
        <v>0</v>
      </c>
      <c r="H238" s="11">
        <f>+H239+H240</f>
        <v>243600</v>
      </c>
      <c r="I238" s="11">
        <f>+I239+I240</f>
        <v>0</v>
      </c>
      <c r="J238" s="11">
        <f>+J239+J240</f>
        <v>0</v>
      </c>
      <c r="K238" s="11">
        <f>+K239+K240</f>
        <v>0</v>
      </c>
      <c r="L238" s="11">
        <f>+L239+L240</f>
        <v>0</v>
      </c>
      <c r="M238" s="11">
        <f>+M239+M240</f>
        <v>243600</v>
      </c>
    </row>
    <row r="239" spans="1:13">
      <c r="A239" s="12"/>
      <c r="B239" s="12"/>
      <c r="C239" s="12"/>
      <c r="D239" s="13" t="s">
        <v>29</v>
      </c>
      <c r="E239" s="12"/>
      <c r="F239" s="13" t="s">
        <v>30</v>
      </c>
      <c r="G239" s="14">
        <v>0</v>
      </c>
      <c r="H239" s="14">
        <v>240000</v>
      </c>
      <c r="I239" s="14">
        <v>0</v>
      </c>
      <c r="J239" s="14">
        <v>0</v>
      </c>
      <c r="K239" s="14">
        <v>0</v>
      </c>
      <c r="L239" s="14">
        <v>0</v>
      </c>
      <c r="M239" s="14">
        <f>+G239+H239+I239+J239+K239+L239</f>
        <v>240000</v>
      </c>
    </row>
    <row r="240" spans="1:13">
      <c r="A240" s="12"/>
      <c r="B240" s="12"/>
      <c r="C240" s="12"/>
      <c r="D240" s="13" t="s">
        <v>31</v>
      </c>
      <c r="E240" s="12"/>
      <c r="F240" s="13" t="s">
        <v>32</v>
      </c>
      <c r="G240" s="14">
        <v>0</v>
      </c>
      <c r="H240" s="14">
        <v>3600</v>
      </c>
      <c r="I240" s="14">
        <v>0</v>
      </c>
      <c r="J240" s="14">
        <v>0</v>
      </c>
      <c r="K240" s="14">
        <v>0</v>
      </c>
      <c r="L240" s="14">
        <v>0</v>
      </c>
      <c r="M240" s="14">
        <f>+G240+H240+I240+J240+K240+L240</f>
        <v>3600</v>
      </c>
    </row>
    <row r="241" spans="1:13">
      <c r="A241" s="15"/>
      <c r="B241" s="15"/>
      <c r="C241" s="15"/>
      <c r="D241" s="15"/>
      <c r="E241" s="16" t="s">
        <v>17</v>
      </c>
      <c r="F241" s="16" t="s">
        <v>18</v>
      </c>
      <c r="G241" s="17">
        <f>+G242</f>
        <v>0</v>
      </c>
      <c r="H241" s="17">
        <f>+H242</f>
        <v>243600</v>
      </c>
      <c r="I241" s="17">
        <f>+I242</f>
        <v>0</v>
      </c>
      <c r="J241" s="17">
        <f>+J242</f>
        <v>0</v>
      </c>
      <c r="K241" s="17">
        <f>+K242</f>
        <v>0</v>
      </c>
      <c r="L241" s="17">
        <f>+L242</f>
        <v>0</v>
      </c>
      <c r="M241" s="17">
        <f>+M242</f>
        <v>243600</v>
      </c>
    </row>
    <row r="242" spans="1:13">
      <c r="A242" s="15"/>
      <c r="B242" s="15"/>
      <c r="C242" s="15"/>
      <c r="D242" s="15"/>
      <c r="E242" s="16" t="s">
        <v>33</v>
      </c>
      <c r="F242" s="16" t="s">
        <v>34</v>
      </c>
      <c r="G242" s="17">
        <v>0</v>
      </c>
      <c r="H242" s="17">
        <v>243600</v>
      </c>
      <c r="I242" s="17">
        <v>0</v>
      </c>
      <c r="J242" s="17">
        <v>0</v>
      </c>
      <c r="K242" s="17">
        <v>0</v>
      </c>
      <c r="L242" s="17">
        <v>0</v>
      </c>
      <c r="M242" s="17">
        <f>+G242+H242+I242+J242+K242+L242</f>
        <v>243600</v>
      </c>
    </row>
    <row r="243" spans="1:13">
      <c r="A243" s="6"/>
      <c r="B243" s="7" t="s">
        <v>103</v>
      </c>
      <c r="C243" s="6"/>
      <c r="D243" s="6"/>
      <c r="E243" s="6"/>
      <c r="F243" s="7" t="s">
        <v>104</v>
      </c>
      <c r="G243" s="8">
        <f>+G244+G249</f>
        <v>1400</v>
      </c>
      <c r="H243" s="8">
        <f>+H244+H249</f>
        <v>238700</v>
      </c>
      <c r="I243" s="8">
        <f>+I244+I249</f>
        <v>28420</v>
      </c>
      <c r="J243" s="8">
        <f>+J244+J249</f>
        <v>0</v>
      </c>
      <c r="K243" s="8">
        <f>+K244+K249</f>
        <v>0</v>
      </c>
      <c r="L243" s="8">
        <f>+L244+L249</f>
        <v>0</v>
      </c>
      <c r="M243" s="8">
        <f>+M244+M249</f>
        <v>268520</v>
      </c>
    </row>
    <row r="244" spans="1:13">
      <c r="A244" s="9"/>
      <c r="B244" s="9"/>
      <c r="C244" s="10" t="s">
        <v>136</v>
      </c>
      <c r="D244" s="9"/>
      <c r="E244" s="9"/>
      <c r="F244" s="10" t="s">
        <v>137</v>
      </c>
      <c r="G244" s="11">
        <f>+G245+G246</f>
        <v>1400</v>
      </c>
      <c r="H244" s="11">
        <f>+H245+H246</f>
        <v>126000</v>
      </c>
      <c r="I244" s="11">
        <f>+I245+I246</f>
        <v>28420</v>
      </c>
      <c r="J244" s="11">
        <f>+J245+J246</f>
        <v>0</v>
      </c>
      <c r="K244" s="11">
        <f>+K245+K246</f>
        <v>0</v>
      </c>
      <c r="L244" s="11">
        <f>+L245+L246</f>
        <v>0</v>
      </c>
      <c r="M244" s="11">
        <f>+M245+M246</f>
        <v>155820</v>
      </c>
    </row>
    <row r="245" spans="1:13">
      <c r="A245" s="12"/>
      <c r="B245" s="12"/>
      <c r="C245" s="12"/>
      <c r="D245" s="13" t="s">
        <v>29</v>
      </c>
      <c r="E245" s="12"/>
      <c r="F245" s="13" t="s">
        <v>30</v>
      </c>
      <c r="G245" s="14">
        <v>0</v>
      </c>
      <c r="H245" s="14">
        <v>124000</v>
      </c>
      <c r="I245" s="14">
        <v>28000</v>
      </c>
      <c r="J245" s="14">
        <v>0</v>
      </c>
      <c r="K245" s="14">
        <v>0</v>
      </c>
      <c r="L245" s="14">
        <v>0</v>
      </c>
      <c r="M245" s="14">
        <f>+G245+H245+I245+J245+K245+L245</f>
        <v>152000</v>
      </c>
    </row>
    <row r="246" spans="1:13">
      <c r="A246" s="12"/>
      <c r="B246" s="12"/>
      <c r="C246" s="12"/>
      <c r="D246" s="13" t="s">
        <v>31</v>
      </c>
      <c r="E246" s="12"/>
      <c r="F246" s="13" t="s">
        <v>32</v>
      </c>
      <c r="G246" s="14">
        <v>1400</v>
      </c>
      <c r="H246" s="14">
        <v>2000</v>
      </c>
      <c r="I246" s="14">
        <v>420</v>
      </c>
      <c r="J246" s="14">
        <v>0</v>
      </c>
      <c r="K246" s="14">
        <v>0</v>
      </c>
      <c r="L246" s="14">
        <v>0</v>
      </c>
      <c r="M246" s="14">
        <f>+G246+H246+I246+J246+K246+L246</f>
        <v>3820</v>
      </c>
    </row>
    <row r="247" spans="1:13">
      <c r="A247" s="15"/>
      <c r="B247" s="15"/>
      <c r="C247" s="15"/>
      <c r="D247" s="15"/>
      <c r="E247" s="16" t="s">
        <v>17</v>
      </c>
      <c r="F247" s="16" t="s">
        <v>18</v>
      </c>
      <c r="G247" s="17">
        <f>+G248</f>
        <v>1400</v>
      </c>
      <c r="H247" s="17">
        <f>+H248</f>
        <v>126000</v>
      </c>
      <c r="I247" s="17">
        <f>+I248</f>
        <v>28420</v>
      </c>
      <c r="J247" s="17">
        <f>+J248</f>
        <v>0</v>
      </c>
      <c r="K247" s="17">
        <f>+K248</f>
        <v>0</v>
      </c>
      <c r="L247" s="17">
        <f>+L248</f>
        <v>0</v>
      </c>
      <c r="M247" s="17">
        <f>+M248</f>
        <v>155820</v>
      </c>
    </row>
    <row r="248" spans="1:13">
      <c r="A248" s="15"/>
      <c r="B248" s="15"/>
      <c r="C248" s="15"/>
      <c r="D248" s="15"/>
      <c r="E248" s="16" t="s">
        <v>19</v>
      </c>
      <c r="F248" s="16" t="s">
        <v>20</v>
      </c>
      <c r="G248" s="17">
        <v>1400</v>
      </c>
      <c r="H248" s="17">
        <v>126000</v>
      </c>
      <c r="I248" s="17">
        <v>28420</v>
      </c>
      <c r="J248" s="17">
        <v>0</v>
      </c>
      <c r="K248" s="17">
        <v>0</v>
      </c>
      <c r="L248" s="17">
        <v>0</v>
      </c>
      <c r="M248" s="17">
        <f>+G248+H248+I248+J248+K248+L248</f>
        <v>155820</v>
      </c>
    </row>
    <row r="249" spans="1:13">
      <c r="A249" s="9"/>
      <c r="B249" s="9"/>
      <c r="C249" s="10" t="s">
        <v>146</v>
      </c>
      <c r="D249" s="9"/>
      <c r="E249" s="9"/>
      <c r="F249" s="10" t="s">
        <v>147</v>
      </c>
      <c r="G249" s="11">
        <f>+G250+G251</f>
        <v>0</v>
      </c>
      <c r="H249" s="11">
        <f>+H250+H251</f>
        <v>112700</v>
      </c>
      <c r="I249" s="11">
        <f>+I250+I251</f>
        <v>0</v>
      </c>
      <c r="J249" s="11">
        <f>+J250+J251</f>
        <v>0</v>
      </c>
      <c r="K249" s="11">
        <f>+K250+K251</f>
        <v>0</v>
      </c>
      <c r="L249" s="11">
        <f>+L250+L251</f>
        <v>0</v>
      </c>
      <c r="M249" s="11">
        <f>+M250+M251</f>
        <v>112700</v>
      </c>
    </row>
    <row r="250" spans="1:13">
      <c r="A250" s="12"/>
      <c r="B250" s="12"/>
      <c r="C250" s="12"/>
      <c r="D250" s="13" t="s">
        <v>29</v>
      </c>
      <c r="E250" s="12"/>
      <c r="F250" s="13" t="s">
        <v>30</v>
      </c>
      <c r="G250" s="14">
        <v>0</v>
      </c>
      <c r="H250" s="14">
        <v>111000</v>
      </c>
      <c r="I250" s="14">
        <v>0</v>
      </c>
      <c r="J250" s="14">
        <v>0</v>
      </c>
      <c r="K250" s="14">
        <v>0</v>
      </c>
      <c r="L250" s="14">
        <v>0</v>
      </c>
      <c r="M250" s="14">
        <f>+G250+H250+I250+J250+K250+L250</f>
        <v>111000</v>
      </c>
    </row>
    <row r="251" spans="1:13">
      <c r="A251" s="12"/>
      <c r="B251" s="12"/>
      <c r="C251" s="12"/>
      <c r="D251" s="13" t="s">
        <v>31</v>
      </c>
      <c r="E251" s="12"/>
      <c r="F251" s="13" t="s">
        <v>32</v>
      </c>
      <c r="G251" s="14">
        <v>0</v>
      </c>
      <c r="H251" s="14">
        <v>1700</v>
      </c>
      <c r="I251" s="14">
        <v>0</v>
      </c>
      <c r="J251" s="14">
        <v>0</v>
      </c>
      <c r="K251" s="14">
        <v>0</v>
      </c>
      <c r="L251" s="14">
        <v>0</v>
      </c>
      <c r="M251" s="14">
        <f>+G251+H251+I251+J251+K251+L251</f>
        <v>1700</v>
      </c>
    </row>
    <row r="252" spans="1:13">
      <c r="A252" s="15"/>
      <c r="B252" s="15"/>
      <c r="C252" s="15"/>
      <c r="D252" s="15"/>
      <c r="E252" s="16" t="s">
        <v>17</v>
      </c>
      <c r="F252" s="16" t="s">
        <v>18</v>
      </c>
      <c r="G252" s="17">
        <f>+G253</f>
        <v>0</v>
      </c>
      <c r="H252" s="17">
        <f>+H253</f>
        <v>112700</v>
      </c>
      <c r="I252" s="17">
        <f>+I253</f>
        <v>0</v>
      </c>
      <c r="J252" s="17">
        <f>+J253</f>
        <v>0</v>
      </c>
      <c r="K252" s="17">
        <f>+K253</f>
        <v>0</v>
      </c>
      <c r="L252" s="17">
        <f>+L253</f>
        <v>0</v>
      </c>
      <c r="M252" s="17">
        <f>+M253</f>
        <v>112700</v>
      </c>
    </row>
    <row r="253" spans="1:13">
      <c r="A253" s="15"/>
      <c r="B253" s="15"/>
      <c r="C253" s="15"/>
      <c r="D253" s="15"/>
      <c r="E253" s="16" t="s">
        <v>33</v>
      </c>
      <c r="F253" s="16" t="s">
        <v>34</v>
      </c>
      <c r="G253" s="17">
        <v>0</v>
      </c>
      <c r="H253" s="17">
        <v>112700</v>
      </c>
      <c r="I253" s="17">
        <v>0</v>
      </c>
      <c r="J253" s="17">
        <v>0</v>
      </c>
      <c r="K253" s="17">
        <v>0</v>
      </c>
      <c r="L253" s="17">
        <v>0</v>
      </c>
      <c r="M253" s="17">
        <f>+G253+H253+I253+J253+K253+L253</f>
        <v>112700</v>
      </c>
    </row>
    <row r="254" spans="1:13">
      <c r="A254" s="6"/>
      <c r="B254" s="7" t="s">
        <v>152</v>
      </c>
      <c r="C254" s="6"/>
      <c r="D254" s="6"/>
      <c r="E254" s="6"/>
      <c r="F254" s="7" t="s">
        <v>153</v>
      </c>
      <c r="G254" s="8">
        <f>+G255</f>
        <v>0</v>
      </c>
      <c r="H254" s="8">
        <f>+H255</f>
        <v>15000</v>
      </c>
      <c r="I254" s="8">
        <f>+I255</f>
        <v>285215</v>
      </c>
      <c r="J254" s="8">
        <f>+J255</f>
        <v>0</v>
      </c>
      <c r="K254" s="8">
        <f>+K255</f>
        <v>0</v>
      </c>
      <c r="L254" s="8">
        <f>+L255</f>
        <v>0</v>
      </c>
      <c r="M254" s="8">
        <f>+M255</f>
        <v>300215</v>
      </c>
    </row>
    <row r="255" spans="1:13">
      <c r="A255" s="9"/>
      <c r="B255" s="9"/>
      <c r="C255" s="10" t="s">
        <v>136</v>
      </c>
      <c r="D255" s="9"/>
      <c r="E255" s="9"/>
      <c r="F255" s="10" t="s">
        <v>137</v>
      </c>
      <c r="G255" s="11">
        <f>+G256+G257</f>
        <v>0</v>
      </c>
      <c r="H255" s="11">
        <f>+H256+H257</f>
        <v>15000</v>
      </c>
      <c r="I255" s="11">
        <f>+I256+I257</f>
        <v>285215</v>
      </c>
      <c r="J255" s="11">
        <f>+J256+J257</f>
        <v>0</v>
      </c>
      <c r="K255" s="11">
        <f>+K256+K257</f>
        <v>0</v>
      </c>
      <c r="L255" s="11">
        <f>+L256+L257</f>
        <v>0</v>
      </c>
      <c r="M255" s="11">
        <f>+M256+M257</f>
        <v>300215</v>
      </c>
    </row>
    <row r="256" spans="1:13">
      <c r="A256" s="12"/>
      <c r="B256" s="12"/>
      <c r="C256" s="12"/>
      <c r="D256" s="13" t="s">
        <v>29</v>
      </c>
      <c r="E256" s="12"/>
      <c r="F256" s="13" t="s">
        <v>30</v>
      </c>
      <c r="G256" s="14">
        <v>0</v>
      </c>
      <c r="H256" s="14">
        <v>0</v>
      </c>
      <c r="I256" s="14">
        <v>285215</v>
      </c>
      <c r="J256" s="14">
        <v>0</v>
      </c>
      <c r="K256" s="14">
        <v>0</v>
      </c>
      <c r="L256" s="14">
        <v>0</v>
      </c>
      <c r="M256" s="14">
        <f>+G256+H256+I256+J256+K256+L256</f>
        <v>285215</v>
      </c>
    </row>
    <row r="257" spans="1:13">
      <c r="A257" s="12"/>
      <c r="B257" s="12"/>
      <c r="C257" s="12"/>
      <c r="D257" s="13" t="s">
        <v>31</v>
      </c>
      <c r="E257" s="12"/>
      <c r="F257" s="13" t="s">
        <v>32</v>
      </c>
      <c r="G257" s="14">
        <v>0</v>
      </c>
      <c r="H257" s="14">
        <v>15000</v>
      </c>
      <c r="I257" s="14">
        <v>0</v>
      </c>
      <c r="J257" s="14">
        <v>0</v>
      </c>
      <c r="K257" s="14">
        <v>0</v>
      </c>
      <c r="L257" s="14">
        <v>0</v>
      </c>
      <c r="M257" s="14">
        <f>+G257+H257+I257+J257+K257+L257</f>
        <v>15000</v>
      </c>
    </row>
    <row r="258" spans="1:13">
      <c r="A258" s="15"/>
      <c r="B258" s="15"/>
      <c r="C258" s="15"/>
      <c r="D258" s="15"/>
      <c r="E258" s="16" t="s">
        <v>17</v>
      </c>
      <c r="F258" s="16" t="s">
        <v>18</v>
      </c>
      <c r="G258" s="17">
        <f>+G259</f>
        <v>0</v>
      </c>
      <c r="H258" s="17">
        <f>+H259</f>
        <v>15000</v>
      </c>
      <c r="I258" s="17">
        <f>+I259</f>
        <v>285215</v>
      </c>
      <c r="J258" s="17">
        <f>+J259</f>
        <v>0</v>
      </c>
      <c r="K258" s="17">
        <f>+K259</f>
        <v>0</v>
      </c>
      <c r="L258" s="17">
        <f>+L259</f>
        <v>0</v>
      </c>
      <c r="M258" s="17">
        <f>+M259</f>
        <v>300215</v>
      </c>
    </row>
    <row r="259" spans="1:13">
      <c r="A259" s="15"/>
      <c r="B259" s="15"/>
      <c r="C259" s="15"/>
      <c r="D259" s="15"/>
      <c r="E259" s="16" t="s">
        <v>19</v>
      </c>
      <c r="F259" s="16" t="s">
        <v>20</v>
      </c>
      <c r="G259" s="17">
        <v>0</v>
      </c>
      <c r="H259" s="17">
        <v>15000</v>
      </c>
      <c r="I259" s="17">
        <v>285215</v>
      </c>
      <c r="J259" s="17">
        <v>0</v>
      </c>
      <c r="K259" s="17">
        <v>0</v>
      </c>
      <c r="L259" s="17">
        <v>0</v>
      </c>
      <c r="M259" s="17">
        <f>+G259+H259+I259+J259+K259+L259</f>
        <v>300215</v>
      </c>
    </row>
    <row r="260" spans="1:13">
      <c r="A260" s="6"/>
      <c r="B260" s="7" t="s">
        <v>154</v>
      </c>
      <c r="C260" s="6"/>
      <c r="D260" s="6"/>
      <c r="E260" s="6"/>
      <c r="F260" s="7" t="s">
        <v>155</v>
      </c>
      <c r="G260" s="8">
        <f>+G261+G266</f>
        <v>2000</v>
      </c>
      <c r="H260" s="8">
        <f>+H261+H266</f>
        <v>15500</v>
      </c>
      <c r="I260" s="8">
        <f>+I261+I266</f>
        <v>99470</v>
      </c>
      <c r="J260" s="8">
        <f>+J261+J266</f>
        <v>0</v>
      </c>
      <c r="K260" s="8">
        <f>+K261+K266</f>
        <v>0</v>
      </c>
      <c r="L260" s="8">
        <f>+L261+L266</f>
        <v>0</v>
      </c>
      <c r="M260" s="8">
        <f>+M261+M266</f>
        <v>116970</v>
      </c>
    </row>
    <row r="261" spans="1:13">
      <c r="A261" s="9"/>
      <c r="B261" s="9"/>
      <c r="C261" s="10" t="s">
        <v>136</v>
      </c>
      <c r="D261" s="9"/>
      <c r="E261" s="9"/>
      <c r="F261" s="10" t="s">
        <v>137</v>
      </c>
      <c r="G261" s="11">
        <f>+G262+G263</f>
        <v>0</v>
      </c>
      <c r="H261" s="11">
        <f>+H262+H263</f>
        <v>11500</v>
      </c>
      <c r="I261" s="11">
        <f>+I262+I263</f>
        <v>0</v>
      </c>
      <c r="J261" s="11">
        <f>+J262+J263</f>
        <v>0</v>
      </c>
      <c r="K261" s="11">
        <f>+K262+K263</f>
        <v>0</v>
      </c>
      <c r="L261" s="11">
        <f>+L262+L263</f>
        <v>0</v>
      </c>
      <c r="M261" s="11">
        <f>+M262+M263</f>
        <v>11500</v>
      </c>
    </row>
    <row r="262" spans="1:13">
      <c r="A262" s="12"/>
      <c r="B262" s="12"/>
      <c r="C262" s="12"/>
      <c r="D262" s="13" t="s">
        <v>27</v>
      </c>
      <c r="E262" s="12"/>
      <c r="F262" s="13" t="s">
        <v>28</v>
      </c>
      <c r="G262" s="14">
        <v>0</v>
      </c>
      <c r="H262" s="14">
        <v>7500</v>
      </c>
      <c r="I262" s="14">
        <v>0</v>
      </c>
      <c r="J262" s="14">
        <v>0</v>
      </c>
      <c r="K262" s="14">
        <v>0</v>
      </c>
      <c r="L262" s="14">
        <v>0</v>
      </c>
      <c r="M262" s="14">
        <f>+G262+H262+I262+J262+K262+L262</f>
        <v>7500</v>
      </c>
    </row>
    <row r="263" spans="1:13">
      <c r="A263" s="12"/>
      <c r="B263" s="12"/>
      <c r="C263" s="12"/>
      <c r="D263" s="13" t="s">
        <v>31</v>
      </c>
      <c r="E263" s="12"/>
      <c r="F263" s="13" t="s">
        <v>32</v>
      </c>
      <c r="G263" s="14">
        <v>0</v>
      </c>
      <c r="H263" s="14">
        <v>4000</v>
      </c>
      <c r="I263" s="14">
        <v>0</v>
      </c>
      <c r="J263" s="14">
        <v>0</v>
      </c>
      <c r="K263" s="14">
        <v>0</v>
      </c>
      <c r="L263" s="14">
        <v>0</v>
      </c>
      <c r="M263" s="14">
        <f>+G263+H263+I263+J263+K263+L263</f>
        <v>4000</v>
      </c>
    </row>
    <row r="264" spans="1:13">
      <c r="A264" s="15"/>
      <c r="B264" s="15"/>
      <c r="C264" s="15"/>
      <c r="D264" s="15"/>
      <c r="E264" s="16" t="s">
        <v>17</v>
      </c>
      <c r="F264" s="16" t="s">
        <v>18</v>
      </c>
      <c r="G264" s="17">
        <f>+G265</f>
        <v>0</v>
      </c>
      <c r="H264" s="17">
        <f>+H265</f>
        <v>11500</v>
      </c>
      <c r="I264" s="17">
        <f>+I265</f>
        <v>0</v>
      </c>
      <c r="J264" s="17">
        <f>+J265</f>
        <v>0</v>
      </c>
      <c r="K264" s="17">
        <f>+K265</f>
        <v>0</v>
      </c>
      <c r="L264" s="17">
        <f>+L265</f>
        <v>0</v>
      </c>
      <c r="M264" s="17">
        <f>+M265</f>
        <v>11500</v>
      </c>
    </row>
    <row r="265" spans="1:13">
      <c r="A265" s="15"/>
      <c r="B265" s="15"/>
      <c r="C265" s="15"/>
      <c r="D265" s="15"/>
      <c r="E265" s="16" t="s">
        <v>19</v>
      </c>
      <c r="F265" s="16" t="s">
        <v>20</v>
      </c>
      <c r="G265" s="17">
        <v>0</v>
      </c>
      <c r="H265" s="17">
        <v>11500</v>
      </c>
      <c r="I265" s="17">
        <v>0</v>
      </c>
      <c r="J265" s="17">
        <v>0</v>
      </c>
      <c r="K265" s="17">
        <v>0</v>
      </c>
      <c r="L265" s="17">
        <v>0</v>
      </c>
      <c r="M265" s="17">
        <f>+G265+H265+I265+J265+K265+L265</f>
        <v>11500</v>
      </c>
    </row>
    <row r="266" spans="1:13">
      <c r="A266" s="9"/>
      <c r="B266" s="9"/>
      <c r="C266" s="10" t="s">
        <v>146</v>
      </c>
      <c r="D266" s="9"/>
      <c r="E266" s="9"/>
      <c r="F266" s="10" t="s">
        <v>147</v>
      </c>
      <c r="G266" s="11">
        <f>+G267</f>
        <v>2000</v>
      </c>
      <c r="H266" s="11">
        <f>+H267</f>
        <v>4000</v>
      </c>
      <c r="I266" s="11">
        <f>+I267</f>
        <v>99470</v>
      </c>
      <c r="J266" s="11">
        <f>+J267</f>
        <v>0</v>
      </c>
      <c r="K266" s="11">
        <f>+K267</f>
        <v>0</v>
      </c>
      <c r="L266" s="11">
        <f>+L267</f>
        <v>0</v>
      </c>
      <c r="M266" s="11">
        <f>+M267</f>
        <v>105470</v>
      </c>
    </row>
    <row r="267" spans="1:13">
      <c r="A267" s="12"/>
      <c r="B267" s="12"/>
      <c r="C267" s="12"/>
      <c r="D267" s="13" t="s">
        <v>45</v>
      </c>
      <c r="E267" s="12"/>
      <c r="F267" s="13" t="s">
        <v>46</v>
      </c>
      <c r="G267" s="14">
        <v>2000</v>
      </c>
      <c r="H267" s="14">
        <v>4000</v>
      </c>
      <c r="I267" s="14">
        <v>99470</v>
      </c>
      <c r="J267" s="14">
        <v>0</v>
      </c>
      <c r="K267" s="14">
        <v>0</v>
      </c>
      <c r="L267" s="14">
        <v>0</v>
      </c>
      <c r="M267" s="14">
        <f>+G267+H267+I267+J267+K267+L267</f>
        <v>105470</v>
      </c>
    </row>
    <row r="268" spans="1:13">
      <c r="A268" s="15"/>
      <c r="B268" s="15"/>
      <c r="C268" s="15"/>
      <c r="D268" s="15"/>
      <c r="E268" s="16" t="s">
        <v>17</v>
      </c>
      <c r="F268" s="16" t="s">
        <v>18</v>
      </c>
      <c r="G268" s="17">
        <f>+G269</f>
        <v>2000</v>
      </c>
      <c r="H268" s="17">
        <f>+H269</f>
        <v>4000</v>
      </c>
      <c r="I268" s="17">
        <f>+I269</f>
        <v>99470</v>
      </c>
      <c r="J268" s="17">
        <f>+J269</f>
        <v>0</v>
      </c>
      <c r="K268" s="17">
        <f>+K269</f>
        <v>0</v>
      </c>
      <c r="L268" s="17">
        <f>+L269</f>
        <v>0</v>
      </c>
      <c r="M268" s="17">
        <f>+M269</f>
        <v>105470</v>
      </c>
    </row>
    <row r="269" spans="1:13">
      <c r="A269" s="15"/>
      <c r="B269" s="15"/>
      <c r="C269" s="15"/>
      <c r="D269" s="15"/>
      <c r="E269" s="16" t="s">
        <v>33</v>
      </c>
      <c r="F269" s="16" t="s">
        <v>34</v>
      </c>
      <c r="G269" s="17">
        <v>2000</v>
      </c>
      <c r="H269" s="17">
        <v>4000</v>
      </c>
      <c r="I269" s="17">
        <v>99470</v>
      </c>
      <c r="J269" s="17">
        <v>0</v>
      </c>
      <c r="K269" s="17">
        <v>0</v>
      </c>
      <c r="L269" s="17">
        <v>0</v>
      </c>
      <c r="M269" s="17">
        <f>+G269+H269+I269+J269+K269+L269</f>
        <v>105470</v>
      </c>
    </row>
    <row r="270" spans="1:13">
      <c r="A270" s="6"/>
      <c r="B270" s="7" t="s">
        <v>156</v>
      </c>
      <c r="C270" s="6"/>
      <c r="D270" s="6"/>
      <c r="E270" s="6"/>
      <c r="F270" s="7" t="s">
        <v>157</v>
      </c>
      <c r="G270" s="8">
        <f>+G271+G276</f>
        <v>3050</v>
      </c>
      <c r="H270" s="8">
        <f>+H271+H276</f>
        <v>7500</v>
      </c>
      <c r="I270" s="8">
        <f>+I271+I276</f>
        <v>249690</v>
      </c>
      <c r="J270" s="8">
        <f>+J271+J276</f>
        <v>0</v>
      </c>
      <c r="K270" s="8">
        <f>+K271+K276</f>
        <v>0</v>
      </c>
      <c r="L270" s="8">
        <f>+L271+L276</f>
        <v>0</v>
      </c>
      <c r="M270" s="8">
        <f>+M271+M276</f>
        <v>260240</v>
      </c>
    </row>
    <row r="271" spans="1:13">
      <c r="A271" s="9"/>
      <c r="B271" s="9"/>
      <c r="C271" s="10" t="s">
        <v>136</v>
      </c>
      <c r="D271" s="9"/>
      <c r="E271" s="9"/>
      <c r="F271" s="10" t="s">
        <v>137</v>
      </c>
      <c r="G271" s="11">
        <f>+G272+G273</f>
        <v>0</v>
      </c>
      <c r="H271" s="11">
        <f>+H272+H273</f>
        <v>7500</v>
      </c>
      <c r="I271" s="11">
        <f>+I272+I273</f>
        <v>152250</v>
      </c>
      <c r="J271" s="11">
        <f>+J272+J273</f>
        <v>0</v>
      </c>
      <c r="K271" s="11">
        <f>+K272+K273</f>
        <v>0</v>
      </c>
      <c r="L271" s="11">
        <f>+L272+L273</f>
        <v>0</v>
      </c>
      <c r="M271" s="11">
        <f>+M272+M273</f>
        <v>159750</v>
      </c>
    </row>
    <row r="272" spans="1:13">
      <c r="A272" s="12"/>
      <c r="B272" s="12"/>
      <c r="C272" s="12"/>
      <c r="D272" s="13" t="s">
        <v>45</v>
      </c>
      <c r="E272" s="12"/>
      <c r="F272" s="13" t="s">
        <v>46</v>
      </c>
      <c r="G272" s="14">
        <v>0</v>
      </c>
      <c r="H272" s="14">
        <v>0</v>
      </c>
      <c r="I272" s="14">
        <v>152250</v>
      </c>
      <c r="J272" s="14">
        <v>0</v>
      </c>
      <c r="K272" s="14">
        <v>0</v>
      </c>
      <c r="L272" s="14">
        <v>0</v>
      </c>
      <c r="M272" s="14">
        <f>+G272+H272+I272+J272+K272+L272</f>
        <v>152250</v>
      </c>
    </row>
    <row r="273" spans="1:13">
      <c r="A273" s="12"/>
      <c r="B273" s="12"/>
      <c r="C273" s="12"/>
      <c r="D273" s="13" t="s">
        <v>31</v>
      </c>
      <c r="E273" s="12"/>
      <c r="F273" s="13" t="s">
        <v>32</v>
      </c>
      <c r="G273" s="14">
        <v>0</v>
      </c>
      <c r="H273" s="14">
        <v>7500</v>
      </c>
      <c r="I273" s="14">
        <v>0</v>
      </c>
      <c r="J273" s="14">
        <v>0</v>
      </c>
      <c r="K273" s="14">
        <v>0</v>
      </c>
      <c r="L273" s="14">
        <v>0</v>
      </c>
      <c r="M273" s="14">
        <f>+G273+H273+I273+J273+K273+L273</f>
        <v>7500</v>
      </c>
    </row>
    <row r="274" spans="1:13">
      <c r="A274" s="15"/>
      <c r="B274" s="15"/>
      <c r="C274" s="15"/>
      <c r="D274" s="15"/>
      <c r="E274" s="16" t="s">
        <v>17</v>
      </c>
      <c r="F274" s="16" t="s">
        <v>18</v>
      </c>
      <c r="G274" s="17">
        <f>+G275</f>
        <v>0</v>
      </c>
      <c r="H274" s="17">
        <f>+H275</f>
        <v>7500</v>
      </c>
      <c r="I274" s="17">
        <f>+I275</f>
        <v>152250</v>
      </c>
      <c r="J274" s="17">
        <f>+J275</f>
        <v>0</v>
      </c>
      <c r="K274" s="17">
        <f>+K275</f>
        <v>0</v>
      </c>
      <c r="L274" s="17">
        <f>+L275</f>
        <v>0</v>
      </c>
      <c r="M274" s="17">
        <f>+M275</f>
        <v>159750</v>
      </c>
    </row>
    <row r="275" spans="1:13">
      <c r="A275" s="15"/>
      <c r="B275" s="15"/>
      <c r="C275" s="15"/>
      <c r="D275" s="15"/>
      <c r="E275" s="16" t="s">
        <v>19</v>
      </c>
      <c r="F275" s="16" t="s">
        <v>20</v>
      </c>
      <c r="G275" s="17">
        <v>0</v>
      </c>
      <c r="H275" s="17">
        <v>7500</v>
      </c>
      <c r="I275" s="17">
        <v>152250</v>
      </c>
      <c r="J275" s="17">
        <v>0</v>
      </c>
      <c r="K275" s="17">
        <v>0</v>
      </c>
      <c r="L275" s="17">
        <v>0</v>
      </c>
      <c r="M275" s="17">
        <f>+G275+H275+I275+J275+K275+L275</f>
        <v>159750</v>
      </c>
    </row>
    <row r="276" spans="1:13">
      <c r="A276" s="9"/>
      <c r="B276" s="9"/>
      <c r="C276" s="10" t="s">
        <v>146</v>
      </c>
      <c r="D276" s="9"/>
      <c r="E276" s="9"/>
      <c r="F276" s="10" t="s">
        <v>147</v>
      </c>
      <c r="G276" s="11">
        <f>+G277+G278</f>
        <v>3050</v>
      </c>
      <c r="H276" s="11">
        <f>+H277+H278</f>
        <v>0</v>
      </c>
      <c r="I276" s="11">
        <f>+I277+I278</f>
        <v>97440</v>
      </c>
      <c r="J276" s="11">
        <f>+J277+J278</f>
        <v>0</v>
      </c>
      <c r="K276" s="11">
        <f>+K277+K278</f>
        <v>0</v>
      </c>
      <c r="L276" s="11">
        <f>+L277+L278</f>
        <v>0</v>
      </c>
      <c r="M276" s="11">
        <f>+M277+M278</f>
        <v>100490</v>
      </c>
    </row>
    <row r="277" spans="1:13">
      <c r="A277" s="12"/>
      <c r="B277" s="12"/>
      <c r="C277" s="12"/>
      <c r="D277" s="13" t="s">
        <v>45</v>
      </c>
      <c r="E277" s="12"/>
      <c r="F277" s="13" t="s">
        <v>46</v>
      </c>
      <c r="G277" s="14">
        <v>0</v>
      </c>
      <c r="H277" s="14">
        <v>0</v>
      </c>
      <c r="I277" s="14">
        <v>97440</v>
      </c>
      <c r="J277" s="14">
        <v>0</v>
      </c>
      <c r="K277" s="14">
        <v>0</v>
      </c>
      <c r="L277" s="14">
        <v>0</v>
      </c>
      <c r="M277" s="14">
        <f>+G277+H277+I277+J277+K277+L277</f>
        <v>97440</v>
      </c>
    </row>
    <row r="278" spans="1:13">
      <c r="A278" s="12"/>
      <c r="B278" s="12"/>
      <c r="C278" s="12"/>
      <c r="D278" s="13" t="s">
        <v>31</v>
      </c>
      <c r="E278" s="12"/>
      <c r="F278" s="13" t="s">
        <v>32</v>
      </c>
      <c r="G278" s="14">
        <v>3050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f>+G278+H278+I278+J278+K278+L278</f>
        <v>3050</v>
      </c>
    </row>
    <row r="279" spans="1:13">
      <c r="A279" s="15"/>
      <c r="B279" s="15"/>
      <c r="C279" s="15"/>
      <c r="D279" s="15"/>
      <c r="E279" s="16" t="s">
        <v>17</v>
      </c>
      <c r="F279" s="16" t="s">
        <v>18</v>
      </c>
      <c r="G279" s="17">
        <f>+G280</f>
        <v>3050</v>
      </c>
      <c r="H279" s="17">
        <f>+H280</f>
        <v>0</v>
      </c>
      <c r="I279" s="17">
        <f>+I280</f>
        <v>97440</v>
      </c>
      <c r="J279" s="17">
        <f>+J280</f>
        <v>0</v>
      </c>
      <c r="K279" s="17">
        <f>+K280</f>
        <v>0</v>
      </c>
      <c r="L279" s="17">
        <f>+L280</f>
        <v>0</v>
      </c>
      <c r="M279" s="17">
        <f>+M280</f>
        <v>100490</v>
      </c>
    </row>
    <row r="280" spans="1:13">
      <c r="A280" s="15"/>
      <c r="B280" s="15"/>
      <c r="C280" s="15"/>
      <c r="D280" s="15"/>
      <c r="E280" s="16" t="s">
        <v>33</v>
      </c>
      <c r="F280" s="16" t="s">
        <v>34</v>
      </c>
      <c r="G280" s="17">
        <v>3050</v>
      </c>
      <c r="H280" s="17">
        <v>0</v>
      </c>
      <c r="I280" s="17">
        <v>97440</v>
      </c>
      <c r="J280" s="17">
        <v>0</v>
      </c>
      <c r="K280" s="17">
        <v>0</v>
      </c>
      <c r="L280" s="17">
        <v>0</v>
      </c>
      <c r="M280" s="17">
        <f>+G280+H280+I280+J280+K280+L280</f>
        <v>100490</v>
      </c>
    </row>
    <row r="281" spans="1:13">
      <c r="A281" s="6"/>
      <c r="B281" s="7" t="s">
        <v>158</v>
      </c>
      <c r="C281" s="6"/>
      <c r="D281" s="6"/>
      <c r="E281" s="6"/>
      <c r="F281" s="7" t="s">
        <v>159</v>
      </c>
      <c r="G281" s="8">
        <f>+G282</f>
        <v>0</v>
      </c>
      <c r="H281" s="8">
        <f>+H282</f>
        <v>31000</v>
      </c>
      <c r="I281" s="8">
        <f>+I282</f>
        <v>228400</v>
      </c>
      <c r="J281" s="8">
        <f>+J282</f>
        <v>0</v>
      </c>
      <c r="K281" s="8">
        <f>+K282</f>
        <v>0</v>
      </c>
      <c r="L281" s="8">
        <f>+L282</f>
        <v>0</v>
      </c>
      <c r="M281" s="8">
        <f>+M282</f>
        <v>259400</v>
      </c>
    </row>
    <row r="282" spans="1:13">
      <c r="A282" s="9"/>
      <c r="B282" s="9"/>
      <c r="C282" s="10" t="s">
        <v>136</v>
      </c>
      <c r="D282" s="9"/>
      <c r="E282" s="9"/>
      <c r="F282" s="10" t="s">
        <v>137</v>
      </c>
      <c r="G282" s="11">
        <f>+G283+G284</f>
        <v>0</v>
      </c>
      <c r="H282" s="11">
        <f>+H283+H284</f>
        <v>31000</v>
      </c>
      <c r="I282" s="11">
        <f>+I283+I284</f>
        <v>228400</v>
      </c>
      <c r="J282" s="11">
        <f>+J283+J284</f>
        <v>0</v>
      </c>
      <c r="K282" s="11">
        <f>+K283+K284</f>
        <v>0</v>
      </c>
      <c r="L282" s="11">
        <f>+L283+L284</f>
        <v>0</v>
      </c>
      <c r="M282" s="11">
        <f>+M283+M284</f>
        <v>259400</v>
      </c>
    </row>
    <row r="283" spans="1:13">
      <c r="A283" s="12"/>
      <c r="B283" s="12"/>
      <c r="C283" s="12"/>
      <c r="D283" s="13" t="s">
        <v>45</v>
      </c>
      <c r="E283" s="12"/>
      <c r="F283" s="13" t="s">
        <v>46</v>
      </c>
      <c r="G283" s="14">
        <v>0</v>
      </c>
      <c r="H283" s="14">
        <v>15800</v>
      </c>
      <c r="I283" s="14">
        <v>225000</v>
      </c>
      <c r="J283" s="14">
        <v>0</v>
      </c>
      <c r="K283" s="14">
        <v>0</v>
      </c>
      <c r="L283" s="14">
        <v>0</v>
      </c>
      <c r="M283" s="14">
        <f>+G283+H283+I283+J283+K283+L283</f>
        <v>240800</v>
      </c>
    </row>
    <row r="284" spans="1:13">
      <c r="A284" s="12"/>
      <c r="B284" s="12"/>
      <c r="C284" s="12"/>
      <c r="D284" s="13" t="s">
        <v>31</v>
      </c>
      <c r="E284" s="12"/>
      <c r="F284" s="13" t="s">
        <v>32</v>
      </c>
      <c r="G284" s="14">
        <v>0</v>
      </c>
      <c r="H284" s="14">
        <v>15200</v>
      </c>
      <c r="I284" s="14">
        <v>3400</v>
      </c>
      <c r="J284" s="14">
        <v>0</v>
      </c>
      <c r="K284" s="14">
        <v>0</v>
      </c>
      <c r="L284" s="14">
        <v>0</v>
      </c>
      <c r="M284" s="14">
        <f>+G284+H284+I284+J284+K284+L284</f>
        <v>18600</v>
      </c>
    </row>
    <row r="285" spans="1:13">
      <c r="A285" s="15"/>
      <c r="B285" s="15"/>
      <c r="C285" s="15"/>
      <c r="D285" s="15"/>
      <c r="E285" s="16" t="s">
        <v>17</v>
      </c>
      <c r="F285" s="16" t="s">
        <v>18</v>
      </c>
      <c r="G285" s="17">
        <f>+G286</f>
        <v>0</v>
      </c>
      <c r="H285" s="17">
        <f>+H286</f>
        <v>31000</v>
      </c>
      <c r="I285" s="17">
        <f>+I286</f>
        <v>228400</v>
      </c>
      <c r="J285" s="17">
        <f>+J286</f>
        <v>0</v>
      </c>
      <c r="K285" s="17">
        <f>+K286</f>
        <v>0</v>
      </c>
      <c r="L285" s="17">
        <f>+L286</f>
        <v>0</v>
      </c>
      <c r="M285" s="17">
        <f>+M286</f>
        <v>259400</v>
      </c>
    </row>
    <row r="286" spans="1:13">
      <c r="A286" s="15"/>
      <c r="B286" s="15"/>
      <c r="C286" s="15"/>
      <c r="D286" s="15"/>
      <c r="E286" s="16" t="s">
        <v>19</v>
      </c>
      <c r="F286" s="16" t="s">
        <v>20</v>
      </c>
      <c r="G286" s="17">
        <v>0</v>
      </c>
      <c r="H286" s="17">
        <v>31000</v>
      </c>
      <c r="I286" s="17">
        <v>228400</v>
      </c>
      <c r="J286" s="17">
        <v>0</v>
      </c>
      <c r="K286" s="17">
        <v>0</v>
      </c>
      <c r="L286" s="17">
        <v>0</v>
      </c>
      <c r="M286" s="17">
        <f>+G286+H286+I286+J286+K286+L286</f>
        <v>259400</v>
      </c>
    </row>
    <row r="287" spans="1:13">
      <c r="A287" s="3" t="s">
        <v>160</v>
      </c>
      <c r="B287" s="4"/>
      <c r="C287" s="4"/>
      <c r="D287" s="4"/>
      <c r="E287" s="4"/>
      <c r="F287" s="3" t="s">
        <v>161</v>
      </c>
      <c r="G287" s="5">
        <f>+G288+G294+G300+G308+G315+G321+G328+G334+G340+G348+G355+G362</f>
        <v>358659.19</v>
      </c>
      <c r="H287" s="5">
        <f>+H288+H294+H300+H308+H315+H321+H328+H334+H340+H348+H355+H362</f>
        <v>1016520</v>
      </c>
      <c r="I287" s="5">
        <f>+I288+I294+I300+I308+I315+I321+I328+I334+I340+I348+I355+I362</f>
        <v>1004680</v>
      </c>
      <c r="J287" s="5">
        <f>+J288+J294+J300+J308+J315+J321+J328+J334+J340+J348+J355+J362</f>
        <v>230700</v>
      </c>
      <c r="K287" s="5">
        <f>+K288+K294+K300+K308+K315+K321+K328+K334+K340+K348+K355+K362</f>
        <v>130000</v>
      </c>
      <c r="L287" s="5">
        <f>+L288+L294+L300+L308+L315+L321+L328+L334+L340+L348+L355+L362</f>
        <v>0</v>
      </c>
      <c r="M287" s="5">
        <f>+M288+M294+M300+M308+M315+M321+M328+M334+M340+M348+M355+M362</f>
        <v>2740559.19</v>
      </c>
    </row>
    <row r="288" spans="1:13">
      <c r="A288" s="6"/>
      <c r="B288" s="7" t="s">
        <v>162</v>
      </c>
      <c r="C288" s="6"/>
      <c r="D288" s="6"/>
      <c r="E288" s="6"/>
      <c r="F288" s="7" t="s">
        <v>163</v>
      </c>
      <c r="G288" s="8">
        <f>+G289</f>
        <v>0</v>
      </c>
      <c r="H288" s="8">
        <f>+H289</f>
        <v>90000</v>
      </c>
      <c r="I288" s="8">
        <f>+I289</f>
        <v>130000</v>
      </c>
      <c r="J288" s="8">
        <f>+J289</f>
        <v>130000</v>
      </c>
      <c r="K288" s="8">
        <f>+K289</f>
        <v>130000</v>
      </c>
      <c r="L288" s="8">
        <f>+L289</f>
        <v>0</v>
      </c>
      <c r="M288" s="8">
        <f>+M289</f>
        <v>480000</v>
      </c>
    </row>
    <row r="289" spans="1:13">
      <c r="A289" s="9"/>
      <c r="B289" s="9"/>
      <c r="C289" s="10" t="s">
        <v>164</v>
      </c>
      <c r="D289" s="9"/>
      <c r="E289" s="9"/>
      <c r="F289" s="10" t="s">
        <v>165</v>
      </c>
      <c r="G289" s="11">
        <f>+G290+G291</f>
        <v>0</v>
      </c>
      <c r="H289" s="11">
        <f>+H290+H291</f>
        <v>90000</v>
      </c>
      <c r="I289" s="11">
        <f>+I290+I291</f>
        <v>130000</v>
      </c>
      <c r="J289" s="11">
        <f>+J290+J291</f>
        <v>130000</v>
      </c>
      <c r="K289" s="11">
        <f>+K290+K291</f>
        <v>130000</v>
      </c>
      <c r="L289" s="11">
        <f>+L290+L291</f>
        <v>0</v>
      </c>
      <c r="M289" s="11">
        <f>+M290+M291</f>
        <v>480000</v>
      </c>
    </row>
    <row r="290" spans="1:13">
      <c r="A290" s="12"/>
      <c r="B290" s="12"/>
      <c r="C290" s="12"/>
      <c r="D290" s="13" t="s">
        <v>39</v>
      </c>
      <c r="E290" s="12"/>
      <c r="F290" s="13" t="s">
        <v>40</v>
      </c>
      <c r="G290" s="14">
        <v>0</v>
      </c>
      <c r="H290" s="14">
        <v>10000</v>
      </c>
      <c r="I290" s="14">
        <v>50000</v>
      </c>
      <c r="J290" s="14">
        <v>50000</v>
      </c>
      <c r="K290" s="14">
        <v>50000</v>
      </c>
      <c r="L290" s="14">
        <v>0</v>
      </c>
      <c r="M290" s="14">
        <f>+G290+H290+I290+J290+K290+L290</f>
        <v>160000</v>
      </c>
    </row>
    <row r="291" spans="1:13">
      <c r="A291" s="12"/>
      <c r="B291" s="12"/>
      <c r="C291" s="12"/>
      <c r="D291" s="13" t="s">
        <v>29</v>
      </c>
      <c r="E291" s="12"/>
      <c r="F291" s="13" t="s">
        <v>30</v>
      </c>
      <c r="G291" s="14">
        <v>0</v>
      </c>
      <c r="H291" s="14">
        <v>80000</v>
      </c>
      <c r="I291" s="14">
        <v>80000</v>
      </c>
      <c r="J291" s="14">
        <v>80000</v>
      </c>
      <c r="K291" s="14">
        <v>80000</v>
      </c>
      <c r="L291" s="14">
        <v>0</v>
      </c>
      <c r="M291" s="14">
        <f>+G291+H291+I291+J291+K291+L291</f>
        <v>320000</v>
      </c>
    </row>
    <row r="292" spans="1:13">
      <c r="A292" s="15"/>
      <c r="B292" s="15"/>
      <c r="C292" s="15"/>
      <c r="D292" s="15"/>
      <c r="E292" s="16" t="s">
        <v>17</v>
      </c>
      <c r="F292" s="16" t="s">
        <v>18</v>
      </c>
      <c r="G292" s="17">
        <f>+G293</f>
        <v>0</v>
      </c>
      <c r="H292" s="17">
        <f>+H293</f>
        <v>90000</v>
      </c>
      <c r="I292" s="17">
        <f>+I293</f>
        <v>130000</v>
      </c>
      <c r="J292" s="17">
        <f>+J293</f>
        <v>130000</v>
      </c>
      <c r="K292" s="17">
        <f>+K293</f>
        <v>130000</v>
      </c>
      <c r="L292" s="17">
        <f>+L293</f>
        <v>0</v>
      </c>
      <c r="M292" s="17">
        <f>+M293</f>
        <v>480000</v>
      </c>
    </row>
    <row r="293" spans="1:13">
      <c r="A293" s="15"/>
      <c r="B293" s="15"/>
      <c r="C293" s="15"/>
      <c r="D293" s="15"/>
      <c r="E293" s="16" t="s">
        <v>19</v>
      </c>
      <c r="F293" s="16" t="s">
        <v>20</v>
      </c>
      <c r="G293" s="17">
        <v>0</v>
      </c>
      <c r="H293" s="17">
        <v>90000</v>
      </c>
      <c r="I293" s="17">
        <v>130000</v>
      </c>
      <c r="J293" s="17">
        <v>130000</v>
      </c>
      <c r="K293" s="17">
        <v>130000</v>
      </c>
      <c r="L293" s="17">
        <v>0</v>
      </c>
      <c r="M293" s="17">
        <f>+G293+H293+I293+J293+K293+L293</f>
        <v>480000</v>
      </c>
    </row>
    <row r="294" spans="1:13">
      <c r="A294" s="6"/>
      <c r="B294" s="7" t="s">
        <v>166</v>
      </c>
      <c r="C294" s="6"/>
      <c r="D294" s="6"/>
      <c r="E294" s="6"/>
      <c r="F294" s="7" t="s">
        <v>167</v>
      </c>
      <c r="G294" s="8">
        <f>+G295</f>
        <v>128268.66</v>
      </c>
      <c r="H294" s="8">
        <f>+H295</f>
        <v>25500</v>
      </c>
      <c r="I294" s="8">
        <f>+I295</f>
        <v>0</v>
      </c>
      <c r="J294" s="8">
        <f>+J295</f>
        <v>0</v>
      </c>
      <c r="K294" s="8">
        <f>+K295</f>
        <v>0</v>
      </c>
      <c r="L294" s="8">
        <f>+L295</f>
        <v>0</v>
      </c>
      <c r="M294" s="8">
        <f>+M295</f>
        <v>153768.66</v>
      </c>
    </row>
    <row r="295" spans="1:13">
      <c r="A295" s="9"/>
      <c r="B295" s="9"/>
      <c r="C295" s="10" t="s">
        <v>168</v>
      </c>
      <c r="D295" s="9"/>
      <c r="E295" s="9"/>
      <c r="F295" s="10" t="s">
        <v>169</v>
      </c>
      <c r="G295" s="11">
        <f>+G296+G297</f>
        <v>128268.66</v>
      </c>
      <c r="H295" s="11">
        <f>+H296+H297</f>
        <v>25500</v>
      </c>
      <c r="I295" s="11">
        <f>+I296+I297</f>
        <v>0</v>
      </c>
      <c r="J295" s="11">
        <f>+J296+J297</f>
        <v>0</v>
      </c>
      <c r="K295" s="11">
        <f>+K296+K297</f>
        <v>0</v>
      </c>
      <c r="L295" s="11">
        <f>+L296+L297</f>
        <v>0</v>
      </c>
      <c r="M295" s="11">
        <f>+M296+M297</f>
        <v>153768.66</v>
      </c>
    </row>
    <row r="296" spans="1:13">
      <c r="A296" s="12"/>
      <c r="B296" s="12"/>
      <c r="C296" s="12"/>
      <c r="D296" s="13" t="s">
        <v>27</v>
      </c>
      <c r="E296" s="12"/>
      <c r="F296" s="13" t="s">
        <v>28</v>
      </c>
      <c r="G296" s="14">
        <v>114268.66</v>
      </c>
      <c r="H296" s="14">
        <v>25500</v>
      </c>
      <c r="I296" s="14">
        <v>0</v>
      </c>
      <c r="J296" s="14">
        <v>0</v>
      </c>
      <c r="K296" s="14">
        <v>0</v>
      </c>
      <c r="L296" s="14">
        <v>0</v>
      </c>
      <c r="M296" s="14">
        <f>+G296+H296+I296+J296+K296+L296</f>
        <v>139768.66</v>
      </c>
    </row>
    <row r="297" spans="1:13">
      <c r="A297" s="12"/>
      <c r="B297" s="12"/>
      <c r="C297" s="12"/>
      <c r="D297" s="13" t="s">
        <v>31</v>
      </c>
      <c r="E297" s="12"/>
      <c r="F297" s="13" t="s">
        <v>32</v>
      </c>
      <c r="G297" s="14">
        <v>14000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f>+G297+H297+I297+J297+K297+L297</f>
        <v>14000</v>
      </c>
    </row>
    <row r="298" spans="1:13">
      <c r="A298" s="15"/>
      <c r="B298" s="15"/>
      <c r="C298" s="15"/>
      <c r="D298" s="15"/>
      <c r="E298" s="16" t="s">
        <v>17</v>
      </c>
      <c r="F298" s="16" t="s">
        <v>18</v>
      </c>
      <c r="G298" s="17">
        <f>+G299</f>
        <v>128268.66</v>
      </c>
      <c r="H298" s="17">
        <f>+H299</f>
        <v>25500</v>
      </c>
      <c r="I298" s="17">
        <f>+I299</f>
        <v>0</v>
      </c>
      <c r="J298" s="17">
        <f>+J299</f>
        <v>0</v>
      </c>
      <c r="K298" s="17">
        <f>+K299</f>
        <v>0</v>
      </c>
      <c r="L298" s="17">
        <f>+L299</f>
        <v>0</v>
      </c>
      <c r="M298" s="17">
        <f>+M299</f>
        <v>153768.66</v>
      </c>
    </row>
    <row r="299" spans="1:13">
      <c r="A299" s="15"/>
      <c r="B299" s="15"/>
      <c r="C299" s="15"/>
      <c r="D299" s="15"/>
      <c r="E299" s="16" t="s">
        <v>19</v>
      </c>
      <c r="F299" s="16" t="s">
        <v>20</v>
      </c>
      <c r="G299" s="17">
        <v>128268.66</v>
      </c>
      <c r="H299" s="17">
        <v>25500</v>
      </c>
      <c r="I299" s="17">
        <v>0</v>
      </c>
      <c r="J299" s="17">
        <v>0</v>
      </c>
      <c r="K299" s="17">
        <v>0</v>
      </c>
      <c r="L299" s="17">
        <v>0</v>
      </c>
      <c r="M299" s="17">
        <f>+G299+H299+I299+J299+K299+L299</f>
        <v>153768.66</v>
      </c>
    </row>
    <row r="300" spans="1:13">
      <c r="A300" s="6"/>
      <c r="B300" s="7" t="s">
        <v>134</v>
      </c>
      <c r="C300" s="6"/>
      <c r="D300" s="6"/>
      <c r="E300" s="6"/>
      <c r="F300" s="7" t="s">
        <v>135</v>
      </c>
      <c r="G300" s="8">
        <f>+G301</f>
        <v>128148.26999999999</v>
      </c>
      <c r="H300" s="8">
        <f>+H301</f>
        <v>191300</v>
      </c>
      <c r="I300" s="8">
        <f>+I301</f>
        <v>70700</v>
      </c>
      <c r="J300" s="8">
        <f>+J301</f>
        <v>70700</v>
      </c>
      <c r="K300" s="8">
        <f>+K301</f>
        <v>0</v>
      </c>
      <c r="L300" s="8">
        <f>+L301</f>
        <v>0</v>
      </c>
      <c r="M300" s="8">
        <f>+M301</f>
        <v>460848.26999999996</v>
      </c>
    </row>
    <row r="301" spans="1:13">
      <c r="A301" s="9"/>
      <c r="B301" s="9"/>
      <c r="C301" s="10" t="s">
        <v>170</v>
      </c>
      <c r="D301" s="9"/>
      <c r="E301" s="9"/>
      <c r="F301" s="10" t="s">
        <v>171</v>
      </c>
      <c r="G301" s="11">
        <f>+G302+G303+G304+G305</f>
        <v>128148.26999999999</v>
      </c>
      <c r="H301" s="11">
        <f>+H302+H303+H304+H305</f>
        <v>191300</v>
      </c>
      <c r="I301" s="11">
        <f>+I302+I303+I304+I305</f>
        <v>70700</v>
      </c>
      <c r="J301" s="11">
        <f>+J302+J303+J304+J305</f>
        <v>70700</v>
      </c>
      <c r="K301" s="11">
        <f>+K302+K303+K304+K305</f>
        <v>0</v>
      </c>
      <c r="L301" s="11">
        <f>+L302+L303+L304+L305</f>
        <v>0</v>
      </c>
      <c r="M301" s="11">
        <f>+M302+M303+M304+M305</f>
        <v>460848.26999999996</v>
      </c>
    </row>
    <row r="302" spans="1:13">
      <c r="A302" s="12"/>
      <c r="B302" s="12"/>
      <c r="C302" s="12"/>
      <c r="D302" s="13" t="s">
        <v>27</v>
      </c>
      <c r="E302" s="12"/>
      <c r="F302" s="13" t="s">
        <v>28</v>
      </c>
      <c r="G302" s="14">
        <v>0</v>
      </c>
      <c r="H302" s="14">
        <v>7200</v>
      </c>
      <c r="I302" s="14">
        <v>0</v>
      </c>
      <c r="J302" s="14">
        <v>0</v>
      </c>
      <c r="K302" s="14">
        <v>0</v>
      </c>
      <c r="L302" s="14">
        <v>0</v>
      </c>
      <c r="M302" s="14">
        <f>+G302+H302+I302+J302+K302+L302</f>
        <v>7200</v>
      </c>
    </row>
    <row r="303" spans="1:13">
      <c r="A303" s="12"/>
      <c r="B303" s="12"/>
      <c r="C303" s="12"/>
      <c r="D303" s="13" t="s">
        <v>45</v>
      </c>
      <c r="E303" s="12"/>
      <c r="F303" s="13" t="s">
        <v>46</v>
      </c>
      <c r="G303" s="14">
        <v>0</v>
      </c>
      <c r="H303" s="14">
        <v>105000</v>
      </c>
      <c r="I303" s="14">
        <v>0</v>
      </c>
      <c r="J303" s="14">
        <v>0</v>
      </c>
      <c r="K303" s="14">
        <v>0</v>
      </c>
      <c r="L303" s="14">
        <v>0</v>
      </c>
      <c r="M303" s="14">
        <f>+G303+H303+I303+J303+K303+L303</f>
        <v>105000</v>
      </c>
    </row>
    <row r="304" spans="1:13">
      <c r="A304" s="12"/>
      <c r="B304" s="12"/>
      <c r="C304" s="12"/>
      <c r="D304" s="13" t="s">
        <v>29</v>
      </c>
      <c r="E304" s="12"/>
      <c r="F304" s="13" t="s">
        <v>30</v>
      </c>
      <c r="G304" s="14">
        <v>102482.98</v>
      </c>
      <c r="H304" s="14">
        <v>78000</v>
      </c>
      <c r="I304" s="14">
        <v>70000</v>
      </c>
      <c r="J304" s="14">
        <v>70000</v>
      </c>
      <c r="K304" s="14">
        <v>0</v>
      </c>
      <c r="L304" s="14">
        <v>0</v>
      </c>
      <c r="M304" s="14">
        <f>+G304+H304+I304+J304+K304+L304</f>
        <v>320482.98</v>
      </c>
    </row>
    <row r="305" spans="1:13">
      <c r="A305" s="12"/>
      <c r="B305" s="12"/>
      <c r="C305" s="12"/>
      <c r="D305" s="13" t="s">
        <v>31</v>
      </c>
      <c r="E305" s="12"/>
      <c r="F305" s="13" t="s">
        <v>32</v>
      </c>
      <c r="G305" s="14">
        <v>25665.29</v>
      </c>
      <c r="H305" s="14">
        <v>1100</v>
      </c>
      <c r="I305" s="14">
        <v>700</v>
      </c>
      <c r="J305" s="14">
        <v>700</v>
      </c>
      <c r="K305" s="14">
        <v>0</v>
      </c>
      <c r="L305" s="14">
        <v>0</v>
      </c>
      <c r="M305" s="14">
        <f>+G305+H305+I305+J305+K305+L305</f>
        <v>28165.29</v>
      </c>
    </row>
    <row r="306" spans="1:13">
      <c r="A306" s="15"/>
      <c r="B306" s="15"/>
      <c r="C306" s="15"/>
      <c r="D306" s="15"/>
      <c r="E306" s="16" t="s">
        <v>17</v>
      </c>
      <c r="F306" s="16" t="s">
        <v>18</v>
      </c>
      <c r="G306" s="17">
        <f>+G307</f>
        <v>128148.27</v>
      </c>
      <c r="H306" s="17">
        <f>+H307</f>
        <v>191300</v>
      </c>
      <c r="I306" s="17">
        <f>+I307</f>
        <v>70700</v>
      </c>
      <c r="J306" s="17">
        <f>+J307</f>
        <v>70700</v>
      </c>
      <c r="K306" s="17">
        <f>+K307</f>
        <v>0</v>
      </c>
      <c r="L306" s="17">
        <f>+L307</f>
        <v>0</v>
      </c>
      <c r="M306" s="17">
        <f>+M307</f>
        <v>460848.27</v>
      </c>
    </row>
    <row r="307" spans="1:13">
      <c r="A307" s="15"/>
      <c r="B307" s="15"/>
      <c r="C307" s="15"/>
      <c r="D307" s="15"/>
      <c r="E307" s="16" t="s">
        <v>19</v>
      </c>
      <c r="F307" s="16" t="s">
        <v>20</v>
      </c>
      <c r="G307" s="17">
        <v>128148.27</v>
      </c>
      <c r="H307" s="17">
        <v>191300</v>
      </c>
      <c r="I307" s="17">
        <v>70700</v>
      </c>
      <c r="J307" s="17">
        <v>70700</v>
      </c>
      <c r="K307" s="17">
        <v>0</v>
      </c>
      <c r="L307" s="17">
        <v>0</v>
      </c>
      <c r="M307" s="17">
        <f>+G307+H307+I307+J307+K307+L307</f>
        <v>460848.27</v>
      </c>
    </row>
    <row r="308" spans="1:13">
      <c r="A308" s="6"/>
      <c r="B308" s="7" t="s">
        <v>172</v>
      </c>
      <c r="C308" s="6"/>
      <c r="D308" s="6"/>
      <c r="E308" s="6"/>
      <c r="F308" s="7" t="s">
        <v>173</v>
      </c>
      <c r="G308" s="8">
        <f>+G309</f>
        <v>16827.059999999998</v>
      </c>
      <c r="H308" s="8">
        <f>+H309</f>
        <v>25000</v>
      </c>
      <c r="I308" s="8">
        <f>+I309</f>
        <v>30000</v>
      </c>
      <c r="J308" s="8">
        <f>+J309</f>
        <v>30000</v>
      </c>
      <c r="K308" s="8">
        <f>+K309</f>
        <v>0</v>
      </c>
      <c r="L308" s="8">
        <f>+L309</f>
        <v>0</v>
      </c>
      <c r="M308" s="8">
        <f>+M309</f>
        <v>101827.06</v>
      </c>
    </row>
    <row r="309" spans="1:13">
      <c r="A309" s="9"/>
      <c r="B309" s="9"/>
      <c r="C309" s="10" t="s">
        <v>174</v>
      </c>
      <c r="D309" s="9"/>
      <c r="E309" s="9"/>
      <c r="F309" s="10" t="s">
        <v>175</v>
      </c>
      <c r="G309" s="11">
        <f>+G310+G311+G312</f>
        <v>16827.059999999998</v>
      </c>
      <c r="H309" s="11">
        <f>+H310+H311+H312</f>
        <v>25000</v>
      </c>
      <c r="I309" s="11">
        <f>+I310+I311+I312</f>
        <v>30000</v>
      </c>
      <c r="J309" s="11">
        <f>+J310+J311+J312</f>
        <v>30000</v>
      </c>
      <c r="K309" s="11">
        <f>+K310+K311+K312</f>
        <v>0</v>
      </c>
      <c r="L309" s="11">
        <f>+L310+L311+L312</f>
        <v>0</v>
      </c>
      <c r="M309" s="11">
        <f>+M310+M311+M312</f>
        <v>101827.06</v>
      </c>
    </row>
    <row r="310" spans="1:13">
      <c r="A310" s="12"/>
      <c r="B310" s="12"/>
      <c r="C310" s="12"/>
      <c r="D310" s="13" t="s">
        <v>27</v>
      </c>
      <c r="E310" s="12"/>
      <c r="F310" s="13" t="s">
        <v>28</v>
      </c>
      <c r="G310" s="14">
        <v>2022.09</v>
      </c>
      <c r="H310" s="14">
        <v>600</v>
      </c>
      <c r="I310" s="14">
        <v>0</v>
      </c>
      <c r="J310" s="14">
        <v>0</v>
      </c>
      <c r="K310" s="14">
        <v>0</v>
      </c>
      <c r="L310" s="14">
        <v>0</v>
      </c>
      <c r="M310" s="14">
        <f>+G310+H310+I310+J310+K310+L310</f>
        <v>2622.09</v>
      </c>
    </row>
    <row r="311" spans="1:13">
      <c r="A311" s="12"/>
      <c r="B311" s="12"/>
      <c r="C311" s="12"/>
      <c r="D311" s="13" t="s">
        <v>39</v>
      </c>
      <c r="E311" s="12"/>
      <c r="F311" s="13" t="s">
        <v>40</v>
      </c>
      <c r="G311" s="14">
        <v>14804.97</v>
      </c>
      <c r="H311" s="14">
        <v>14400</v>
      </c>
      <c r="I311" s="14">
        <v>0</v>
      </c>
      <c r="J311" s="14">
        <v>0</v>
      </c>
      <c r="K311" s="14">
        <v>0</v>
      </c>
      <c r="L311" s="14">
        <v>0</v>
      </c>
      <c r="M311" s="14">
        <f>+G311+H311+I311+J311+K311+L311</f>
        <v>29204.97</v>
      </c>
    </row>
    <row r="312" spans="1:13">
      <c r="A312" s="12"/>
      <c r="B312" s="12"/>
      <c r="C312" s="12"/>
      <c r="D312" s="13" t="s">
        <v>29</v>
      </c>
      <c r="E312" s="12"/>
      <c r="F312" s="13" t="s">
        <v>30</v>
      </c>
      <c r="G312" s="14">
        <v>0</v>
      </c>
      <c r="H312" s="14">
        <v>10000</v>
      </c>
      <c r="I312" s="14">
        <v>30000</v>
      </c>
      <c r="J312" s="14">
        <v>30000</v>
      </c>
      <c r="K312" s="14">
        <v>0</v>
      </c>
      <c r="L312" s="14">
        <v>0</v>
      </c>
      <c r="M312" s="14">
        <f>+G312+H312+I312+J312+K312+L312</f>
        <v>70000</v>
      </c>
    </row>
    <row r="313" spans="1:13">
      <c r="A313" s="15"/>
      <c r="B313" s="15"/>
      <c r="C313" s="15"/>
      <c r="D313" s="15"/>
      <c r="E313" s="16" t="s">
        <v>17</v>
      </c>
      <c r="F313" s="16" t="s">
        <v>18</v>
      </c>
      <c r="G313" s="17">
        <f>+G314</f>
        <v>16827.060000000001</v>
      </c>
      <c r="H313" s="17">
        <f>+H314</f>
        <v>25000</v>
      </c>
      <c r="I313" s="17">
        <f>+I314</f>
        <v>30000</v>
      </c>
      <c r="J313" s="17">
        <f>+J314</f>
        <v>30000</v>
      </c>
      <c r="K313" s="17">
        <f>+K314</f>
        <v>0</v>
      </c>
      <c r="L313" s="17">
        <f>+L314</f>
        <v>0</v>
      </c>
      <c r="M313" s="17">
        <f>+M314</f>
        <v>101827.06</v>
      </c>
    </row>
    <row r="314" spans="1:13">
      <c r="A314" s="15"/>
      <c r="B314" s="15"/>
      <c r="C314" s="15"/>
      <c r="D314" s="15"/>
      <c r="E314" s="16" t="s">
        <v>19</v>
      </c>
      <c r="F314" s="16" t="s">
        <v>20</v>
      </c>
      <c r="G314" s="17">
        <v>16827.060000000001</v>
      </c>
      <c r="H314" s="17">
        <v>25000</v>
      </c>
      <c r="I314" s="17">
        <v>30000</v>
      </c>
      <c r="J314" s="17">
        <v>30000</v>
      </c>
      <c r="K314" s="17">
        <v>0</v>
      </c>
      <c r="L314" s="17">
        <v>0</v>
      </c>
      <c r="M314" s="17">
        <f>+G314+H314+I314+J314+K314+L314</f>
        <v>101827.06</v>
      </c>
    </row>
    <row r="315" spans="1:13">
      <c r="A315" s="6"/>
      <c r="B315" s="7" t="s">
        <v>144</v>
      </c>
      <c r="C315" s="6"/>
      <c r="D315" s="6"/>
      <c r="E315" s="6"/>
      <c r="F315" s="7" t="s">
        <v>145</v>
      </c>
      <c r="G315" s="8">
        <f>+G316</f>
        <v>610</v>
      </c>
      <c r="H315" s="8">
        <f>+H316</f>
        <v>2200</v>
      </c>
      <c r="I315" s="8">
        <f>+I316</f>
        <v>26390</v>
      </c>
      <c r="J315" s="8">
        <f>+J316</f>
        <v>0</v>
      </c>
      <c r="K315" s="8">
        <f>+K316</f>
        <v>0</v>
      </c>
      <c r="L315" s="8">
        <f>+L316</f>
        <v>0</v>
      </c>
      <c r="M315" s="8">
        <f>+M316</f>
        <v>29200</v>
      </c>
    </row>
    <row r="316" spans="1:13">
      <c r="A316" s="9"/>
      <c r="B316" s="9"/>
      <c r="C316" s="10" t="s">
        <v>170</v>
      </c>
      <c r="D316" s="9"/>
      <c r="E316" s="9"/>
      <c r="F316" s="10" t="s">
        <v>171</v>
      </c>
      <c r="G316" s="11">
        <f>+G317+G318</f>
        <v>610</v>
      </c>
      <c r="H316" s="11">
        <f>+H317+H318</f>
        <v>2200</v>
      </c>
      <c r="I316" s="11">
        <f>+I317+I318</f>
        <v>26390</v>
      </c>
      <c r="J316" s="11">
        <f>+J317+J318</f>
        <v>0</v>
      </c>
      <c r="K316" s="11">
        <f>+K317+K318</f>
        <v>0</v>
      </c>
      <c r="L316" s="11">
        <f>+L317+L318</f>
        <v>0</v>
      </c>
      <c r="M316" s="11">
        <f>+M317+M318</f>
        <v>29200</v>
      </c>
    </row>
    <row r="317" spans="1:13">
      <c r="A317" s="12"/>
      <c r="B317" s="12"/>
      <c r="C317" s="12"/>
      <c r="D317" s="13" t="s">
        <v>29</v>
      </c>
      <c r="E317" s="12"/>
      <c r="F317" s="13" t="s">
        <v>30</v>
      </c>
      <c r="G317" s="14">
        <v>0</v>
      </c>
      <c r="H317" s="14">
        <v>0</v>
      </c>
      <c r="I317" s="14">
        <v>26390</v>
      </c>
      <c r="J317" s="14">
        <v>0</v>
      </c>
      <c r="K317" s="14">
        <v>0</v>
      </c>
      <c r="L317" s="14">
        <v>0</v>
      </c>
      <c r="M317" s="14">
        <f>+G317+H317+I317+J317+K317+L317</f>
        <v>26390</v>
      </c>
    </row>
    <row r="318" spans="1:13">
      <c r="A318" s="12"/>
      <c r="B318" s="12"/>
      <c r="C318" s="12"/>
      <c r="D318" s="13" t="s">
        <v>31</v>
      </c>
      <c r="E318" s="12"/>
      <c r="F318" s="13" t="s">
        <v>32</v>
      </c>
      <c r="G318" s="14">
        <v>610</v>
      </c>
      <c r="H318" s="14">
        <v>2200</v>
      </c>
      <c r="I318" s="14">
        <v>0</v>
      </c>
      <c r="J318" s="14">
        <v>0</v>
      </c>
      <c r="K318" s="14">
        <v>0</v>
      </c>
      <c r="L318" s="14">
        <v>0</v>
      </c>
      <c r="M318" s="14">
        <f>+G318+H318+I318+J318+K318+L318</f>
        <v>2810</v>
      </c>
    </row>
    <row r="319" spans="1:13">
      <c r="A319" s="15"/>
      <c r="B319" s="15"/>
      <c r="C319" s="15"/>
      <c r="D319" s="15"/>
      <c r="E319" s="16" t="s">
        <v>17</v>
      </c>
      <c r="F319" s="16" t="s">
        <v>18</v>
      </c>
      <c r="G319" s="17">
        <f>+G320</f>
        <v>610</v>
      </c>
      <c r="H319" s="17">
        <f>+H320</f>
        <v>2200</v>
      </c>
      <c r="I319" s="17">
        <f>+I320</f>
        <v>26390</v>
      </c>
      <c r="J319" s="17">
        <f>+J320</f>
        <v>0</v>
      </c>
      <c r="K319" s="17">
        <f>+K320</f>
        <v>0</v>
      </c>
      <c r="L319" s="17">
        <f>+L320</f>
        <v>0</v>
      </c>
      <c r="M319" s="17">
        <f>+M320</f>
        <v>29200</v>
      </c>
    </row>
    <row r="320" spans="1:13">
      <c r="A320" s="15"/>
      <c r="B320" s="15"/>
      <c r="C320" s="15"/>
      <c r="D320" s="15"/>
      <c r="E320" s="16" t="s">
        <v>19</v>
      </c>
      <c r="F320" s="16" t="s">
        <v>20</v>
      </c>
      <c r="G320" s="17">
        <v>610</v>
      </c>
      <c r="H320" s="17">
        <v>2200</v>
      </c>
      <c r="I320" s="17">
        <v>26390</v>
      </c>
      <c r="J320" s="17">
        <v>0</v>
      </c>
      <c r="K320" s="17">
        <v>0</v>
      </c>
      <c r="L320" s="17">
        <v>0</v>
      </c>
      <c r="M320" s="17">
        <f>+G320+H320+I320+J320+K320+L320</f>
        <v>29200</v>
      </c>
    </row>
    <row r="321" spans="1:13">
      <c r="A321" s="6"/>
      <c r="B321" s="7" t="s">
        <v>148</v>
      </c>
      <c r="C321" s="6"/>
      <c r="D321" s="6"/>
      <c r="E321" s="6"/>
      <c r="F321" s="7" t="s">
        <v>149</v>
      </c>
      <c r="G321" s="8">
        <f>+G322</f>
        <v>32160.2</v>
      </c>
      <c r="H321" s="8">
        <f>+H322</f>
        <v>13000</v>
      </c>
      <c r="I321" s="8">
        <f>+I322</f>
        <v>54360</v>
      </c>
      <c r="J321" s="8">
        <f>+J322</f>
        <v>0</v>
      </c>
      <c r="K321" s="8">
        <f>+K322</f>
        <v>0</v>
      </c>
      <c r="L321" s="8">
        <f>+L322</f>
        <v>0</v>
      </c>
      <c r="M321" s="8">
        <f>+M322</f>
        <v>99520.2</v>
      </c>
    </row>
    <row r="322" spans="1:13">
      <c r="A322" s="9"/>
      <c r="B322" s="9"/>
      <c r="C322" s="10" t="s">
        <v>170</v>
      </c>
      <c r="D322" s="9"/>
      <c r="E322" s="9"/>
      <c r="F322" s="10" t="s">
        <v>171</v>
      </c>
      <c r="G322" s="11">
        <f>+G323+G324+G325</f>
        <v>32160.2</v>
      </c>
      <c r="H322" s="11">
        <f>+H323+H324+H325</f>
        <v>13000</v>
      </c>
      <c r="I322" s="11">
        <f>+I323+I324+I325</f>
        <v>54360</v>
      </c>
      <c r="J322" s="11">
        <f>+J323+J324+J325</f>
        <v>0</v>
      </c>
      <c r="K322" s="11">
        <f>+K323+K324+K325</f>
        <v>0</v>
      </c>
      <c r="L322" s="11">
        <f>+L323+L324+L325</f>
        <v>0</v>
      </c>
      <c r="M322" s="11">
        <f>+M323+M324+M325</f>
        <v>99520.2</v>
      </c>
    </row>
    <row r="323" spans="1:13">
      <c r="A323" s="12"/>
      <c r="B323" s="12"/>
      <c r="C323" s="12"/>
      <c r="D323" s="13" t="s">
        <v>45</v>
      </c>
      <c r="E323" s="12"/>
      <c r="F323" s="13" t="s">
        <v>46</v>
      </c>
      <c r="G323" s="14">
        <v>0</v>
      </c>
      <c r="H323" s="14">
        <v>9000</v>
      </c>
      <c r="I323" s="14">
        <v>54360</v>
      </c>
      <c r="J323" s="14">
        <v>0</v>
      </c>
      <c r="K323" s="14">
        <v>0</v>
      </c>
      <c r="L323" s="14">
        <v>0</v>
      </c>
      <c r="M323" s="14">
        <f>+G323+H323+I323+J323+K323+L323</f>
        <v>63360</v>
      </c>
    </row>
    <row r="324" spans="1:13">
      <c r="A324" s="12"/>
      <c r="B324" s="12"/>
      <c r="C324" s="12"/>
      <c r="D324" s="13" t="s">
        <v>29</v>
      </c>
      <c r="E324" s="12"/>
      <c r="F324" s="13" t="s">
        <v>30</v>
      </c>
      <c r="G324" s="14">
        <v>32160.2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f>+G324+H324+I324+J324+K324+L324</f>
        <v>32160.2</v>
      </c>
    </row>
    <row r="325" spans="1:13">
      <c r="A325" s="12"/>
      <c r="B325" s="12"/>
      <c r="C325" s="12"/>
      <c r="D325" s="13" t="s">
        <v>31</v>
      </c>
      <c r="E325" s="12"/>
      <c r="F325" s="13" t="s">
        <v>32</v>
      </c>
      <c r="G325" s="14">
        <v>0</v>
      </c>
      <c r="H325" s="14">
        <v>4000</v>
      </c>
      <c r="I325" s="14">
        <v>0</v>
      </c>
      <c r="J325" s="14">
        <v>0</v>
      </c>
      <c r="K325" s="14">
        <v>0</v>
      </c>
      <c r="L325" s="14">
        <v>0</v>
      </c>
      <c r="M325" s="14">
        <f>+G325+H325+I325+J325+K325+L325</f>
        <v>4000</v>
      </c>
    </row>
    <row r="326" spans="1:13">
      <c r="A326" s="15"/>
      <c r="B326" s="15"/>
      <c r="C326" s="15"/>
      <c r="D326" s="15"/>
      <c r="E326" s="16" t="s">
        <v>17</v>
      </c>
      <c r="F326" s="16" t="s">
        <v>18</v>
      </c>
      <c r="G326" s="17">
        <f>+G327</f>
        <v>32160.2</v>
      </c>
      <c r="H326" s="17">
        <f>+H327</f>
        <v>13000</v>
      </c>
      <c r="I326" s="17">
        <f>+I327</f>
        <v>54360</v>
      </c>
      <c r="J326" s="17">
        <f>+J327</f>
        <v>0</v>
      </c>
      <c r="K326" s="17">
        <f>+K327</f>
        <v>0</v>
      </c>
      <c r="L326" s="17">
        <f>+L327</f>
        <v>0</v>
      </c>
      <c r="M326" s="17">
        <f>+M327</f>
        <v>99520.2</v>
      </c>
    </row>
    <row r="327" spans="1:13">
      <c r="A327" s="15"/>
      <c r="B327" s="15"/>
      <c r="C327" s="15"/>
      <c r="D327" s="15"/>
      <c r="E327" s="16" t="s">
        <v>19</v>
      </c>
      <c r="F327" s="16" t="s">
        <v>20</v>
      </c>
      <c r="G327" s="17">
        <v>32160.2</v>
      </c>
      <c r="H327" s="17">
        <v>13000</v>
      </c>
      <c r="I327" s="17">
        <v>54360</v>
      </c>
      <c r="J327" s="17">
        <v>0</v>
      </c>
      <c r="K327" s="17">
        <v>0</v>
      </c>
      <c r="L327" s="17">
        <v>0</v>
      </c>
      <c r="M327" s="17">
        <f>+G327+H327+I327+J327+K327+L327</f>
        <v>99520.2</v>
      </c>
    </row>
    <row r="328" spans="1:13">
      <c r="A328" s="6"/>
      <c r="B328" s="7" t="s">
        <v>103</v>
      </c>
      <c r="C328" s="6"/>
      <c r="D328" s="6"/>
      <c r="E328" s="6"/>
      <c r="F328" s="7" t="s">
        <v>104</v>
      </c>
      <c r="G328" s="8">
        <f>+G329</f>
        <v>0</v>
      </c>
      <c r="H328" s="8">
        <f>+H329</f>
        <v>63500</v>
      </c>
      <c r="I328" s="8">
        <f>+I329</f>
        <v>0</v>
      </c>
      <c r="J328" s="8">
        <f>+J329</f>
        <v>0</v>
      </c>
      <c r="K328" s="8">
        <f>+K329</f>
        <v>0</v>
      </c>
      <c r="L328" s="8">
        <f>+L329</f>
        <v>0</v>
      </c>
      <c r="M328" s="8">
        <f>+M329</f>
        <v>63500</v>
      </c>
    </row>
    <row r="329" spans="1:13">
      <c r="A329" s="9"/>
      <c r="B329" s="9"/>
      <c r="C329" s="10" t="s">
        <v>170</v>
      </c>
      <c r="D329" s="9"/>
      <c r="E329" s="9"/>
      <c r="F329" s="10" t="s">
        <v>171</v>
      </c>
      <c r="G329" s="11">
        <f>+G330+G331</f>
        <v>0</v>
      </c>
      <c r="H329" s="11">
        <f>+H330+H331</f>
        <v>63500</v>
      </c>
      <c r="I329" s="11">
        <f>+I330+I331</f>
        <v>0</v>
      </c>
      <c r="J329" s="11">
        <f>+J330+J331</f>
        <v>0</v>
      </c>
      <c r="K329" s="11">
        <f>+K330+K331</f>
        <v>0</v>
      </c>
      <c r="L329" s="11">
        <f>+L330+L331</f>
        <v>0</v>
      </c>
      <c r="M329" s="11">
        <f>+M330+M331</f>
        <v>63500</v>
      </c>
    </row>
    <row r="330" spans="1:13">
      <c r="A330" s="12"/>
      <c r="B330" s="12"/>
      <c r="C330" s="12"/>
      <c r="D330" s="13" t="s">
        <v>29</v>
      </c>
      <c r="E330" s="12"/>
      <c r="F330" s="13" t="s">
        <v>30</v>
      </c>
      <c r="G330" s="14">
        <v>0</v>
      </c>
      <c r="H330" s="14">
        <v>62500</v>
      </c>
      <c r="I330" s="14">
        <v>0</v>
      </c>
      <c r="J330" s="14">
        <v>0</v>
      </c>
      <c r="K330" s="14">
        <v>0</v>
      </c>
      <c r="L330" s="14">
        <v>0</v>
      </c>
      <c r="M330" s="14">
        <f>+G330+H330+I330+J330+K330+L330</f>
        <v>62500</v>
      </c>
    </row>
    <row r="331" spans="1:13">
      <c r="A331" s="12"/>
      <c r="B331" s="12"/>
      <c r="C331" s="12"/>
      <c r="D331" s="13" t="s">
        <v>31</v>
      </c>
      <c r="E331" s="12"/>
      <c r="F331" s="13" t="s">
        <v>32</v>
      </c>
      <c r="G331" s="14">
        <v>0</v>
      </c>
      <c r="H331" s="14">
        <v>1000</v>
      </c>
      <c r="I331" s="14">
        <v>0</v>
      </c>
      <c r="J331" s="14">
        <v>0</v>
      </c>
      <c r="K331" s="14">
        <v>0</v>
      </c>
      <c r="L331" s="14">
        <v>0</v>
      </c>
      <c r="M331" s="14">
        <f>+G331+H331+I331+J331+K331+L331</f>
        <v>1000</v>
      </c>
    </row>
    <row r="332" spans="1:13">
      <c r="A332" s="15"/>
      <c r="B332" s="15"/>
      <c r="C332" s="15"/>
      <c r="D332" s="15"/>
      <c r="E332" s="16" t="s">
        <v>17</v>
      </c>
      <c r="F332" s="16" t="s">
        <v>18</v>
      </c>
      <c r="G332" s="17">
        <f>+G333</f>
        <v>0</v>
      </c>
      <c r="H332" s="17">
        <f>+H333</f>
        <v>63500</v>
      </c>
      <c r="I332" s="17">
        <f>+I333</f>
        <v>0</v>
      </c>
      <c r="J332" s="17">
        <f>+J333</f>
        <v>0</v>
      </c>
      <c r="K332" s="17">
        <f>+K333</f>
        <v>0</v>
      </c>
      <c r="L332" s="17">
        <f>+L333</f>
        <v>0</v>
      </c>
      <c r="M332" s="17">
        <f>+M333</f>
        <v>63500</v>
      </c>
    </row>
    <row r="333" spans="1:13">
      <c r="A333" s="15"/>
      <c r="B333" s="15"/>
      <c r="C333" s="15"/>
      <c r="D333" s="15"/>
      <c r="E333" s="16" t="s">
        <v>19</v>
      </c>
      <c r="F333" s="16" t="s">
        <v>20</v>
      </c>
      <c r="G333" s="17">
        <v>0</v>
      </c>
      <c r="H333" s="17">
        <v>63500</v>
      </c>
      <c r="I333" s="17">
        <v>0</v>
      </c>
      <c r="J333" s="17">
        <v>0</v>
      </c>
      <c r="K333" s="17">
        <v>0</v>
      </c>
      <c r="L333" s="17">
        <v>0</v>
      </c>
      <c r="M333" s="17">
        <f>+G333+H333+I333+J333+K333+L333</f>
        <v>63500</v>
      </c>
    </row>
    <row r="334" spans="1:13">
      <c r="A334" s="6"/>
      <c r="B334" s="7" t="s">
        <v>152</v>
      </c>
      <c r="C334" s="6"/>
      <c r="D334" s="6"/>
      <c r="E334" s="6"/>
      <c r="F334" s="7" t="s">
        <v>153</v>
      </c>
      <c r="G334" s="8">
        <f>+G335</f>
        <v>0</v>
      </c>
      <c r="H334" s="8">
        <f>+H335</f>
        <v>15000</v>
      </c>
      <c r="I334" s="8">
        <f>+I335</f>
        <v>64960</v>
      </c>
      <c r="J334" s="8">
        <f>+J335</f>
        <v>0</v>
      </c>
      <c r="K334" s="8">
        <f>+K335</f>
        <v>0</v>
      </c>
      <c r="L334" s="8">
        <f>+L335</f>
        <v>0</v>
      </c>
      <c r="M334" s="8">
        <f>+M335</f>
        <v>79960</v>
      </c>
    </row>
    <row r="335" spans="1:13">
      <c r="A335" s="9"/>
      <c r="B335" s="9"/>
      <c r="C335" s="10" t="s">
        <v>170</v>
      </c>
      <c r="D335" s="9"/>
      <c r="E335" s="9"/>
      <c r="F335" s="10" t="s">
        <v>171</v>
      </c>
      <c r="G335" s="11">
        <f>+G336+G337</f>
        <v>0</v>
      </c>
      <c r="H335" s="11">
        <f>+H336+H337</f>
        <v>15000</v>
      </c>
      <c r="I335" s="11">
        <f>+I336+I337</f>
        <v>64960</v>
      </c>
      <c r="J335" s="11">
        <f>+J336+J337</f>
        <v>0</v>
      </c>
      <c r="K335" s="11">
        <f>+K336+K337</f>
        <v>0</v>
      </c>
      <c r="L335" s="11">
        <f>+L336+L337</f>
        <v>0</v>
      </c>
      <c r="M335" s="11">
        <f>+M336+M337</f>
        <v>79960</v>
      </c>
    </row>
    <row r="336" spans="1:13">
      <c r="A336" s="12"/>
      <c r="B336" s="12"/>
      <c r="C336" s="12"/>
      <c r="D336" s="13" t="s">
        <v>29</v>
      </c>
      <c r="E336" s="12"/>
      <c r="F336" s="13" t="s">
        <v>30</v>
      </c>
      <c r="G336" s="14">
        <v>0</v>
      </c>
      <c r="H336" s="14">
        <v>0</v>
      </c>
      <c r="I336" s="14">
        <v>64960</v>
      </c>
      <c r="J336" s="14">
        <v>0</v>
      </c>
      <c r="K336" s="14">
        <v>0</v>
      </c>
      <c r="L336" s="14">
        <v>0</v>
      </c>
      <c r="M336" s="14">
        <f>+G336+H336+I336+J336+K336+L336</f>
        <v>64960</v>
      </c>
    </row>
    <row r="337" spans="1:13">
      <c r="A337" s="12"/>
      <c r="B337" s="12"/>
      <c r="C337" s="12"/>
      <c r="D337" s="13" t="s">
        <v>31</v>
      </c>
      <c r="E337" s="12"/>
      <c r="F337" s="13" t="s">
        <v>32</v>
      </c>
      <c r="G337" s="14">
        <v>0</v>
      </c>
      <c r="H337" s="14">
        <v>15000</v>
      </c>
      <c r="I337" s="14">
        <v>0</v>
      </c>
      <c r="J337" s="14">
        <v>0</v>
      </c>
      <c r="K337" s="14">
        <v>0</v>
      </c>
      <c r="L337" s="14">
        <v>0</v>
      </c>
      <c r="M337" s="14">
        <f>+G337+H337+I337+J337+K337+L337</f>
        <v>15000</v>
      </c>
    </row>
    <row r="338" spans="1:13">
      <c r="A338" s="15"/>
      <c r="B338" s="15"/>
      <c r="C338" s="15"/>
      <c r="D338" s="15"/>
      <c r="E338" s="16" t="s">
        <v>17</v>
      </c>
      <c r="F338" s="16" t="s">
        <v>18</v>
      </c>
      <c r="G338" s="17">
        <f>+G339</f>
        <v>0</v>
      </c>
      <c r="H338" s="17">
        <f>+H339</f>
        <v>15000</v>
      </c>
      <c r="I338" s="17">
        <f>+I339</f>
        <v>64960</v>
      </c>
      <c r="J338" s="17">
        <f>+J339</f>
        <v>0</v>
      </c>
      <c r="K338" s="17">
        <f>+K339</f>
        <v>0</v>
      </c>
      <c r="L338" s="17">
        <f>+L339</f>
        <v>0</v>
      </c>
      <c r="M338" s="17">
        <f>+M339</f>
        <v>79960</v>
      </c>
    </row>
    <row r="339" spans="1:13">
      <c r="A339" s="15"/>
      <c r="B339" s="15"/>
      <c r="C339" s="15"/>
      <c r="D339" s="15"/>
      <c r="E339" s="16" t="s">
        <v>19</v>
      </c>
      <c r="F339" s="16" t="s">
        <v>20</v>
      </c>
      <c r="G339" s="17">
        <v>0</v>
      </c>
      <c r="H339" s="17">
        <v>15000</v>
      </c>
      <c r="I339" s="17">
        <v>64960</v>
      </c>
      <c r="J339" s="17">
        <v>0</v>
      </c>
      <c r="K339" s="17">
        <v>0</v>
      </c>
      <c r="L339" s="17">
        <v>0</v>
      </c>
      <c r="M339" s="17">
        <f>+G339+H339+I339+J339+K339+L339</f>
        <v>79960</v>
      </c>
    </row>
    <row r="340" spans="1:13">
      <c r="A340" s="6"/>
      <c r="B340" s="7" t="s">
        <v>105</v>
      </c>
      <c r="C340" s="6"/>
      <c r="D340" s="6"/>
      <c r="E340" s="6"/>
      <c r="F340" s="7" t="s">
        <v>106</v>
      </c>
      <c r="G340" s="8">
        <f>+G341</f>
        <v>8280</v>
      </c>
      <c r="H340" s="8">
        <f>+H341</f>
        <v>409200</v>
      </c>
      <c r="I340" s="8">
        <f>+I341</f>
        <v>254750</v>
      </c>
      <c r="J340" s="8">
        <f>+J341</f>
        <v>0</v>
      </c>
      <c r="K340" s="8">
        <f>+K341</f>
        <v>0</v>
      </c>
      <c r="L340" s="8">
        <f>+L341</f>
        <v>0</v>
      </c>
      <c r="M340" s="8">
        <f>+M341</f>
        <v>672230</v>
      </c>
    </row>
    <row r="341" spans="1:13">
      <c r="A341" s="9"/>
      <c r="B341" s="9"/>
      <c r="C341" s="10" t="s">
        <v>170</v>
      </c>
      <c r="D341" s="9"/>
      <c r="E341" s="9"/>
      <c r="F341" s="10" t="s">
        <v>171</v>
      </c>
      <c r="G341" s="11">
        <f>+G342+G343+G344+G345</f>
        <v>8280</v>
      </c>
      <c r="H341" s="11">
        <f>+H342+H343+H344+H345</f>
        <v>409200</v>
      </c>
      <c r="I341" s="11">
        <f>+I342+I343+I344+I345</f>
        <v>254750</v>
      </c>
      <c r="J341" s="11">
        <f>+J342+J343+J344+J345</f>
        <v>0</v>
      </c>
      <c r="K341" s="11">
        <f>+K342+K343+K344+K345</f>
        <v>0</v>
      </c>
      <c r="L341" s="11">
        <f>+L342+L343+L344+L345</f>
        <v>0</v>
      </c>
      <c r="M341" s="11">
        <f>+M342+M343+M344+M345</f>
        <v>672230</v>
      </c>
    </row>
    <row r="342" spans="1:13">
      <c r="A342" s="12"/>
      <c r="B342" s="12"/>
      <c r="C342" s="12"/>
      <c r="D342" s="13" t="s">
        <v>115</v>
      </c>
      <c r="E342" s="12"/>
      <c r="F342" s="13" t="s">
        <v>116</v>
      </c>
      <c r="G342" s="14">
        <v>0</v>
      </c>
      <c r="H342" s="14">
        <v>0</v>
      </c>
      <c r="I342" s="14">
        <v>4750</v>
      </c>
      <c r="J342" s="14">
        <v>0</v>
      </c>
      <c r="K342" s="14">
        <v>0</v>
      </c>
      <c r="L342" s="14">
        <v>0</v>
      </c>
      <c r="M342" s="14">
        <f>+G342+H342+I342+J342+K342+L342</f>
        <v>4750</v>
      </c>
    </row>
    <row r="343" spans="1:13">
      <c r="A343" s="12"/>
      <c r="B343" s="12"/>
      <c r="C343" s="12"/>
      <c r="D343" s="13" t="s">
        <v>63</v>
      </c>
      <c r="E343" s="12"/>
      <c r="F343" s="13" t="s">
        <v>64</v>
      </c>
      <c r="G343" s="14">
        <v>1900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f>+G343+H343+I343+J343+K343+L343</f>
        <v>1900</v>
      </c>
    </row>
    <row r="344" spans="1:13">
      <c r="A344" s="12"/>
      <c r="B344" s="12"/>
      <c r="C344" s="12"/>
      <c r="D344" s="13" t="s">
        <v>45</v>
      </c>
      <c r="E344" s="12"/>
      <c r="F344" s="13" t="s">
        <v>46</v>
      </c>
      <c r="G344" s="14">
        <v>0</v>
      </c>
      <c r="H344" s="14">
        <v>400000</v>
      </c>
      <c r="I344" s="14">
        <v>250000</v>
      </c>
      <c r="J344" s="14">
        <v>0</v>
      </c>
      <c r="K344" s="14">
        <v>0</v>
      </c>
      <c r="L344" s="14">
        <v>0</v>
      </c>
      <c r="M344" s="14">
        <f>+G344+H344+I344+J344+K344+L344</f>
        <v>650000</v>
      </c>
    </row>
    <row r="345" spans="1:13">
      <c r="A345" s="12"/>
      <c r="B345" s="12"/>
      <c r="C345" s="12"/>
      <c r="D345" s="13" t="s">
        <v>31</v>
      </c>
      <c r="E345" s="12"/>
      <c r="F345" s="13" t="s">
        <v>32</v>
      </c>
      <c r="G345" s="14">
        <v>6380</v>
      </c>
      <c r="H345" s="14">
        <v>9200</v>
      </c>
      <c r="I345" s="14">
        <v>0</v>
      </c>
      <c r="J345" s="14">
        <v>0</v>
      </c>
      <c r="K345" s="14">
        <v>0</v>
      </c>
      <c r="L345" s="14">
        <v>0</v>
      </c>
      <c r="M345" s="14">
        <f>+G345+H345+I345+J345+K345+L345</f>
        <v>15580</v>
      </c>
    </row>
    <row r="346" spans="1:13">
      <c r="A346" s="15"/>
      <c r="B346" s="15"/>
      <c r="C346" s="15"/>
      <c r="D346" s="15"/>
      <c r="E346" s="16" t="s">
        <v>17</v>
      </c>
      <c r="F346" s="16" t="s">
        <v>18</v>
      </c>
      <c r="G346" s="17">
        <f>+G347</f>
        <v>8280</v>
      </c>
      <c r="H346" s="17">
        <f>+H347</f>
        <v>409200</v>
      </c>
      <c r="I346" s="17">
        <f>+I347</f>
        <v>254750</v>
      </c>
      <c r="J346" s="17">
        <f>+J347</f>
        <v>0</v>
      </c>
      <c r="K346" s="17">
        <f>+K347</f>
        <v>0</v>
      </c>
      <c r="L346" s="17">
        <f>+L347</f>
        <v>0</v>
      </c>
      <c r="M346" s="17">
        <f>+M347</f>
        <v>672230</v>
      </c>
    </row>
    <row r="347" spans="1:13">
      <c r="A347" s="15"/>
      <c r="B347" s="15"/>
      <c r="C347" s="15"/>
      <c r="D347" s="15"/>
      <c r="E347" s="16" t="s">
        <v>19</v>
      </c>
      <c r="F347" s="16" t="s">
        <v>20</v>
      </c>
      <c r="G347" s="17">
        <v>8280</v>
      </c>
      <c r="H347" s="17">
        <v>409200</v>
      </c>
      <c r="I347" s="17">
        <v>254750</v>
      </c>
      <c r="J347" s="17">
        <v>0</v>
      </c>
      <c r="K347" s="17">
        <v>0</v>
      </c>
      <c r="L347" s="17">
        <v>0</v>
      </c>
      <c r="M347" s="17">
        <f>+G347+H347+I347+J347+K347+L347</f>
        <v>672230</v>
      </c>
    </row>
    <row r="348" spans="1:13">
      <c r="A348" s="6"/>
      <c r="B348" s="7" t="s">
        <v>154</v>
      </c>
      <c r="C348" s="6"/>
      <c r="D348" s="6"/>
      <c r="E348" s="6"/>
      <c r="F348" s="7" t="s">
        <v>155</v>
      </c>
      <c r="G348" s="8">
        <f>+G349</f>
        <v>0</v>
      </c>
      <c r="H348" s="8">
        <f>+H349</f>
        <v>9000</v>
      </c>
      <c r="I348" s="8">
        <f>+I349</f>
        <v>324800</v>
      </c>
      <c r="J348" s="8">
        <f>+J349</f>
        <v>0</v>
      </c>
      <c r="K348" s="8">
        <f>+K349</f>
        <v>0</v>
      </c>
      <c r="L348" s="8">
        <f>+L349</f>
        <v>0</v>
      </c>
      <c r="M348" s="8">
        <f>+M349</f>
        <v>333800</v>
      </c>
    </row>
    <row r="349" spans="1:13">
      <c r="A349" s="9"/>
      <c r="B349" s="9"/>
      <c r="C349" s="10" t="s">
        <v>170</v>
      </c>
      <c r="D349" s="9"/>
      <c r="E349" s="9"/>
      <c r="F349" s="10" t="s">
        <v>171</v>
      </c>
      <c r="G349" s="11">
        <f>+G350+G351+G352</f>
        <v>0</v>
      </c>
      <c r="H349" s="11">
        <f>+H350+H351+H352</f>
        <v>9000</v>
      </c>
      <c r="I349" s="11">
        <f>+I350+I351+I352</f>
        <v>324800</v>
      </c>
      <c r="J349" s="11">
        <f>+J350+J351+J352</f>
        <v>0</v>
      </c>
      <c r="K349" s="11">
        <f>+K350+K351+K352</f>
        <v>0</v>
      </c>
      <c r="L349" s="11">
        <f>+L350+L351+L352</f>
        <v>0</v>
      </c>
      <c r="M349" s="11">
        <f>+M350+M351+M352</f>
        <v>333800</v>
      </c>
    </row>
    <row r="350" spans="1:13">
      <c r="A350" s="12"/>
      <c r="B350" s="12"/>
      <c r="C350" s="12"/>
      <c r="D350" s="13" t="s">
        <v>27</v>
      </c>
      <c r="E350" s="12"/>
      <c r="F350" s="13" t="s">
        <v>28</v>
      </c>
      <c r="G350" s="14">
        <v>0</v>
      </c>
      <c r="H350" s="14">
        <v>7500</v>
      </c>
      <c r="I350" s="14">
        <v>0</v>
      </c>
      <c r="J350" s="14">
        <v>0</v>
      </c>
      <c r="K350" s="14">
        <v>0</v>
      </c>
      <c r="L350" s="14">
        <v>0</v>
      </c>
      <c r="M350" s="14">
        <f>+G350+H350+I350+J350+K350+L350</f>
        <v>7500</v>
      </c>
    </row>
    <row r="351" spans="1:13">
      <c r="A351" s="12"/>
      <c r="B351" s="12"/>
      <c r="C351" s="12"/>
      <c r="D351" s="13" t="s">
        <v>45</v>
      </c>
      <c r="E351" s="12"/>
      <c r="F351" s="13" t="s">
        <v>46</v>
      </c>
      <c r="G351" s="14">
        <v>0</v>
      </c>
      <c r="H351" s="14">
        <v>0</v>
      </c>
      <c r="I351" s="14">
        <v>324800</v>
      </c>
      <c r="J351" s="14">
        <v>0</v>
      </c>
      <c r="K351" s="14">
        <v>0</v>
      </c>
      <c r="L351" s="14">
        <v>0</v>
      </c>
      <c r="M351" s="14">
        <f>+G351+H351+I351+J351+K351+L351</f>
        <v>324800</v>
      </c>
    </row>
    <row r="352" spans="1:13">
      <c r="A352" s="12"/>
      <c r="B352" s="12"/>
      <c r="C352" s="12"/>
      <c r="D352" s="13" t="s">
        <v>31</v>
      </c>
      <c r="E352" s="12"/>
      <c r="F352" s="13" t="s">
        <v>32</v>
      </c>
      <c r="G352" s="14">
        <v>0</v>
      </c>
      <c r="H352" s="14">
        <v>1500</v>
      </c>
      <c r="I352" s="14">
        <v>0</v>
      </c>
      <c r="J352" s="14">
        <v>0</v>
      </c>
      <c r="K352" s="14">
        <v>0</v>
      </c>
      <c r="L352" s="14">
        <v>0</v>
      </c>
      <c r="M352" s="14">
        <f>+G352+H352+I352+J352+K352+L352</f>
        <v>1500</v>
      </c>
    </row>
    <row r="353" spans="1:13">
      <c r="A353" s="15"/>
      <c r="B353" s="15"/>
      <c r="C353" s="15"/>
      <c r="D353" s="15"/>
      <c r="E353" s="16" t="s">
        <v>17</v>
      </c>
      <c r="F353" s="16" t="s">
        <v>18</v>
      </c>
      <c r="G353" s="17">
        <f>+G354</f>
        <v>0</v>
      </c>
      <c r="H353" s="17">
        <f>+H354</f>
        <v>9000</v>
      </c>
      <c r="I353" s="17">
        <f>+I354</f>
        <v>324800</v>
      </c>
      <c r="J353" s="17">
        <f>+J354</f>
        <v>0</v>
      </c>
      <c r="K353" s="17">
        <f>+K354</f>
        <v>0</v>
      </c>
      <c r="L353" s="17">
        <f>+L354</f>
        <v>0</v>
      </c>
      <c r="M353" s="17">
        <f>+M354</f>
        <v>333800</v>
      </c>
    </row>
    <row r="354" spans="1:13">
      <c r="A354" s="15"/>
      <c r="B354" s="15"/>
      <c r="C354" s="15"/>
      <c r="D354" s="15"/>
      <c r="E354" s="16" t="s">
        <v>19</v>
      </c>
      <c r="F354" s="16" t="s">
        <v>20</v>
      </c>
      <c r="G354" s="17">
        <v>0</v>
      </c>
      <c r="H354" s="17">
        <v>9000</v>
      </c>
      <c r="I354" s="17">
        <v>324800</v>
      </c>
      <c r="J354" s="17">
        <v>0</v>
      </c>
      <c r="K354" s="17">
        <v>0</v>
      </c>
      <c r="L354" s="17">
        <v>0</v>
      </c>
      <c r="M354" s="17">
        <f>+G354+H354+I354+J354+K354+L354</f>
        <v>333800</v>
      </c>
    </row>
    <row r="355" spans="1:13">
      <c r="A355" s="6"/>
      <c r="B355" s="7" t="s">
        <v>176</v>
      </c>
      <c r="C355" s="6"/>
      <c r="D355" s="6"/>
      <c r="E355" s="6"/>
      <c r="F355" s="7" t="s">
        <v>177</v>
      </c>
      <c r="G355" s="8">
        <f>+G356</f>
        <v>44365</v>
      </c>
      <c r="H355" s="8">
        <f>+H356</f>
        <v>170320</v>
      </c>
      <c r="I355" s="8">
        <f>+I356</f>
        <v>0</v>
      </c>
      <c r="J355" s="8">
        <f>+J356</f>
        <v>0</v>
      </c>
      <c r="K355" s="8">
        <f>+K356</f>
        <v>0</v>
      </c>
      <c r="L355" s="8">
        <f>+L356</f>
        <v>0</v>
      </c>
      <c r="M355" s="8">
        <f>+M356</f>
        <v>214685</v>
      </c>
    </row>
    <row r="356" spans="1:13">
      <c r="A356" s="9"/>
      <c r="B356" s="9"/>
      <c r="C356" s="10" t="s">
        <v>170</v>
      </c>
      <c r="D356" s="9"/>
      <c r="E356" s="9"/>
      <c r="F356" s="10" t="s">
        <v>171</v>
      </c>
      <c r="G356" s="11">
        <f>+G357+G358+G359</f>
        <v>44365</v>
      </c>
      <c r="H356" s="11">
        <f>+H357+H358+H359</f>
        <v>170320</v>
      </c>
      <c r="I356" s="11">
        <f>+I357+I358+I359</f>
        <v>0</v>
      </c>
      <c r="J356" s="11">
        <f>+J357+J358+J359</f>
        <v>0</v>
      </c>
      <c r="K356" s="11">
        <f>+K357+K358+K359</f>
        <v>0</v>
      </c>
      <c r="L356" s="11">
        <f>+L357+L358+L359</f>
        <v>0</v>
      </c>
      <c r="M356" s="11">
        <f>+M357+M358+M359</f>
        <v>214685</v>
      </c>
    </row>
    <row r="357" spans="1:13">
      <c r="A357" s="12"/>
      <c r="B357" s="12"/>
      <c r="C357" s="12"/>
      <c r="D357" s="13" t="s">
        <v>63</v>
      </c>
      <c r="E357" s="12"/>
      <c r="F357" s="13" t="s">
        <v>64</v>
      </c>
      <c r="G357" s="14">
        <v>4700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f>+G357+H357+I357+J357+K357+L357</f>
        <v>4700</v>
      </c>
    </row>
    <row r="358" spans="1:13">
      <c r="A358" s="12"/>
      <c r="B358" s="12"/>
      <c r="C358" s="12"/>
      <c r="D358" s="13" t="s">
        <v>29</v>
      </c>
      <c r="E358" s="12"/>
      <c r="F358" s="13" t="s">
        <v>30</v>
      </c>
      <c r="G358" s="14">
        <v>39665</v>
      </c>
      <c r="H358" s="14">
        <v>166820</v>
      </c>
      <c r="I358" s="14">
        <v>0</v>
      </c>
      <c r="J358" s="14">
        <v>0</v>
      </c>
      <c r="K358" s="14">
        <v>0</v>
      </c>
      <c r="L358" s="14">
        <v>0</v>
      </c>
      <c r="M358" s="14">
        <f>+G358+H358+I358+J358+K358+L358</f>
        <v>206485</v>
      </c>
    </row>
    <row r="359" spans="1:13">
      <c r="A359" s="12"/>
      <c r="B359" s="12"/>
      <c r="C359" s="12"/>
      <c r="D359" s="13" t="s">
        <v>31</v>
      </c>
      <c r="E359" s="12"/>
      <c r="F359" s="13" t="s">
        <v>32</v>
      </c>
      <c r="G359" s="14">
        <v>0</v>
      </c>
      <c r="H359" s="14">
        <v>3500</v>
      </c>
      <c r="I359" s="14">
        <v>0</v>
      </c>
      <c r="J359" s="14">
        <v>0</v>
      </c>
      <c r="K359" s="14">
        <v>0</v>
      </c>
      <c r="L359" s="14">
        <v>0</v>
      </c>
      <c r="M359" s="14">
        <f>+G359+H359+I359+J359+K359+L359</f>
        <v>3500</v>
      </c>
    </row>
    <row r="360" spans="1:13">
      <c r="A360" s="15"/>
      <c r="B360" s="15"/>
      <c r="C360" s="15"/>
      <c r="D360" s="15"/>
      <c r="E360" s="16" t="s">
        <v>17</v>
      </c>
      <c r="F360" s="16" t="s">
        <v>18</v>
      </c>
      <c r="G360" s="17">
        <f>+G361</f>
        <v>44365</v>
      </c>
      <c r="H360" s="17">
        <f>+H361</f>
        <v>170320</v>
      </c>
      <c r="I360" s="17">
        <f>+I361</f>
        <v>0</v>
      </c>
      <c r="J360" s="17">
        <f>+J361</f>
        <v>0</v>
      </c>
      <c r="K360" s="17">
        <f>+K361</f>
        <v>0</v>
      </c>
      <c r="L360" s="17">
        <f>+L361</f>
        <v>0</v>
      </c>
      <c r="M360" s="17">
        <f>+M361</f>
        <v>214685</v>
      </c>
    </row>
    <row r="361" spans="1:13">
      <c r="A361" s="15"/>
      <c r="B361" s="15"/>
      <c r="C361" s="15"/>
      <c r="D361" s="15"/>
      <c r="E361" s="16" t="s">
        <v>19</v>
      </c>
      <c r="F361" s="16" t="s">
        <v>20</v>
      </c>
      <c r="G361" s="17">
        <v>44365</v>
      </c>
      <c r="H361" s="17">
        <v>170320</v>
      </c>
      <c r="I361" s="17">
        <v>0</v>
      </c>
      <c r="J361" s="17">
        <v>0</v>
      </c>
      <c r="K361" s="17">
        <v>0</v>
      </c>
      <c r="L361" s="17">
        <v>0</v>
      </c>
      <c r="M361" s="17">
        <f>+G361+H361+I361+J361+K361+L361</f>
        <v>214685</v>
      </c>
    </row>
    <row r="362" spans="1:13">
      <c r="A362" s="6"/>
      <c r="B362" s="7" t="s">
        <v>156</v>
      </c>
      <c r="C362" s="6"/>
      <c r="D362" s="6"/>
      <c r="E362" s="6"/>
      <c r="F362" s="7" t="s">
        <v>157</v>
      </c>
      <c r="G362" s="8">
        <f>+G363</f>
        <v>0</v>
      </c>
      <c r="H362" s="8">
        <f>+H363</f>
        <v>2500</v>
      </c>
      <c r="I362" s="8">
        <f>+I363</f>
        <v>48720</v>
      </c>
      <c r="J362" s="8">
        <f>+J363</f>
        <v>0</v>
      </c>
      <c r="K362" s="8">
        <f>+K363</f>
        <v>0</v>
      </c>
      <c r="L362" s="8">
        <f>+L363</f>
        <v>0</v>
      </c>
      <c r="M362" s="8">
        <f>+M363</f>
        <v>51220</v>
      </c>
    </row>
    <row r="363" spans="1:13">
      <c r="A363" s="9"/>
      <c r="B363" s="9"/>
      <c r="C363" s="10" t="s">
        <v>170</v>
      </c>
      <c r="D363" s="9"/>
      <c r="E363" s="9"/>
      <c r="F363" s="10" t="s">
        <v>171</v>
      </c>
      <c r="G363" s="11">
        <f>+G364+G365</f>
        <v>0</v>
      </c>
      <c r="H363" s="11">
        <f>+H364+H365</f>
        <v>2500</v>
      </c>
      <c r="I363" s="11">
        <f>+I364+I365</f>
        <v>48720</v>
      </c>
      <c r="J363" s="11">
        <f>+J364+J365</f>
        <v>0</v>
      </c>
      <c r="K363" s="11">
        <f>+K364+K365</f>
        <v>0</v>
      </c>
      <c r="L363" s="11">
        <f>+L364+L365</f>
        <v>0</v>
      </c>
      <c r="M363" s="11">
        <f>+M364+M365</f>
        <v>51220</v>
      </c>
    </row>
    <row r="364" spans="1:13">
      <c r="A364" s="12"/>
      <c r="B364" s="12"/>
      <c r="C364" s="12"/>
      <c r="D364" s="13" t="s">
        <v>45</v>
      </c>
      <c r="E364" s="12"/>
      <c r="F364" s="13" t="s">
        <v>46</v>
      </c>
      <c r="G364" s="14">
        <v>0</v>
      </c>
      <c r="H364" s="14">
        <v>0</v>
      </c>
      <c r="I364" s="14">
        <v>48720</v>
      </c>
      <c r="J364" s="14">
        <v>0</v>
      </c>
      <c r="K364" s="14">
        <v>0</v>
      </c>
      <c r="L364" s="14">
        <v>0</v>
      </c>
      <c r="M364" s="14">
        <f>+G364+H364+I364+J364+K364+L364</f>
        <v>48720</v>
      </c>
    </row>
    <row r="365" spans="1:13">
      <c r="A365" s="12"/>
      <c r="B365" s="12"/>
      <c r="C365" s="12"/>
      <c r="D365" s="13" t="s">
        <v>31</v>
      </c>
      <c r="E365" s="12"/>
      <c r="F365" s="13" t="s">
        <v>32</v>
      </c>
      <c r="G365" s="14">
        <v>0</v>
      </c>
      <c r="H365" s="14">
        <v>2500</v>
      </c>
      <c r="I365" s="14">
        <v>0</v>
      </c>
      <c r="J365" s="14">
        <v>0</v>
      </c>
      <c r="K365" s="14">
        <v>0</v>
      </c>
      <c r="L365" s="14">
        <v>0</v>
      </c>
      <c r="M365" s="14">
        <f>+G365+H365+I365+J365+K365+L365</f>
        <v>2500</v>
      </c>
    </row>
    <row r="366" spans="1:13">
      <c r="A366" s="15"/>
      <c r="B366" s="15"/>
      <c r="C366" s="15"/>
      <c r="D366" s="15"/>
      <c r="E366" s="16" t="s">
        <v>17</v>
      </c>
      <c r="F366" s="16" t="s">
        <v>18</v>
      </c>
      <c r="G366" s="17">
        <f>+G367</f>
        <v>0</v>
      </c>
      <c r="H366" s="17">
        <f>+H367</f>
        <v>2500</v>
      </c>
      <c r="I366" s="17">
        <f>+I367</f>
        <v>48720</v>
      </c>
      <c r="J366" s="17">
        <f>+J367</f>
        <v>0</v>
      </c>
      <c r="K366" s="17">
        <f>+K367</f>
        <v>0</v>
      </c>
      <c r="L366" s="17">
        <f>+L367</f>
        <v>0</v>
      </c>
      <c r="M366" s="17">
        <f>+M367</f>
        <v>51220</v>
      </c>
    </row>
    <row r="367" spans="1:13">
      <c r="A367" s="15"/>
      <c r="B367" s="15"/>
      <c r="C367" s="15"/>
      <c r="D367" s="15"/>
      <c r="E367" s="16" t="s">
        <v>19</v>
      </c>
      <c r="F367" s="16" t="s">
        <v>20</v>
      </c>
      <c r="G367" s="17">
        <v>0</v>
      </c>
      <c r="H367" s="17">
        <v>2500</v>
      </c>
      <c r="I367" s="17">
        <v>48720</v>
      </c>
      <c r="J367" s="17">
        <v>0</v>
      </c>
      <c r="K367" s="17">
        <v>0</v>
      </c>
      <c r="L367" s="17">
        <v>0</v>
      </c>
      <c r="M367" s="17">
        <f>+G367+H367+I367+J367+K367+L367</f>
        <v>51220</v>
      </c>
    </row>
    <row r="368" spans="1:13">
      <c r="A368" s="3" t="s">
        <v>178</v>
      </c>
      <c r="B368" s="4"/>
      <c r="C368" s="4"/>
      <c r="D368" s="4"/>
      <c r="E368" s="4"/>
      <c r="F368" s="3" t="s">
        <v>179</v>
      </c>
      <c r="G368" s="5">
        <f>+G369</f>
        <v>120524.6</v>
      </c>
      <c r="H368" s="5">
        <f>+H369</f>
        <v>37797.33</v>
      </c>
      <c r="I368" s="5">
        <f>+I369</f>
        <v>60000</v>
      </c>
      <c r="J368" s="5">
        <f>+J369</f>
        <v>0</v>
      </c>
      <c r="K368" s="5">
        <f>+K369</f>
        <v>0</v>
      </c>
      <c r="L368" s="5">
        <f>+L369</f>
        <v>0</v>
      </c>
      <c r="M368" s="5">
        <f>+M369</f>
        <v>218321.93</v>
      </c>
    </row>
    <row r="369" spans="1:13">
      <c r="A369" s="6"/>
      <c r="B369" s="7" t="s">
        <v>180</v>
      </c>
      <c r="C369" s="6"/>
      <c r="D369" s="6"/>
      <c r="E369" s="6"/>
      <c r="F369" s="7" t="s">
        <v>181</v>
      </c>
      <c r="G369" s="8">
        <f>+G370</f>
        <v>120524.6</v>
      </c>
      <c r="H369" s="8">
        <f>+H370</f>
        <v>37797.33</v>
      </c>
      <c r="I369" s="8">
        <f>+I370</f>
        <v>60000</v>
      </c>
      <c r="J369" s="8">
        <f>+J370</f>
        <v>0</v>
      </c>
      <c r="K369" s="8">
        <f>+K370</f>
        <v>0</v>
      </c>
      <c r="L369" s="8">
        <f>+L370</f>
        <v>0</v>
      </c>
      <c r="M369" s="8">
        <f>+M370</f>
        <v>218321.93</v>
      </c>
    </row>
    <row r="370" spans="1:13">
      <c r="A370" s="9"/>
      <c r="B370" s="9"/>
      <c r="C370" s="10" t="s">
        <v>182</v>
      </c>
      <c r="D370" s="9"/>
      <c r="E370" s="9"/>
      <c r="F370" s="10" t="s">
        <v>183</v>
      </c>
      <c r="G370" s="11">
        <f>+G371+G372+G373+G374</f>
        <v>120524.6</v>
      </c>
      <c r="H370" s="11">
        <f>+H371+H372+H373+H374</f>
        <v>37797.33</v>
      </c>
      <c r="I370" s="11">
        <f>+I371+I372+I373+I374</f>
        <v>60000</v>
      </c>
      <c r="J370" s="11">
        <f>+J371+J372+J373+J374</f>
        <v>0</v>
      </c>
      <c r="K370" s="11">
        <f>+K371+K372+K373+K374</f>
        <v>0</v>
      </c>
      <c r="L370" s="11">
        <f>+L371+L372+L373+L374</f>
        <v>0</v>
      </c>
      <c r="M370" s="11">
        <f>+M371+M372+M373+M374</f>
        <v>218321.93</v>
      </c>
    </row>
    <row r="371" spans="1:13">
      <c r="A371" s="12"/>
      <c r="B371" s="12"/>
      <c r="C371" s="12"/>
      <c r="D371" s="13" t="s">
        <v>43</v>
      </c>
      <c r="E371" s="12"/>
      <c r="F371" s="13" t="s">
        <v>44</v>
      </c>
      <c r="G371" s="14">
        <v>120524.6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f>+G371+H371+I371+J371+K371+L371</f>
        <v>120524.6</v>
      </c>
    </row>
    <row r="372" spans="1:13">
      <c r="A372" s="12"/>
      <c r="B372" s="12"/>
      <c r="C372" s="12"/>
      <c r="D372" s="13" t="s">
        <v>15</v>
      </c>
      <c r="E372" s="12"/>
      <c r="F372" s="13" t="s">
        <v>16</v>
      </c>
      <c r="G372" s="14">
        <v>0</v>
      </c>
      <c r="H372" s="14">
        <v>0</v>
      </c>
      <c r="I372" s="14">
        <v>60000</v>
      </c>
      <c r="J372" s="14">
        <v>0</v>
      </c>
      <c r="K372" s="14">
        <v>0</v>
      </c>
      <c r="L372" s="14">
        <v>0</v>
      </c>
      <c r="M372" s="14">
        <f>+G372+H372+I372+J372+K372+L372</f>
        <v>60000</v>
      </c>
    </row>
    <row r="373" spans="1:13">
      <c r="A373" s="12"/>
      <c r="B373" s="12"/>
      <c r="C373" s="12"/>
      <c r="D373" s="13" t="s">
        <v>31</v>
      </c>
      <c r="E373" s="12"/>
      <c r="F373" s="13" t="s">
        <v>32</v>
      </c>
      <c r="G373" s="14">
        <v>0</v>
      </c>
      <c r="H373" s="14">
        <v>20000</v>
      </c>
      <c r="I373" s="14">
        <v>0</v>
      </c>
      <c r="J373" s="14">
        <v>0</v>
      </c>
      <c r="K373" s="14">
        <v>0</v>
      </c>
      <c r="L373" s="14">
        <v>0</v>
      </c>
      <c r="M373" s="14">
        <f>+G373+H373+I373+J373+K373+L373</f>
        <v>20000</v>
      </c>
    </row>
    <row r="374" spans="1:13">
      <c r="A374" s="12"/>
      <c r="B374" s="12"/>
      <c r="C374" s="12"/>
      <c r="D374" s="13" t="s">
        <v>184</v>
      </c>
      <c r="E374" s="12"/>
      <c r="F374" s="13" t="s">
        <v>185</v>
      </c>
      <c r="G374" s="14">
        <v>0</v>
      </c>
      <c r="H374" s="14">
        <v>17797.330000000002</v>
      </c>
      <c r="I374" s="14">
        <v>0</v>
      </c>
      <c r="J374" s="14">
        <v>0</v>
      </c>
      <c r="K374" s="14">
        <v>0</v>
      </c>
      <c r="L374" s="14">
        <v>0</v>
      </c>
      <c r="M374" s="14">
        <f>+G374+H374+I374+J374+K374+L374</f>
        <v>17797.330000000002</v>
      </c>
    </row>
    <row r="375" spans="1:13">
      <c r="A375" s="15"/>
      <c r="B375" s="15"/>
      <c r="C375" s="15"/>
      <c r="D375" s="15"/>
      <c r="E375" s="16" t="s">
        <v>17</v>
      </c>
      <c r="F375" s="16" t="s">
        <v>18</v>
      </c>
      <c r="G375" s="17">
        <f>+G376+G377</f>
        <v>120524.6</v>
      </c>
      <c r="H375" s="17">
        <f>+H376+H377</f>
        <v>37797.33</v>
      </c>
      <c r="I375" s="17">
        <f>+I376+I377</f>
        <v>60000</v>
      </c>
      <c r="J375" s="17">
        <f>+J376+J377</f>
        <v>0</v>
      </c>
      <c r="K375" s="17">
        <f>+K376+K377</f>
        <v>0</v>
      </c>
      <c r="L375" s="17">
        <f>+L376+L377</f>
        <v>0</v>
      </c>
      <c r="M375" s="17">
        <f>+M376+M377</f>
        <v>218321.93</v>
      </c>
    </row>
    <row r="376" spans="1:13">
      <c r="A376" s="15"/>
      <c r="B376" s="15"/>
      <c r="C376" s="15"/>
      <c r="D376" s="15"/>
      <c r="E376" s="16" t="s">
        <v>19</v>
      </c>
      <c r="F376" s="16" t="s">
        <v>20</v>
      </c>
      <c r="G376" s="17">
        <v>30524.6</v>
      </c>
      <c r="H376" s="17">
        <v>37797.33</v>
      </c>
      <c r="I376" s="17">
        <v>60000</v>
      </c>
      <c r="J376" s="17">
        <v>0</v>
      </c>
      <c r="K376" s="17">
        <v>0</v>
      </c>
      <c r="L376" s="17">
        <v>0</v>
      </c>
      <c r="M376" s="17">
        <f>+G376+H376+I376+J376+K376+L376</f>
        <v>128321.93</v>
      </c>
    </row>
    <row r="377" spans="1:13">
      <c r="A377" s="15"/>
      <c r="B377" s="15"/>
      <c r="C377" s="15"/>
      <c r="D377" s="15"/>
      <c r="E377" s="16" t="s">
        <v>117</v>
      </c>
      <c r="F377" s="16" t="s">
        <v>118</v>
      </c>
      <c r="G377" s="17">
        <v>90000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f>+G377+H377+I377+J377+K377+L377</f>
        <v>90000</v>
      </c>
    </row>
    <row r="378" spans="1:13">
      <c r="A378" s="3" t="s">
        <v>186</v>
      </c>
      <c r="B378" s="4"/>
      <c r="C378" s="4"/>
      <c r="D378" s="4"/>
      <c r="E378" s="4"/>
      <c r="F378" s="3" t="s">
        <v>187</v>
      </c>
      <c r="G378" s="5">
        <f>+G379+G384+G392+G400+G407+G413+G421+G428</f>
        <v>104531.91999999998</v>
      </c>
      <c r="H378" s="5">
        <f>+H379+H384+H392+H400+H407+H413+H421+H428</f>
        <v>422428.05</v>
      </c>
      <c r="I378" s="5">
        <f>+I379+I384+I392+I400+I407+I413+I421+I428</f>
        <v>549000</v>
      </c>
      <c r="J378" s="5">
        <f>+J379+J384+J392+J400+J407+J413+J421+J428</f>
        <v>664000</v>
      </c>
      <c r="K378" s="5">
        <f>+K379+K384+K392+K400+K407+K413+K421+K428</f>
        <v>600000</v>
      </c>
      <c r="L378" s="5">
        <f>+L379+L384+L392+L400+L407+L413+L421+L428</f>
        <v>0</v>
      </c>
      <c r="M378" s="5">
        <f>+M379+M384+M392+M400+M407+M413+M421+M428</f>
        <v>2339959.9699999997</v>
      </c>
    </row>
    <row r="379" spans="1:13">
      <c r="A379" s="6"/>
      <c r="B379" s="7" t="s">
        <v>188</v>
      </c>
      <c r="C379" s="6"/>
      <c r="D379" s="6"/>
      <c r="E379" s="6"/>
      <c r="F379" s="7" t="s">
        <v>189</v>
      </c>
      <c r="G379" s="8">
        <f>+G380</f>
        <v>12574.47</v>
      </c>
      <c r="H379" s="8">
        <f>+H380</f>
        <v>24633.5</v>
      </c>
      <c r="I379" s="8">
        <f>+I380</f>
        <v>24000</v>
      </c>
      <c r="J379" s="8">
        <f>+J380</f>
        <v>24000</v>
      </c>
      <c r="K379" s="8">
        <f>+K380</f>
        <v>0</v>
      </c>
      <c r="L379" s="8">
        <f>+L380</f>
        <v>0</v>
      </c>
      <c r="M379" s="8">
        <f>+M380</f>
        <v>85207.97</v>
      </c>
    </row>
    <row r="380" spans="1:13">
      <c r="A380" s="9"/>
      <c r="B380" s="9"/>
      <c r="C380" s="10" t="s">
        <v>190</v>
      </c>
      <c r="D380" s="9"/>
      <c r="E380" s="9"/>
      <c r="F380" s="10" t="s">
        <v>191</v>
      </c>
      <c r="G380" s="11">
        <f>+G381</f>
        <v>12574.47</v>
      </c>
      <c r="H380" s="11">
        <f>+H381</f>
        <v>24633.5</v>
      </c>
      <c r="I380" s="11">
        <f>+I381</f>
        <v>24000</v>
      </c>
      <c r="J380" s="11">
        <f>+J381</f>
        <v>24000</v>
      </c>
      <c r="K380" s="11">
        <f>+K381</f>
        <v>0</v>
      </c>
      <c r="L380" s="11">
        <f>+L381</f>
        <v>0</v>
      </c>
      <c r="M380" s="11">
        <f>+M381</f>
        <v>85207.97</v>
      </c>
    </row>
    <row r="381" spans="1:13">
      <c r="A381" s="12"/>
      <c r="B381" s="12"/>
      <c r="C381" s="12"/>
      <c r="D381" s="13" t="s">
        <v>184</v>
      </c>
      <c r="E381" s="12"/>
      <c r="F381" s="13" t="s">
        <v>185</v>
      </c>
      <c r="G381" s="14">
        <v>12574.47</v>
      </c>
      <c r="H381" s="14">
        <v>24633.5</v>
      </c>
      <c r="I381" s="14">
        <v>24000</v>
      </c>
      <c r="J381" s="14">
        <v>24000</v>
      </c>
      <c r="K381" s="14">
        <v>0</v>
      </c>
      <c r="L381" s="14">
        <v>0</v>
      </c>
      <c r="M381" s="14">
        <f>+G381+H381+I381+J381+K381+L381</f>
        <v>85207.97</v>
      </c>
    </row>
    <row r="382" spans="1:13">
      <c r="A382" s="15"/>
      <c r="B382" s="15"/>
      <c r="C382" s="15"/>
      <c r="D382" s="15"/>
      <c r="E382" s="16" t="s">
        <v>17</v>
      </c>
      <c r="F382" s="16" t="s">
        <v>18</v>
      </c>
      <c r="G382" s="17">
        <f>+G383</f>
        <v>12574.47</v>
      </c>
      <c r="H382" s="17">
        <f>+H383</f>
        <v>24633.5</v>
      </c>
      <c r="I382" s="17">
        <f>+I383</f>
        <v>24000</v>
      </c>
      <c r="J382" s="17">
        <f>+J383</f>
        <v>24000</v>
      </c>
      <c r="K382" s="17">
        <f>+K383</f>
        <v>0</v>
      </c>
      <c r="L382" s="17">
        <f>+L383</f>
        <v>0</v>
      </c>
      <c r="M382" s="17">
        <f>+M383</f>
        <v>85207.97</v>
      </c>
    </row>
    <row r="383" spans="1:13">
      <c r="A383" s="15"/>
      <c r="B383" s="15"/>
      <c r="C383" s="15"/>
      <c r="D383" s="15"/>
      <c r="E383" s="16" t="s">
        <v>19</v>
      </c>
      <c r="F383" s="16" t="s">
        <v>20</v>
      </c>
      <c r="G383" s="17">
        <v>12574.47</v>
      </c>
      <c r="H383" s="17">
        <v>24633.5</v>
      </c>
      <c r="I383" s="17">
        <v>24000</v>
      </c>
      <c r="J383" s="17">
        <v>24000</v>
      </c>
      <c r="K383" s="17">
        <v>0</v>
      </c>
      <c r="L383" s="17">
        <v>0</v>
      </c>
      <c r="M383" s="17">
        <f>+G383+H383+I383+J383+K383+L383</f>
        <v>85207.97</v>
      </c>
    </row>
    <row r="384" spans="1:13">
      <c r="A384" s="6"/>
      <c r="B384" s="7" t="s">
        <v>192</v>
      </c>
      <c r="C384" s="6"/>
      <c r="D384" s="6"/>
      <c r="E384" s="6"/>
      <c r="F384" s="7" t="s">
        <v>193</v>
      </c>
      <c r="G384" s="8">
        <f>+G385</f>
        <v>76004.01999999999</v>
      </c>
      <c r="H384" s="8">
        <f>+H385</f>
        <v>0</v>
      </c>
      <c r="I384" s="8">
        <f>+I385</f>
        <v>0</v>
      </c>
      <c r="J384" s="8">
        <f>+J385</f>
        <v>0</v>
      </c>
      <c r="K384" s="8">
        <f>+K385</f>
        <v>0</v>
      </c>
      <c r="L384" s="8">
        <f>+L385</f>
        <v>0</v>
      </c>
      <c r="M384" s="8">
        <f>+M385</f>
        <v>76004.01999999999</v>
      </c>
    </row>
    <row r="385" spans="1:13">
      <c r="A385" s="9"/>
      <c r="B385" s="9"/>
      <c r="C385" s="10" t="s">
        <v>194</v>
      </c>
      <c r="D385" s="9"/>
      <c r="E385" s="9"/>
      <c r="F385" s="10" t="s">
        <v>195</v>
      </c>
      <c r="G385" s="11">
        <f>+G386+G387+G388</f>
        <v>76004.01999999999</v>
      </c>
      <c r="H385" s="11">
        <f>+H386+H387+H388</f>
        <v>0</v>
      </c>
      <c r="I385" s="11">
        <f>+I386+I387+I388</f>
        <v>0</v>
      </c>
      <c r="J385" s="11">
        <f>+J386+J387+J388</f>
        <v>0</v>
      </c>
      <c r="K385" s="11">
        <f>+K386+K387+K388</f>
        <v>0</v>
      </c>
      <c r="L385" s="11">
        <f>+L386+L387+L388</f>
        <v>0</v>
      </c>
      <c r="M385" s="11">
        <f>+M386+M387+M388</f>
        <v>76004.01999999999</v>
      </c>
    </row>
    <row r="386" spans="1:13">
      <c r="A386" s="12"/>
      <c r="B386" s="12"/>
      <c r="C386" s="12"/>
      <c r="D386" s="13" t="s">
        <v>27</v>
      </c>
      <c r="E386" s="12"/>
      <c r="F386" s="13" t="s">
        <v>28</v>
      </c>
      <c r="G386" s="14">
        <v>14580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f>+G386+H386+I386+J386+K386+L386</f>
        <v>14580</v>
      </c>
    </row>
    <row r="387" spans="1:13">
      <c r="A387" s="12"/>
      <c r="B387" s="12"/>
      <c r="C387" s="12"/>
      <c r="D387" s="13" t="s">
        <v>45</v>
      </c>
      <c r="E387" s="12"/>
      <c r="F387" s="13" t="s">
        <v>46</v>
      </c>
      <c r="G387" s="14">
        <v>49904.02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f>+G387+H387+I387+J387+K387+L387</f>
        <v>49904.02</v>
      </c>
    </row>
    <row r="388" spans="1:13">
      <c r="A388" s="12"/>
      <c r="B388" s="12"/>
      <c r="C388" s="12"/>
      <c r="D388" s="13" t="s">
        <v>31</v>
      </c>
      <c r="E388" s="12"/>
      <c r="F388" s="13" t="s">
        <v>32</v>
      </c>
      <c r="G388" s="14">
        <v>11520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f>+G388+H388+I388+J388+K388+L388</f>
        <v>11520</v>
      </c>
    </row>
    <row r="389" spans="1:13">
      <c r="A389" s="15"/>
      <c r="B389" s="15"/>
      <c r="C389" s="15"/>
      <c r="D389" s="15"/>
      <c r="E389" s="16" t="s">
        <v>17</v>
      </c>
      <c r="F389" s="16" t="s">
        <v>18</v>
      </c>
      <c r="G389" s="17">
        <f>+G390+G391</f>
        <v>76004.01999999999</v>
      </c>
      <c r="H389" s="17">
        <f>+H390+H391</f>
        <v>0</v>
      </c>
      <c r="I389" s="17">
        <f>+I390+I391</f>
        <v>0</v>
      </c>
      <c r="J389" s="17">
        <f>+J390+J391</f>
        <v>0</v>
      </c>
      <c r="K389" s="17">
        <f>+K390+K391</f>
        <v>0</v>
      </c>
      <c r="L389" s="17">
        <f>+L390+L391</f>
        <v>0</v>
      </c>
      <c r="M389" s="17">
        <f>+M390+M391</f>
        <v>76004.01999999999</v>
      </c>
    </row>
    <row r="390" spans="1:13">
      <c r="A390" s="15"/>
      <c r="B390" s="15"/>
      <c r="C390" s="15"/>
      <c r="D390" s="15"/>
      <c r="E390" s="16" t="s">
        <v>19</v>
      </c>
      <c r="F390" s="16" t="s">
        <v>20</v>
      </c>
      <c r="G390" s="17">
        <v>24585.82</v>
      </c>
      <c r="H390" s="17">
        <v>-13185.21</v>
      </c>
      <c r="I390" s="17">
        <v>0</v>
      </c>
      <c r="J390" s="17">
        <v>0</v>
      </c>
      <c r="K390" s="17">
        <v>0</v>
      </c>
      <c r="L390" s="17">
        <v>0</v>
      </c>
      <c r="M390" s="17">
        <f>+G390+H390+I390+J390+K390+L390</f>
        <v>11400.61</v>
      </c>
    </row>
    <row r="391" spans="1:13">
      <c r="A391" s="15"/>
      <c r="B391" s="15"/>
      <c r="C391" s="15"/>
      <c r="D391" s="15"/>
      <c r="E391" s="16" t="s">
        <v>71</v>
      </c>
      <c r="F391" s="16" t="s">
        <v>72</v>
      </c>
      <c r="G391" s="17">
        <v>51418.2</v>
      </c>
      <c r="H391" s="17">
        <v>13185.21</v>
      </c>
      <c r="I391" s="17">
        <v>0</v>
      </c>
      <c r="J391" s="17">
        <v>0</v>
      </c>
      <c r="K391" s="17">
        <v>0</v>
      </c>
      <c r="L391" s="17">
        <v>0</v>
      </c>
      <c r="M391" s="17">
        <f>+G391+H391+I391+J391+K391+L391</f>
        <v>64603.409999999996</v>
      </c>
    </row>
    <row r="392" spans="1:13">
      <c r="A392" s="6"/>
      <c r="B392" s="7" t="s">
        <v>196</v>
      </c>
      <c r="C392" s="6"/>
      <c r="D392" s="6"/>
      <c r="E392" s="6"/>
      <c r="F392" s="7" t="s">
        <v>197</v>
      </c>
      <c r="G392" s="8">
        <f>+G393</f>
        <v>15953.43</v>
      </c>
      <c r="H392" s="8">
        <f>+H393</f>
        <v>38207.050000000003</v>
      </c>
      <c r="I392" s="8">
        <f>+I393</f>
        <v>115000</v>
      </c>
      <c r="J392" s="8">
        <f>+J393</f>
        <v>210000</v>
      </c>
      <c r="K392" s="8">
        <f>+K393</f>
        <v>0</v>
      </c>
      <c r="L392" s="8">
        <f>+L393</f>
        <v>0</v>
      </c>
      <c r="M392" s="8">
        <f>+M393</f>
        <v>379160.48</v>
      </c>
    </row>
    <row r="393" spans="1:13">
      <c r="A393" s="9"/>
      <c r="B393" s="9"/>
      <c r="C393" s="10" t="s">
        <v>198</v>
      </c>
      <c r="D393" s="9"/>
      <c r="E393" s="9"/>
      <c r="F393" s="10" t="s">
        <v>199</v>
      </c>
      <c r="G393" s="11">
        <f>+G394+G395+G396+G397</f>
        <v>15953.43</v>
      </c>
      <c r="H393" s="11">
        <f>+H394+H395+H396+H397</f>
        <v>38207.050000000003</v>
      </c>
      <c r="I393" s="11">
        <f>+I394+I395+I396+I397</f>
        <v>115000</v>
      </c>
      <c r="J393" s="11">
        <f>+J394+J395+J396+J397</f>
        <v>210000</v>
      </c>
      <c r="K393" s="11">
        <f>+K394+K395+K396+K397</f>
        <v>0</v>
      </c>
      <c r="L393" s="11">
        <f>+L394+L395+L396+L397</f>
        <v>0</v>
      </c>
      <c r="M393" s="11">
        <f>+M394+M395+M396+M397</f>
        <v>379160.48</v>
      </c>
    </row>
    <row r="394" spans="1:13">
      <c r="A394" s="12"/>
      <c r="B394" s="12"/>
      <c r="C394" s="12"/>
      <c r="D394" s="13" t="s">
        <v>45</v>
      </c>
      <c r="E394" s="12"/>
      <c r="F394" s="13" t="s">
        <v>46</v>
      </c>
      <c r="G394" s="14">
        <v>0</v>
      </c>
      <c r="H394" s="14">
        <v>0</v>
      </c>
      <c r="I394" s="14">
        <v>100000</v>
      </c>
      <c r="J394" s="14">
        <v>200000</v>
      </c>
      <c r="K394" s="14">
        <v>0</v>
      </c>
      <c r="L394" s="14">
        <v>0</v>
      </c>
      <c r="M394" s="14">
        <f>+G394+H394+I394+J394+K394+L394</f>
        <v>300000</v>
      </c>
    </row>
    <row r="395" spans="1:13">
      <c r="A395" s="12"/>
      <c r="B395" s="12"/>
      <c r="C395" s="12"/>
      <c r="D395" s="13" t="s">
        <v>29</v>
      </c>
      <c r="E395" s="12"/>
      <c r="F395" s="13" t="s">
        <v>30</v>
      </c>
      <c r="G395" s="14">
        <v>0</v>
      </c>
      <c r="H395" s="14">
        <v>10000</v>
      </c>
      <c r="I395" s="14">
        <v>0</v>
      </c>
      <c r="J395" s="14">
        <v>0</v>
      </c>
      <c r="K395" s="14">
        <v>0</v>
      </c>
      <c r="L395" s="14">
        <v>0</v>
      </c>
      <c r="M395" s="14">
        <f>+G395+H395+I395+J395+K395+L395</f>
        <v>10000</v>
      </c>
    </row>
    <row r="396" spans="1:13">
      <c r="A396" s="12"/>
      <c r="B396" s="12"/>
      <c r="C396" s="12"/>
      <c r="D396" s="13" t="s">
        <v>31</v>
      </c>
      <c r="E396" s="12"/>
      <c r="F396" s="13" t="s">
        <v>32</v>
      </c>
      <c r="G396" s="14">
        <v>0</v>
      </c>
      <c r="H396" s="14">
        <v>20000</v>
      </c>
      <c r="I396" s="14">
        <v>15000</v>
      </c>
      <c r="J396" s="14">
        <v>10000</v>
      </c>
      <c r="K396" s="14">
        <v>0</v>
      </c>
      <c r="L396" s="14">
        <v>0</v>
      </c>
      <c r="M396" s="14">
        <f>+G396+H396+I396+J396+K396+L396</f>
        <v>45000</v>
      </c>
    </row>
    <row r="397" spans="1:13">
      <c r="A397" s="12"/>
      <c r="B397" s="12"/>
      <c r="C397" s="12"/>
      <c r="D397" s="13" t="s">
        <v>184</v>
      </c>
      <c r="E397" s="12"/>
      <c r="F397" s="13" t="s">
        <v>185</v>
      </c>
      <c r="G397" s="14">
        <v>15953.43</v>
      </c>
      <c r="H397" s="14">
        <v>8207.0499999999993</v>
      </c>
      <c r="I397" s="14">
        <v>0</v>
      </c>
      <c r="J397" s="14">
        <v>0</v>
      </c>
      <c r="K397" s="14">
        <v>0</v>
      </c>
      <c r="L397" s="14">
        <v>0</v>
      </c>
      <c r="M397" s="14">
        <f>+G397+H397+I397+J397+K397+L397</f>
        <v>24160.48</v>
      </c>
    </row>
    <row r="398" spans="1:13">
      <c r="A398" s="15"/>
      <c r="B398" s="15"/>
      <c r="C398" s="15"/>
      <c r="D398" s="15"/>
      <c r="E398" s="16" t="s">
        <v>17</v>
      </c>
      <c r="F398" s="16" t="s">
        <v>18</v>
      </c>
      <c r="G398" s="17">
        <f>+G399</f>
        <v>15953.43</v>
      </c>
      <c r="H398" s="17">
        <f>+H399</f>
        <v>38207.050000000003</v>
      </c>
      <c r="I398" s="17">
        <f>+I399</f>
        <v>115000</v>
      </c>
      <c r="J398" s="17">
        <f>+J399</f>
        <v>210000</v>
      </c>
      <c r="K398" s="17">
        <f>+K399</f>
        <v>0</v>
      </c>
      <c r="L398" s="17">
        <f>+L399</f>
        <v>0</v>
      </c>
      <c r="M398" s="17">
        <f>+M399</f>
        <v>379160.48</v>
      </c>
    </row>
    <row r="399" spans="1:13">
      <c r="A399" s="15"/>
      <c r="B399" s="15"/>
      <c r="C399" s="15"/>
      <c r="D399" s="15"/>
      <c r="E399" s="16" t="s">
        <v>19</v>
      </c>
      <c r="F399" s="16" t="s">
        <v>20</v>
      </c>
      <c r="G399" s="17">
        <v>15953.43</v>
      </c>
      <c r="H399" s="17">
        <v>38207.050000000003</v>
      </c>
      <c r="I399" s="17">
        <v>115000</v>
      </c>
      <c r="J399" s="17">
        <v>210000</v>
      </c>
      <c r="K399" s="17">
        <v>0</v>
      </c>
      <c r="L399" s="17">
        <v>0</v>
      </c>
      <c r="M399" s="17">
        <f>+G399+H399+I399+J399+K399+L399</f>
        <v>379160.48</v>
      </c>
    </row>
    <row r="400" spans="1:13">
      <c r="A400" s="6"/>
      <c r="B400" s="7" t="s">
        <v>200</v>
      </c>
      <c r="C400" s="6"/>
      <c r="D400" s="6"/>
      <c r="E400" s="6"/>
      <c r="F400" s="7" t="s">
        <v>201</v>
      </c>
      <c r="G400" s="8">
        <f>+G401</f>
        <v>0</v>
      </c>
      <c r="H400" s="8">
        <f>+H401</f>
        <v>121587.5</v>
      </c>
      <c r="I400" s="8">
        <f>+I401</f>
        <v>370000</v>
      </c>
      <c r="J400" s="8">
        <f>+J401</f>
        <v>100000</v>
      </c>
      <c r="K400" s="8">
        <f>+K401</f>
        <v>100000</v>
      </c>
      <c r="L400" s="8">
        <f>+L401</f>
        <v>0</v>
      </c>
      <c r="M400" s="8">
        <f>+M401</f>
        <v>691587.5</v>
      </c>
    </row>
    <row r="401" spans="1:13">
      <c r="A401" s="9"/>
      <c r="B401" s="9"/>
      <c r="C401" s="10" t="s">
        <v>202</v>
      </c>
      <c r="D401" s="9"/>
      <c r="E401" s="9"/>
      <c r="F401" s="10" t="s">
        <v>203</v>
      </c>
      <c r="G401" s="11">
        <f>+G402+G403+G404</f>
        <v>0</v>
      </c>
      <c r="H401" s="11">
        <f>+H402+H403+H404</f>
        <v>121587.5</v>
      </c>
      <c r="I401" s="11">
        <f>+I402+I403+I404</f>
        <v>370000</v>
      </c>
      <c r="J401" s="11">
        <f>+J402+J403+J404</f>
        <v>100000</v>
      </c>
      <c r="K401" s="11">
        <f>+K402+K403+K404</f>
        <v>100000</v>
      </c>
      <c r="L401" s="11">
        <f>+L402+L403+L404</f>
        <v>0</v>
      </c>
      <c r="M401" s="11">
        <f>+M402+M403+M404</f>
        <v>691587.5</v>
      </c>
    </row>
    <row r="402" spans="1:13">
      <c r="A402" s="12"/>
      <c r="B402" s="12"/>
      <c r="C402" s="12"/>
      <c r="D402" s="13" t="s">
        <v>45</v>
      </c>
      <c r="E402" s="12"/>
      <c r="F402" s="13" t="s">
        <v>46</v>
      </c>
      <c r="G402" s="14">
        <v>0</v>
      </c>
      <c r="H402" s="14">
        <v>0</v>
      </c>
      <c r="I402" s="14">
        <v>0</v>
      </c>
      <c r="J402" s="14">
        <v>100000</v>
      </c>
      <c r="K402" s="14">
        <v>100000</v>
      </c>
      <c r="L402" s="14">
        <v>0</v>
      </c>
      <c r="M402" s="14">
        <f>+G402+H402+I402+J402+K402+L402</f>
        <v>200000</v>
      </c>
    </row>
    <row r="403" spans="1:13">
      <c r="A403" s="12"/>
      <c r="B403" s="12"/>
      <c r="C403" s="12"/>
      <c r="D403" s="13" t="s">
        <v>15</v>
      </c>
      <c r="E403" s="12"/>
      <c r="F403" s="13" t="s">
        <v>16</v>
      </c>
      <c r="G403" s="14">
        <v>0</v>
      </c>
      <c r="H403" s="14">
        <v>121587.5</v>
      </c>
      <c r="I403" s="14">
        <v>350000</v>
      </c>
      <c r="J403" s="14">
        <v>0</v>
      </c>
      <c r="K403" s="14">
        <v>0</v>
      </c>
      <c r="L403" s="14">
        <v>0</v>
      </c>
      <c r="M403" s="14">
        <f>+G403+H403+I403+J403+K403+L403</f>
        <v>471587.5</v>
      </c>
    </row>
    <row r="404" spans="1:13">
      <c r="A404" s="12"/>
      <c r="B404" s="12"/>
      <c r="C404" s="12"/>
      <c r="D404" s="13" t="s">
        <v>31</v>
      </c>
      <c r="E404" s="12"/>
      <c r="F404" s="13" t="s">
        <v>32</v>
      </c>
      <c r="G404" s="14">
        <v>0</v>
      </c>
      <c r="H404" s="14">
        <v>0</v>
      </c>
      <c r="I404" s="14">
        <v>20000</v>
      </c>
      <c r="J404" s="14">
        <v>0</v>
      </c>
      <c r="K404" s="14">
        <v>0</v>
      </c>
      <c r="L404" s="14">
        <v>0</v>
      </c>
      <c r="M404" s="14">
        <f>+G404+H404+I404+J404+K404+L404</f>
        <v>20000</v>
      </c>
    </row>
    <row r="405" spans="1:13">
      <c r="A405" s="15"/>
      <c r="B405" s="15"/>
      <c r="C405" s="15"/>
      <c r="D405" s="15"/>
      <c r="E405" s="16" t="s">
        <v>17</v>
      </c>
      <c r="F405" s="16" t="s">
        <v>18</v>
      </c>
      <c r="G405" s="17">
        <f>+G406</f>
        <v>0</v>
      </c>
      <c r="H405" s="17">
        <f>+H406</f>
        <v>121587.5</v>
      </c>
      <c r="I405" s="17">
        <f>+I406</f>
        <v>370000</v>
      </c>
      <c r="J405" s="17">
        <f>+J406</f>
        <v>100000</v>
      </c>
      <c r="K405" s="17">
        <f>+K406</f>
        <v>100000</v>
      </c>
      <c r="L405" s="17">
        <f>+L406</f>
        <v>0</v>
      </c>
      <c r="M405" s="17">
        <f>+M406</f>
        <v>691587.5</v>
      </c>
    </row>
    <row r="406" spans="1:13">
      <c r="A406" s="15"/>
      <c r="B406" s="15"/>
      <c r="C406" s="15"/>
      <c r="D406" s="15"/>
      <c r="E406" s="16" t="s">
        <v>19</v>
      </c>
      <c r="F406" s="16" t="s">
        <v>20</v>
      </c>
      <c r="G406" s="17">
        <v>0</v>
      </c>
      <c r="H406" s="17">
        <v>121587.5</v>
      </c>
      <c r="I406" s="17">
        <v>370000</v>
      </c>
      <c r="J406" s="17">
        <v>100000</v>
      </c>
      <c r="K406" s="17">
        <v>100000</v>
      </c>
      <c r="L406" s="17">
        <v>0</v>
      </c>
      <c r="M406" s="17">
        <f>+G406+H406+I406+J406+K406+L406</f>
        <v>691587.5</v>
      </c>
    </row>
    <row r="407" spans="1:13">
      <c r="A407" s="6"/>
      <c r="B407" s="7" t="s">
        <v>204</v>
      </c>
      <c r="C407" s="6"/>
      <c r="D407" s="6"/>
      <c r="E407" s="6"/>
      <c r="F407" s="7" t="s">
        <v>205</v>
      </c>
      <c r="G407" s="8">
        <f>+G408</f>
        <v>0</v>
      </c>
      <c r="H407" s="8">
        <f>+H408</f>
        <v>30000</v>
      </c>
      <c r="I407" s="8">
        <f>+I408</f>
        <v>30000</v>
      </c>
      <c r="J407" s="8">
        <f>+J408</f>
        <v>300000</v>
      </c>
      <c r="K407" s="8">
        <f>+K408</f>
        <v>500000</v>
      </c>
      <c r="L407" s="8">
        <f>+L408</f>
        <v>0</v>
      </c>
      <c r="M407" s="8">
        <f>+M408</f>
        <v>860000</v>
      </c>
    </row>
    <row r="408" spans="1:13">
      <c r="A408" s="9"/>
      <c r="B408" s="9"/>
      <c r="C408" s="10" t="s">
        <v>194</v>
      </c>
      <c r="D408" s="9"/>
      <c r="E408" s="9"/>
      <c r="F408" s="10" t="s">
        <v>195</v>
      </c>
      <c r="G408" s="11">
        <f>+G409+G410</f>
        <v>0</v>
      </c>
      <c r="H408" s="11">
        <f>+H409+H410</f>
        <v>30000</v>
      </c>
      <c r="I408" s="11">
        <f>+I409+I410</f>
        <v>30000</v>
      </c>
      <c r="J408" s="11">
        <f>+J409+J410</f>
        <v>300000</v>
      </c>
      <c r="K408" s="11">
        <f>+K409+K410</f>
        <v>500000</v>
      </c>
      <c r="L408" s="11">
        <f>+L409+L410</f>
        <v>0</v>
      </c>
      <c r="M408" s="11">
        <f>+M409+M410</f>
        <v>860000</v>
      </c>
    </row>
    <row r="409" spans="1:13">
      <c r="A409" s="12"/>
      <c r="B409" s="12"/>
      <c r="C409" s="12"/>
      <c r="D409" s="13" t="s">
        <v>29</v>
      </c>
      <c r="E409" s="12"/>
      <c r="F409" s="13" t="s">
        <v>30</v>
      </c>
      <c r="G409" s="14">
        <v>0</v>
      </c>
      <c r="H409" s="14">
        <v>15000</v>
      </c>
      <c r="I409" s="14">
        <v>0</v>
      </c>
      <c r="J409" s="14">
        <v>300000</v>
      </c>
      <c r="K409" s="14">
        <v>500000</v>
      </c>
      <c r="L409" s="14">
        <v>0</v>
      </c>
      <c r="M409" s="14">
        <f>+G409+H409+I409+J409+K409+L409</f>
        <v>815000</v>
      </c>
    </row>
    <row r="410" spans="1:13">
      <c r="A410" s="12"/>
      <c r="B410" s="12"/>
      <c r="C410" s="12"/>
      <c r="D410" s="13" t="s">
        <v>31</v>
      </c>
      <c r="E410" s="12"/>
      <c r="F410" s="13" t="s">
        <v>32</v>
      </c>
      <c r="G410" s="14">
        <v>0</v>
      </c>
      <c r="H410" s="14">
        <v>15000</v>
      </c>
      <c r="I410" s="14">
        <v>30000</v>
      </c>
      <c r="J410" s="14">
        <v>0</v>
      </c>
      <c r="K410" s="14">
        <v>0</v>
      </c>
      <c r="L410" s="14">
        <v>0</v>
      </c>
      <c r="M410" s="14">
        <f>+G410+H410+I410+J410+K410+L410</f>
        <v>45000</v>
      </c>
    </row>
    <row r="411" spans="1:13">
      <c r="A411" s="15"/>
      <c r="B411" s="15"/>
      <c r="C411" s="15"/>
      <c r="D411" s="15"/>
      <c r="E411" s="16" t="s">
        <v>17</v>
      </c>
      <c r="F411" s="16" t="s">
        <v>18</v>
      </c>
      <c r="G411" s="17">
        <f>+G412</f>
        <v>0</v>
      </c>
      <c r="H411" s="17">
        <f>+H412</f>
        <v>30000</v>
      </c>
      <c r="I411" s="17">
        <f>+I412</f>
        <v>30000</v>
      </c>
      <c r="J411" s="17">
        <f>+J412</f>
        <v>300000</v>
      </c>
      <c r="K411" s="17">
        <f>+K412</f>
        <v>500000</v>
      </c>
      <c r="L411" s="17">
        <f>+L412</f>
        <v>0</v>
      </c>
      <c r="M411" s="17">
        <f>+M412</f>
        <v>860000</v>
      </c>
    </row>
    <row r="412" spans="1:13">
      <c r="A412" s="15"/>
      <c r="B412" s="15"/>
      <c r="C412" s="15"/>
      <c r="D412" s="15"/>
      <c r="E412" s="16" t="s">
        <v>19</v>
      </c>
      <c r="F412" s="16" t="s">
        <v>20</v>
      </c>
      <c r="G412" s="17">
        <v>0</v>
      </c>
      <c r="H412" s="17">
        <v>30000</v>
      </c>
      <c r="I412" s="17">
        <v>30000</v>
      </c>
      <c r="J412" s="17">
        <v>300000</v>
      </c>
      <c r="K412" s="17">
        <v>500000</v>
      </c>
      <c r="L412" s="17">
        <v>0</v>
      </c>
      <c r="M412" s="17">
        <f>+G412+H412+I412+J412+K412+L412</f>
        <v>860000</v>
      </c>
    </row>
    <row r="413" spans="1:13">
      <c r="A413" s="6"/>
      <c r="B413" s="7" t="s">
        <v>206</v>
      </c>
      <c r="C413" s="6"/>
      <c r="D413" s="6"/>
      <c r="E413" s="6"/>
      <c r="F413" s="7" t="s">
        <v>207</v>
      </c>
      <c r="G413" s="8">
        <f>+G414</f>
        <v>0</v>
      </c>
      <c r="H413" s="8">
        <f>+H414</f>
        <v>160000</v>
      </c>
      <c r="I413" s="8">
        <f>+I414</f>
        <v>0</v>
      </c>
      <c r="J413" s="8">
        <f>+J414</f>
        <v>0</v>
      </c>
      <c r="K413" s="8">
        <f>+K414</f>
        <v>0</v>
      </c>
      <c r="L413" s="8">
        <f>+L414</f>
        <v>0</v>
      </c>
      <c r="M413" s="8">
        <f>+M414</f>
        <v>160000</v>
      </c>
    </row>
    <row r="414" spans="1:13">
      <c r="A414" s="9"/>
      <c r="B414" s="9"/>
      <c r="C414" s="10" t="s">
        <v>202</v>
      </c>
      <c r="D414" s="9"/>
      <c r="E414" s="9"/>
      <c r="F414" s="10" t="s">
        <v>203</v>
      </c>
      <c r="G414" s="11">
        <f>+G415+G416+G417</f>
        <v>0</v>
      </c>
      <c r="H414" s="11">
        <f>+H415+H416+H417</f>
        <v>160000</v>
      </c>
      <c r="I414" s="11">
        <f>+I415+I416+I417</f>
        <v>0</v>
      </c>
      <c r="J414" s="11">
        <f>+J415+J416+J417</f>
        <v>0</v>
      </c>
      <c r="K414" s="11">
        <f>+K415+K416+K417</f>
        <v>0</v>
      </c>
      <c r="L414" s="11">
        <f>+L415+L416+L417</f>
        <v>0</v>
      </c>
      <c r="M414" s="11">
        <f>+M415+M416+M417</f>
        <v>160000</v>
      </c>
    </row>
    <row r="415" spans="1:13">
      <c r="A415" s="12"/>
      <c r="B415" s="12"/>
      <c r="C415" s="12"/>
      <c r="D415" s="13" t="s">
        <v>27</v>
      </c>
      <c r="E415" s="12"/>
      <c r="F415" s="13" t="s">
        <v>28</v>
      </c>
      <c r="G415" s="14">
        <v>0</v>
      </c>
      <c r="H415" s="14">
        <v>1652</v>
      </c>
      <c r="I415" s="14">
        <v>0</v>
      </c>
      <c r="J415" s="14">
        <v>0</v>
      </c>
      <c r="K415" s="14">
        <v>0</v>
      </c>
      <c r="L415" s="14">
        <v>0</v>
      </c>
      <c r="M415" s="14">
        <f>+G415+H415+I415+J415+K415+L415</f>
        <v>1652</v>
      </c>
    </row>
    <row r="416" spans="1:13">
      <c r="A416" s="12"/>
      <c r="B416" s="12"/>
      <c r="C416" s="12"/>
      <c r="D416" s="13" t="s">
        <v>45</v>
      </c>
      <c r="E416" s="12"/>
      <c r="F416" s="13" t="s">
        <v>46</v>
      </c>
      <c r="G416" s="14">
        <v>0</v>
      </c>
      <c r="H416" s="14">
        <v>152648</v>
      </c>
      <c r="I416" s="14">
        <v>0</v>
      </c>
      <c r="J416" s="14">
        <v>0</v>
      </c>
      <c r="K416" s="14">
        <v>0</v>
      </c>
      <c r="L416" s="14">
        <v>0</v>
      </c>
      <c r="M416" s="14">
        <f>+G416+H416+I416+J416+K416+L416</f>
        <v>152648</v>
      </c>
    </row>
    <row r="417" spans="1:13">
      <c r="A417" s="12"/>
      <c r="B417" s="12"/>
      <c r="C417" s="12"/>
      <c r="D417" s="13" t="s">
        <v>31</v>
      </c>
      <c r="E417" s="12"/>
      <c r="F417" s="13" t="s">
        <v>32</v>
      </c>
      <c r="G417" s="14">
        <v>0</v>
      </c>
      <c r="H417" s="14">
        <v>5700</v>
      </c>
      <c r="I417" s="14">
        <v>0</v>
      </c>
      <c r="J417" s="14">
        <v>0</v>
      </c>
      <c r="K417" s="14">
        <v>0</v>
      </c>
      <c r="L417" s="14">
        <v>0</v>
      </c>
      <c r="M417" s="14">
        <f>+G417+H417+I417+J417+K417+L417</f>
        <v>5700</v>
      </c>
    </row>
    <row r="418" spans="1:13">
      <c r="A418" s="15"/>
      <c r="B418" s="15"/>
      <c r="C418" s="15"/>
      <c r="D418" s="15"/>
      <c r="E418" s="16" t="s">
        <v>17</v>
      </c>
      <c r="F418" s="16" t="s">
        <v>18</v>
      </c>
      <c r="G418" s="17">
        <f>+G419+G420</f>
        <v>0</v>
      </c>
      <c r="H418" s="17">
        <f>+H419+H420</f>
        <v>160000</v>
      </c>
      <c r="I418" s="17">
        <f>+I419+I420</f>
        <v>0</v>
      </c>
      <c r="J418" s="17">
        <f>+J419+J420</f>
        <v>0</v>
      </c>
      <c r="K418" s="17">
        <f>+K419+K420</f>
        <v>0</v>
      </c>
      <c r="L418" s="17">
        <f>+L419+L420</f>
        <v>0</v>
      </c>
      <c r="M418" s="17">
        <f>+M419+M420</f>
        <v>160000</v>
      </c>
    </row>
    <row r="419" spans="1:13">
      <c r="A419" s="15"/>
      <c r="B419" s="15"/>
      <c r="C419" s="15"/>
      <c r="D419" s="15"/>
      <c r="E419" s="16" t="s">
        <v>33</v>
      </c>
      <c r="F419" s="16" t="s">
        <v>34</v>
      </c>
      <c r="G419" s="17">
        <v>0</v>
      </c>
      <c r="H419" s="17">
        <v>35247</v>
      </c>
      <c r="I419" s="17">
        <v>0</v>
      </c>
      <c r="J419" s="17">
        <v>0</v>
      </c>
      <c r="K419" s="17">
        <v>0</v>
      </c>
      <c r="L419" s="17">
        <v>0</v>
      </c>
      <c r="M419" s="17">
        <f>+G419+H419+I419+J419+K419+L419</f>
        <v>35247</v>
      </c>
    </row>
    <row r="420" spans="1:13">
      <c r="A420" s="15"/>
      <c r="B420" s="15"/>
      <c r="C420" s="15"/>
      <c r="D420" s="15"/>
      <c r="E420" s="16" t="s">
        <v>19</v>
      </c>
      <c r="F420" s="16" t="s">
        <v>20</v>
      </c>
      <c r="G420" s="17">
        <v>0</v>
      </c>
      <c r="H420" s="17">
        <v>124753</v>
      </c>
      <c r="I420" s="17">
        <v>0</v>
      </c>
      <c r="J420" s="17">
        <v>0</v>
      </c>
      <c r="K420" s="17">
        <v>0</v>
      </c>
      <c r="L420" s="17">
        <v>0</v>
      </c>
      <c r="M420" s="17">
        <f>+G420+H420+I420+J420+K420+L420</f>
        <v>124753</v>
      </c>
    </row>
    <row r="421" spans="1:13">
      <c r="A421" s="6"/>
      <c r="B421" s="7" t="s">
        <v>208</v>
      </c>
      <c r="C421" s="6"/>
      <c r="D421" s="6"/>
      <c r="E421" s="6"/>
      <c r="F421" s="7" t="s">
        <v>209</v>
      </c>
      <c r="G421" s="8">
        <f>+G422</f>
        <v>0</v>
      </c>
      <c r="H421" s="8">
        <f>+H422</f>
        <v>33000</v>
      </c>
      <c r="I421" s="8">
        <f>+I422</f>
        <v>10000</v>
      </c>
      <c r="J421" s="8">
        <f>+J422</f>
        <v>30000</v>
      </c>
      <c r="K421" s="8">
        <f>+K422</f>
        <v>0</v>
      </c>
      <c r="L421" s="8">
        <f>+L422</f>
        <v>0</v>
      </c>
      <c r="M421" s="8">
        <f>+M422</f>
        <v>73000</v>
      </c>
    </row>
    <row r="422" spans="1:13">
      <c r="A422" s="9"/>
      <c r="B422" s="9"/>
      <c r="C422" s="10" t="s">
        <v>202</v>
      </c>
      <c r="D422" s="9"/>
      <c r="E422" s="9"/>
      <c r="F422" s="10" t="s">
        <v>203</v>
      </c>
      <c r="G422" s="11">
        <f>+G423+G424+G425</f>
        <v>0</v>
      </c>
      <c r="H422" s="11">
        <f>+H423+H424+H425</f>
        <v>33000</v>
      </c>
      <c r="I422" s="11">
        <f>+I423+I424+I425</f>
        <v>10000</v>
      </c>
      <c r="J422" s="11">
        <f>+J423+J424+J425</f>
        <v>30000</v>
      </c>
      <c r="K422" s="11">
        <f>+K423+K424+K425</f>
        <v>0</v>
      </c>
      <c r="L422" s="11">
        <f>+L423+L424+L425</f>
        <v>0</v>
      </c>
      <c r="M422" s="11">
        <f>+M423+M424+M425</f>
        <v>73000</v>
      </c>
    </row>
    <row r="423" spans="1:13">
      <c r="A423" s="12"/>
      <c r="B423" s="12"/>
      <c r="C423" s="12"/>
      <c r="D423" s="13" t="s">
        <v>45</v>
      </c>
      <c r="E423" s="12"/>
      <c r="F423" s="13" t="s">
        <v>46</v>
      </c>
      <c r="G423" s="14">
        <v>0</v>
      </c>
      <c r="H423" s="14">
        <v>0</v>
      </c>
      <c r="I423" s="14">
        <v>0</v>
      </c>
      <c r="J423" s="14">
        <v>30000</v>
      </c>
      <c r="K423" s="14">
        <v>0</v>
      </c>
      <c r="L423" s="14">
        <v>0</v>
      </c>
      <c r="M423" s="14">
        <f>+G423+H423+I423+J423+K423+L423</f>
        <v>30000</v>
      </c>
    </row>
    <row r="424" spans="1:13">
      <c r="A424" s="12"/>
      <c r="B424" s="12"/>
      <c r="C424" s="12"/>
      <c r="D424" s="13" t="s">
        <v>15</v>
      </c>
      <c r="E424" s="12"/>
      <c r="F424" s="13" t="s">
        <v>16</v>
      </c>
      <c r="G424" s="14">
        <v>0</v>
      </c>
      <c r="H424" s="14">
        <v>33000</v>
      </c>
      <c r="I424" s="14">
        <v>0</v>
      </c>
      <c r="J424" s="14">
        <v>0</v>
      </c>
      <c r="K424" s="14">
        <v>0</v>
      </c>
      <c r="L424" s="14">
        <v>0</v>
      </c>
      <c r="M424" s="14">
        <f>+G424+H424+I424+J424+K424+L424</f>
        <v>33000</v>
      </c>
    </row>
    <row r="425" spans="1:13">
      <c r="A425" s="12"/>
      <c r="B425" s="12"/>
      <c r="C425" s="12"/>
      <c r="D425" s="13" t="s">
        <v>31</v>
      </c>
      <c r="E425" s="12"/>
      <c r="F425" s="13" t="s">
        <v>32</v>
      </c>
      <c r="G425" s="14">
        <v>0</v>
      </c>
      <c r="H425" s="14">
        <v>0</v>
      </c>
      <c r="I425" s="14">
        <v>10000</v>
      </c>
      <c r="J425" s="14">
        <v>0</v>
      </c>
      <c r="K425" s="14">
        <v>0</v>
      </c>
      <c r="L425" s="14">
        <v>0</v>
      </c>
      <c r="M425" s="14">
        <f>+G425+H425+I425+J425+K425+L425</f>
        <v>10000</v>
      </c>
    </row>
    <row r="426" spans="1:13">
      <c r="A426" s="15"/>
      <c r="B426" s="15"/>
      <c r="C426" s="15"/>
      <c r="D426" s="15"/>
      <c r="E426" s="16" t="s">
        <v>17</v>
      </c>
      <c r="F426" s="16" t="s">
        <v>18</v>
      </c>
      <c r="G426" s="17">
        <f>+G427</f>
        <v>0</v>
      </c>
      <c r="H426" s="17">
        <f>+H427</f>
        <v>33000</v>
      </c>
      <c r="I426" s="17">
        <f>+I427</f>
        <v>10000</v>
      </c>
      <c r="J426" s="17">
        <f>+J427</f>
        <v>30000</v>
      </c>
      <c r="K426" s="17">
        <f>+K427</f>
        <v>0</v>
      </c>
      <c r="L426" s="17">
        <f>+L427</f>
        <v>0</v>
      </c>
      <c r="M426" s="17">
        <f>+M427</f>
        <v>73000</v>
      </c>
    </row>
    <row r="427" spans="1:13">
      <c r="A427" s="15"/>
      <c r="B427" s="15"/>
      <c r="C427" s="15"/>
      <c r="D427" s="15"/>
      <c r="E427" s="16" t="s">
        <v>19</v>
      </c>
      <c r="F427" s="16" t="s">
        <v>20</v>
      </c>
      <c r="G427" s="17">
        <v>0</v>
      </c>
      <c r="H427" s="17">
        <v>33000</v>
      </c>
      <c r="I427" s="17">
        <v>10000</v>
      </c>
      <c r="J427" s="17">
        <v>30000</v>
      </c>
      <c r="K427" s="17">
        <v>0</v>
      </c>
      <c r="L427" s="17">
        <v>0</v>
      </c>
      <c r="M427" s="17">
        <f>+G427+H427+I427+J427+K427+L427</f>
        <v>73000</v>
      </c>
    </row>
    <row r="428" spans="1:13">
      <c r="A428" s="6"/>
      <c r="B428" s="7" t="s">
        <v>210</v>
      </c>
      <c r="C428" s="6"/>
      <c r="D428" s="6"/>
      <c r="E428" s="6"/>
      <c r="F428" s="7" t="s">
        <v>211</v>
      </c>
      <c r="G428" s="8">
        <f>+G429</f>
        <v>0</v>
      </c>
      <c r="H428" s="8">
        <f>+H429</f>
        <v>15000</v>
      </c>
      <c r="I428" s="8">
        <f>+I429</f>
        <v>0</v>
      </c>
      <c r="J428" s="8">
        <f>+J429</f>
        <v>0</v>
      </c>
      <c r="K428" s="8">
        <f>+K429</f>
        <v>0</v>
      </c>
      <c r="L428" s="8">
        <f>+L429</f>
        <v>0</v>
      </c>
      <c r="M428" s="8">
        <f>+M429</f>
        <v>15000</v>
      </c>
    </row>
    <row r="429" spans="1:13">
      <c r="A429" s="9"/>
      <c r="B429" s="9"/>
      <c r="C429" s="10" t="s">
        <v>202</v>
      </c>
      <c r="D429" s="9"/>
      <c r="E429" s="9"/>
      <c r="F429" s="10" t="s">
        <v>203</v>
      </c>
      <c r="G429" s="11">
        <f>+G430</f>
        <v>0</v>
      </c>
      <c r="H429" s="11">
        <f>+H430</f>
        <v>15000</v>
      </c>
      <c r="I429" s="11">
        <f>+I430</f>
        <v>0</v>
      </c>
      <c r="J429" s="11">
        <f>+J430</f>
        <v>0</v>
      </c>
      <c r="K429" s="11">
        <f>+K430</f>
        <v>0</v>
      </c>
      <c r="L429" s="11">
        <f>+L430</f>
        <v>0</v>
      </c>
      <c r="M429" s="11">
        <f>+M430</f>
        <v>15000</v>
      </c>
    </row>
    <row r="430" spans="1:13">
      <c r="A430" s="12"/>
      <c r="B430" s="12"/>
      <c r="C430" s="12"/>
      <c r="D430" s="13" t="s">
        <v>43</v>
      </c>
      <c r="E430" s="12"/>
      <c r="F430" s="13" t="s">
        <v>44</v>
      </c>
      <c r="G430" s="14">
        <v>0</v>
      </c>
      <c r="H430" s="14">
        <v>15000</v>
      </c>
      <c r="I430" s="14">
        <v>0</v>
      </c>
      <c r="J430" s="14">
        <v>0</v>
      </c>
      <c r="K430" s="14">
        <v>0</v>
      </c>
      <c r="L430" s="14">
        <v>0</v>
      </c>
      <c r="M430" s="14">
        <f>+G430+H430+I430+J430+K430+L430</f>
        <v>15000</v>
      </c>
    </row>
    <row r="431" spans="1:13">
      <c r="A431" s="15"/>
      <c r="B431" s="15"/>
      <c r="C431" s="15"/>
      <c r="D431" s="15"/>
      <c r="E431" s="16" t="s">
        <v>17</v>
      </c>
      <c r="F431" s="16" t="s">
        <v>18</v>
      </c>
      <c r="G431" s="17">
        <f>+G432</f>
        <v>0</v>
      </c>
      <c r="H431" s="17">
        <f>+H432</f>
        <v>15000</v>
      </c>
      <c r="I431" s="17">
        <f>+I432</f>
        <v>0</v>
      </c>
      <c r="J431" s="17">
        <f>+J432</f>
        <v>0</v>
      </c>
      <c r="K431" s="17">
        <f>+K432</f>
        <v>0</v>
      </c>
      <c r="L431" s="17">
        <f>+L432</f>
        <v>0</v>
      </c>
      <c r="M431" s="17">
        <f>+M432</f>
        <v>15000</v>
      </c>
    </row>
    <row r="432" spans="1:13">
      <c r="A432" s="15"/>
      <c r="B432" s="15"/>
      <c r="C432" s="15"/>
      <c r="D432" s="15"/>
      <c r="E432" s="16" t="s">
        <v>19</v>
      </c>
      <c r="F432" s="16" t="s">
        <v>20</v>
      </c>
      <c r="G432" s="17">
        <v>0</v>
      </c>
      <c r="H432" s="17">
        <v>15000</v>
      </c>
      <c r="I432" s="17">
        <v>0</v>
      </c>
      <c r="J432" s="17">
        <v>0</v>
      </c>
      <c r="K432" s="17">
        <v>0</v>
      </c>
      <c r="L432" s="17">
        <v>0</v>
      </c>
      <c r="M432" s="17">
        <f>+G432+H432+I432+J432+K432+L432</f>
        <v>15000</v>
      </c>
    </row>
    <row r="433" spans="1:13">
      <c r="A433" s="3" t="s">
        <v>212</v>
      </c>
      <c r="B433" s="4"/>
      <c r="C433" s="4"/>
      <c r="D433" s="4"/>
      <c r="E433" s="4"/>
      <c r="F433" s="3" t="s">
        <v>213</v>
      </c>
      <c r="G433" s="5">
        <f>+G434+G443+G469+G474</f>
        <v>141572</v>
      </c>
      <c r="H433" s="5">
        <f>+H434+H443+H469+H474</f>
        <v>724154.14</v>
      </c>
      <c r="I433" s="5">
        <f>+I434+I443+I469+I474</f>
        <v>684750</v>
      </c>
      <c r="J433" s="5">
        <f>+J434+J443+J469+J474</f>
        <v>434750</v>
      </c>
      <c r="K433" s="5">
        <f>+K434+K443+K469+K474</f>
        <v>175000</v>
      </c>
      <c r="L433" s="5">
        <f>+L434+L443+L469+L474</f>
        <v>0</v>
      </c>
      <c r="M433" s="5">
        <f>+M434+M443+M469+M474</f>
        <v>2160226.1399999997</v>
      </c>
    </row>
    <row r="434" spans="1:13">
      <c r="A434" s="6"/>
      <c r="B434" s="7" t="s">
        <v>214</v>
      </c>
      <c r="C434" s="6"/>
      <c r="D434" s="6"/>
      <c r="E434" s="6"/>
      <c r="F434" s="7" t="s">
        <v>215</v>
      </c>
      <c r="G434" s="8">
        <f>+G435+G439</f>
        <v>0</v>
      </c>
      <c r="H434" s="8">
        <f>+H435+H439</f>
        <v>43750</v>
      </c>
      <c r="I434" s="8">
        <f>+I435+I439</f>
        <v>43750</v>
      </c>
      <c r="J434" s="8">
        <f>+J435+J439</f>
        <v>43750</v>
      </c>
      <c r="K434" s="8">
        <f>+K435+K439</f>
        <v>0</v>
      </c>
      <c r="L434" s="8">
        <f>+L435+L439</f>
        <v>0</v>
      </c>
      <c r="M434" s="8">
        <f>+M435+M439</f>
        <v>131250</v>
      </c>
    </row>
    <row r="435" spans="1:13">
      <c r="A435" s="9"/>
      <c r="B435" s="9"/>
      <c r="C435" s="10" t="s">
        <v>216</v>
      </c>
      <c r="D435" s="9"/>
      <c r="E435" s="9"/>
      <c r="F435" s="10" t="s">
        <v>217</v>
      </c>
      <c r="G435" s="11">
        <f>+G436</f>
        <v>0</v>
      </c>
      <c r="H435" s="11">
        <f>+H436</f>
        <v>23750</v>
      </c>
      <c r="I435" s="11">
        <f>+I436</f>
        <v>23750</v>
      </c>
      <c r="J435" s="11">
        <f>+J436</f>
        <v>23750</v>
      </c>
      <c r="K435" s="11">
        <f>+K436</f>
        <v>0</v>
      </c>
      <c r="L435" s="11">
        <f>+L436</f>
        <v>0</v>
      </c>
      <c r="M435" s="11">
        <f>+M436</f>
        <v>71250</v>
      </c>
    </row>
    <row r="436" spans="1:13">
      <c r="A436" s="12"/>
      <c r="B436" s="12"/>
      <c r="C436" s="12"/>
      <c r="D436" s="13" t="s">
        <v>184</v>
      </c>
      <c r="E436" s="12"/>
      <c r="F436" s="13" t="s">
        <v>185</v>
      </c>
      <c r="G436" s="14">
        <v>0</v>
      </c>
      <c r="H436" s="14">
        <v>23750</v>
      </c>
      <c r="I436" s="14">
        <v>23750</v>
      </c>
      <c r="J436" s="14">
        <v>23750</v>
      </c>
      <c r="K436" s="14">
        <v>0</v>
      </c>
      <c r="L436" s="14">
        <v>0</v>
      </c>
      <c r="M436" s="14">
        <f>+G436+H436+I436+J436+K436+L436</f>
        <v>71250</v>
      </c>
    </row>
    <row r="437" spans="1:13">
      <c r="A437" s="15"/>
      <c r="B437" s="15"/>
      <c r="C437" s="15"/>
      <c r="D437" s="15"/>
      <c r="E437" s="16" t="s">
        <v>17</v>
      </c>
      <c r="F437" s="16" t="s">
        <v>18</v>
      </c>
      <c r="G437" s="17">
        <f>+G438</f>
        <v>0</v>
      </c>
      <c r="H437" s="17">
        <f>+H438</f>
        <v>23750</v>
      </c>
      <c r="I437" s="17">
        <f>+I438</f>
        <v>23750</v>
      </c>
      <c r="J437" s="17">
        <f>+J438</f>
        <v>23750</v>
      </c>
      <c r="K437" s="17">
        <f>+K438</f>
        <v>0</v>
      </c>
      <c r="L437" s="17">
        <f>+L438</f>
        <v>0</v>
      </c>
      <c r="M437" s="17">
        <f>+M438</f>
        <v>71250</v>
      </c>
    </row>
    <row r="438" spans="1:13">
      <c r="A438" s="15"/>
      <c r="B438" s="15"/>
      <c r="C438" s="15"/>
      <c r="D438" s="15"/>
      <c r="E438" s="16" t="s">
        <v>19</v>
      </c>
      <c r="F438" s="16" t="s">
        <v>20</v>
      </c>
      <c r="G438" s="17">
        <v>0</v>
      </c>
      <c r="H438" s="17">
        <v>23750</v>
      </c>
      <c r="I438" s="17">
        <v>23750</v>
      </c>
      <c r="J438" s="17">
        <v>23750</v>
      </c>
      <c r="K438" s="17">
        <v>0</v>
      </c>
      <c r="L438" s="17">
        <v>0</v>
      </c>
      <c r="M438" s="17">
        <f>+G438+H438+I438+J438+K438+L438</f>
        <v>71250</v>
      </c>
    </row>
    <row r="439" spans="1:13">
      <c r="A439" s="9"/>
      <c r="B439" s="9"/>
      <c r="C439" s="10" t="s">
        <v>218</v>
      </c>
      <c r="D439" s="9"/>
      <c r="E439" s="9"/>
      <c r="F439" s="10" t="s">
        <v>215</v>
      </c>
      <c r="G439" s="11">
        <f>+G440</f>
        <v>0</v>
      </c>
      <c r="H439" s="11">
        <f>+H440</f>
        <v>20000</v>
      </c>
      <c r="I439" s="11">
        <f>+I440</f>
        <v>20000</v>
      </c>
      <c r="J439" s="11">
        <f>+J440</f>
        <v>20000</v>
      </c>
      <c r="K439" s="11">
        <f>+K440</f>
        <v>0</v>
      </c>
      <c r="L439" s="11">
        <f>+L440</f>
        <v>0</v>
      </c>
      <c r="M439" s="11">
        <f>+M440</f>
        <v>60000</v>
      </c>
    </row>
    <row r="440" spans="1:13">
      <c r="A440" s="12"/>
      <c r="B440" s="12"/>
      <c r="C440" s="12"/>
      <c r="D440" s="13" t="s">
        <v>29</v>
      </c>
      <c r="E440" s="12"/>
      <c r="F440" s="13" t="s">
        <v>30</v>
      </c>
      <c r="G440" s="14">
        <v>0</v>
      </c>
      <c r="H440" s="14">
        <v>20000</v>
      </c>
      <c r="I440" s="14">
        <v>20000</v>
      </c>
      <c r="J440" s="14">
        <v>20000</v>
      </c>
      <c r="K440" s="14">
        <v>0</v>
      </c>
      <c r="L440" s="14">
        <v>0</v>
      </c>
      <c r="M440" s="14">
        <f>+G440+H440+I440+J440+K440+L440</f>
        <v>60000</v>
      </c>
    </row>
    <row r="441" spans="1:13">
      <c r="A441" s="15"/>
      <c r="B441" s="15"/>
      <c r="C441" s="15"/>
      <c r="D441" s="15"/>
      <c r="E441" s="16" t="s">
        <v>17</v>
      </c>
      <c r="F441" s="16" t="s">
        <v>18</v>
      </c>
      <c r="G441" s="17">
        <f>+G442</f>
        <v>0</v>
      </c>
      <c r="H441" s="17">
        <f>+H442</f>
        <v>20000</v>
      </c>
      <c r="I441" s="17">
        <f>+I442</f>
        <v>20000</v>
      </c>
      <c r="J441" s="17">
        <f>+J442</f>
        <v>20000</v>
      </c>
      <c r="K441" s="17">
        <f>+K442</f>
        <v>0</v>
      </c>
      <c r="L441" s="17">
        <f>+L442</f>
        <v>0</v>
      </c>
      <c r="M441" s="17">
        <f>+M442</f>
        <v>60000</v>
      </c>
    </row>
    <row r="442" spans="1:13">
      <c r="A442" s="15"/>
      <c r="B442" s="15"/>
      <c r="C442" s="15"/>
      <c r="D442" s="15"/>
      <c r="E442" s="16" t="s">
        <v>19</v>
      </c>
      <c r="F442" s="16" t="s">
        <v>20</v>
      </c>
      <c r="G442" s="17">
        <v>0</v>
      </c>
      <c r="H442" s="17">
        <v>20000</v>
      </c>
      <c r="I442" s="17">
        <v>20000</v>
      </c>
      <c r="J442" s="17">
        <v>20000</v>
      </c>
      <c r="K442" s="17">
        <v>0</v>
      </c>
      <c r="L442" s="17">
        <v>0</v>
      </c>
      <c r="M442" s="17">
        <f>+G442+H442+I442+J442+K442+L442</f>
        <v>60000</v>
      </c>
    </row>
    <row r="443" spans="1:13">
      <c r="A443" s="6"/>
      <c r="B443" s="7" t="s">
        <v>219</v>
      </c>
      <c r="C443" s="6"/>
      <c r="D443" s="6"/>
      <c r="E443" s="6"/>
      <c r="F443" s="7" t="s">
        <v>220</v>
      </c>
      <c r="G443" s="8">
        <f>+G444+G448+G452+G456+G460+G464</f>
        <v>101572</v>
      </c>
      <c r="H443" s="8">
        <f>+H444+H448+H452+H456+H460+H464</f>
        <v>175404.14</v>
      </c>
      <c r="I443" s="8">
        <f>+I444+I448+I452+I456+I460+I464</f>
        <v>166000</v>
      </c>
      <c r="J443" s="8">
        <f>+J444+J448+J452+J456+J460+J464</f>
        <v>166000</v>
      </c>
      <c r="K443" s="8">
        <f>+K444+K448+K452+K456+K460+K464</f>
        <v>0</v>
      </c>
      <c r="L443" s="8">
        <f>+L444+L448+L452+L456+L460+L464</f>
        <v>0</v>
      </c>
      <c r="M443" s="8">
        <f>+M444+M448+M452+M456+M460+M464</f>
        <v>608976.1399999999</v>
      </c>
    </row>
    <row r="444" spans="1:13">
      <c r="A444" s="9"/>
      <c r="B444" s="9"/>
      <c r="C444" s="10" t="s">
        <v>221</v>
      </c>
      <c r="D444" s="9"/>
      <c r="E444" s="9"/>
      <c r="F444" s="10" t="s">
        <v>222</v>
      </c>
      <c r="G444" s="11">
        <f>+G445</f>
        <v>33000</v>
      </c>
      <c r="H444" s="11">
        <f>+H445</f>
        <v>42275</v>
      </c>
      <c r="I444" s="11">
        <f>+I445</f>
        <v>42000</v>
      </c>
      <c r="J444" s="11">
        <f>+J445</f>
        <v>42000</v>
      </c>
      <c r="K444" s="11">
        <f>+K445</f>
        <v>0</v>
      </c>
      <c r="L444" s="11">
        <f>+L445</f>
        <v>0</v>
      </c>
      <c r="M444" s="11">
        <f>+M445</f>
        <v>159275</v>
      </c>
    </row>
    <row r="445" spans="1:13">
      <c r="A445" s="12"/>
      <c r="B445" s="12"/>
      <c r="C445" s="12"/>
      <c r="D445" s="13" t="s">
        <v>184</v>
      </c>
      <c r="E445" s="12"/>
      <c r="F445" s="13" t="s">
        <v>185</v>
      </c>
      <c r="G445" s="14">
        <v>33000</v>
      </c>
      <c r="H445" s="14">
        <v>42275</v>
      </c>
      <c r="I445" s="14">
        <v>42000</v>
      </c>
      <c r="J445" s="14">
        <v>42000</v>
      </c>
      <c r="K445" s="14">
        <v>0</v>
      </c>
      <c r="L445" s="14">
        <v>0</v>
      </c>
      <c r="M445" s="14">
        <f>+G445+H445+I445+J445+K445+L445</f>
        <v>159275</v>
      </c>
    </row>
    <row r="446" spans="1:13">
      <c r="A446" s="15"/>
      <c r="B446" s="15"/>
      <c r="C446" s="15"/>
      <c r="D446" s="15"/>
      <c r="E446" s="16" t="s">
        <v>17</v>
      </c>
      <c r="F446" s="16" t="s">
        <v>18</v>
      </c>
      <c r="G446" s="17">
        <f>+G447</f>
        <v>33000</v>
      </c>
      <c r="H446" s="17">
        <f>+H447</f>
        <v>42275</v>
      </c>
      <c r="I446" s="17">
        <f>+I447</f>
        <v>42000</v>
      </c>
      <c r="J446" s="17">
        <f>+J447</f>
        <v>42000</v>
      </c>
      <c r="K446" s="17">
        <f>+K447</f>
        <v>0</v>
      </c>
      <c r="L446" s="17">
        <f>+L447</f>
        <v>0</v>
      </c>
      <c r="M446" s="17">
        <f>+M447</f>
        <v>159275</v>
      </c>
    </row>
    <row r="447" spans="1:13">
      <c r="A447" s="15"/>
      <c r="B447" s="15"/>
      <c r="C447" s="15"/>
      <c r="D447" s="15"/>
      <c r="E447" s="16" t="s">
        <v>19</v>
      </c>
      <c r="F447" s="16" t="s">
        <v>20</v>
      </c>
      <c r="G447" s="17">
        <v>33000</v>
      </c>
      <c r="H447" s="17">
        <v>42275</v>
      </c>
      <c r="I447" s="17">
        <v>42000</v>
      </c>
      <c r="J447" s="17">
        <v>42000</v>
      </c>
      <c r="K447" s="17">
        <v>0</v>
      </c>
      <c r="L447" s="17">
        <v>0</v>
      </c>
      <c r="M447" s="17">
        <f>+G447+H447+I447+J447+K447+L447</f>
        <v>159275</v>
      </c>
    </row>
    <row r="448" spans="1:13">
      <c r="A448" s="9"/>
      <c r="B448" s="9"/>
      <c r="C448" s="10" t="s">
        <v>223</v>
      </c>
      <c r="D448" s="9"/>
      <c r="E448" s="9"/>
      <c r="F448" s="10" t="s">
        <v>224</v>
      </c>
      <c r="G448" s="11">
        <f>+G449</f>
        <v>17468.169999999998</v>
      </c>
      <c r="H448" s="11">
        <f>+H449</f>
        <v>27550</v>
      </c>
      <c r="I448" s="11">
        <f>+I449</f>
        <v>27000</v>
      </c>
      <c r="J448" s="11">
        <f>+J449</f>
        <v>27000</v>
      </c>
      <c r="K448" s="11">
        <f>+K449</f>
        <v>0</v>
      </c>
      <c r="L448" s="11">
        <f>+L449</f>
        <v>0</v>
      </c>
      <c r="M448" s="11">
        <f>+M449</f>
        <v>99018.17</v>
      </c>
    </row>
    <row r="449" spans="1:13">
      <c r="A449" s="12"/>
      <c r="B449" s="12"/>
      <c r="C449" s="12"/>
      <c r="D449" s="13" t="s">
        <v>184</v>
      </c>
      <c r="E449" s="12"/>
      <c r="F449" s="13" t="s">
        <v>185</v>
      </c>
      <c r="G449" s="14">
        <v>17468.169999999998</v>
      </c>
      <c r="H449" s="14">
        <v>27550</v>
      </c>
      <c r="I449" s="14">
        <v>27000</v>
      </c>
      <c r="J449" s="14">
        <v>27000</v>
      </c>
      <c r="K449" s="14">
        <v>0</v>
      </c>
      <c r="L449" s="14">
        <v>0</v>
      </c>
      <c r="M449" s="14">
        <f>+G449+H449+I449+J449+K449+L449</f>
        <v>99018.17</v>
      </c>
    </row>
    <row r="450" spans="1:13">
      <c r="A450" s="15"/>
      <c r="B450" s="15"/>
      <c r="C450" s="15"/>
      <c r="D450" s="15"/>
      <c r="E450" s="16" t="s">
        <v>17</v>
      </c>
      <c r="F450" s="16" t="s">
        <v>18</v>
      </c>
      <c r="G450" s="17">
        <f>+G451</f>
        <v>17468.169999999998</v>
      </c>
      <c r="H450" s="17">
        <f>+H451</f>
        <v>27550</v>
      </c>
      <c r="I450" s="17">
        <f>+I451</f>
        <v>27000</v>
      </c>
      <c r="J450" s="17">
        <f>+J451</f>
        <v>27000</v>
      </c>
      <c r="K450" s="17">
        <f>+K451</f>
        <v>0</v>
      </c>
      <c r="L450" s="17">
        <f>+L451</f>
        <v>0</v>
      </c>
      <c r="M450" s="17">
        <f>+M451</f>
        <v>99018.17</v>
      </c>
    </row>
    <row r="451" spans="1:13">
      <c r="A451" s="15"/>
      <c r="B451" s="15"/>
      <c r="C451" s="15"/>
      <c r="D451" s="15"/>
      <c r="E451" s="16" t="s">
        <v>19</v>
      </c>
      <c r="F451" s="16" t="s">
        <v>20</v>
      </c>
      <c r="G451" s="17">
        <v>17468.169999999998</v>
      </c>
      <c r="H451" s="17">
        <v>27550</v>
      </c>
      <c r="I451" s="17">
        <v>27000</v>
      </c>
      <c r="J451" s="17">
        <v>27000</v>
      </c>
      <c r="K451" s="17">
        <v>0</v>
      </c>
      <c r="L451" s="17">
        <v>0</v>
      </c>
      <c r="M451" s="17">
        <f>+G451+H451+I451+J451+K451+L451</f>
        <v>99018.17</v>
      </c>
    </row>
    <row r="452" spans="1:13">
      <c r="A452" s="9"/>
      <c r="B452" s="9"/>
      <c r="C452" s="10" t="s">
        <v>225</v>
      </c>
      <c r="D452" s="9"/>
      <c r="E452" s="9"/>
      <c r="F452" s="10" t="s">
        <v>226</v>
      </c>
      <c r="G452" s="11">
        <f>+G453</f>
        <v>33522.97</v>
      </c>
      <c r="H452" s="11">
        <f>+H453</f>
        <v>34879.14</v>
      </c>
      <c r="I452" s="11">
        <f>+I453</f>
        <v>34000</v>
      </c>
      <c r="J452" s="11">
        <f>+J453</f>
        <v>34000</v>
      </c>
      <c r="K452" s="11">
        <f>+K453</f>
        <v>0</v>
      </c>
      <c r="L452" s="11">
        <f>+L453</f>
        <v>0</v>
      </c>
      <c r="M452" s="11">
        <f>+M453</f>
        <v>136402.10999999999</v>
      </c>
    </row>
    <row r="453" spans="1:13">
      <c r="A453" s="12"/>
      <c r="B453" s="12"/>
      <c r="C453" s="12"/>
      <c r="D453" s="13" t="s">
        <v>184</v>
      </c>
      <c r="E453" s="12"/>
      <c r="F453" s="13" t="s">
        <v>185</v>
      </c>
      <c r="G453" s="14">
        <v>33522.97</v>
      </c>
      <c r="H453" s="14">
        <v>34879.14</v>
      </c>
      <c r="I453" s="14">
        <v>34000</v>
      </c>
      <c r="J453" s="14">
        <v>34000</v>
      </c>
      <c r="K453" s="14">
        <v>0</v>
      </c>
      <c r="L453" s="14">
        <v>0</v>
      </c>
      <c r="M453" s="14">
        <f>+G453+H453+I453+J453+K453+L453</f>
        <v>136402.10999999999</v>
      </c>
    </row>
    <row r="454" spans="1:13">
      <c r="A454" s="15"/>
      <c r="B454" s="15"/>
      <c r="C454" s="15"/>
      <c r="D454" s="15"/>
      <c r="E454" s="16" t="s">
        <v>17</v>
      </c>
      <c r="F454" s="16" t="s">
        <v>18</v>
      </c>
      <c r="G454" s="17">
        <f>+G455</f>
        <v>33522.97</v>
      </c>
      <c r="H454" s="17">
        <f>+H455</f>
        <v>34879.14</v>
      </c>
      <c r="I454" s="17">
        <f>+I455</f>
        <v>34000</v>
      </c>
      <c r="J454" s="17">
        <f>+J455</f>
        <v>34000</v>
      </c>
      <c r="K454" s="17">
        <f>+K455</f>
        <v>0</v>
      </c>
      <c r="L454" s="17">
        <f>+L455</f>
        <v>0</v>
      </c>
      <c r="M454" s="17">
        <f>+M455</f>
        <v>136402.10999999999</v>
      </c>
    </row>
    <row r="455" spans="1:13">
      <c r="A455" s="15"/>
      <c r="B455" s="15"/>
      <c r="C455" s="15"/>
      <c r="D455" s="15"/>
      <c r="E455" s="16" t="s">
        <v>19</v>
      </c>
      <c r="F455" s="16" t="s">
        <v>20</v>
      </c>
      <c r="G455" s="17">
        <v>33522.97</v>
      </c>
      <c r="H455" s="17">
        <v>34879.14</v>
      </c>
      <c r="I455" s="17">
        <v>34000</v>
      </c>
      <c r="J455" s="17">
        <v>34000</v>
      </c>
      <c r="K455" s="17">
        <v>0</v>
      </c>
      <c r="L455" s="17">
        <v>0</v>
      </c>
      <c r="M455" s="17">
        <f>+G455+H455+I455+J455+K455+L455</f>
        <v>136402.10999999999</v>
      </c>
    </row>
    <row r="456" spans="1:13">
      <c r="A456" s="9"/>
      <c r="B456" s="9"/>
      <c r="C456" s="10" t="s">
        <v>227</v>
      </c>
      <c r="D456" s="9"/>
      <c r="E456" s="9"/>
      <c r="F456" s="10" t="s">
        <v>228</v>
      </c>
      <c r="G456" s="11">
        <f>+G457</f>
        <v>6580.86</v>
      </c>
      <c r="H456" s="11">
        <f>+H457</f>
        <v>18000</v>
      </c>
      <c r="I456" s="11">
        <f>+I457</f>
        <v>15000</v>
      </c>
      <c r="J456" s="11">
        <f>+J457</f>
        <v>15000</v>
      </c>
      <c r="K456" s="11">
        <f>+K457</f>
        <v>0</v>
      </c>
      <c r="L456" s="11">
        <f>+L457</f>
        <v>0</v>
      </c>
      <c r="M456" s="11">
        <f>+M457</f>
        <v>54580.86</v>
      </c>
    </row>
    <row r="457" spans="1:13">
      <c r="A457" s="12"/>
      <c r="B457" s="12"/>
      <c r="C457" s="12"/>
      <c r="D457" s="13" t="s">
        <v>184</v>
      </c>
      <c r="E457" s="12"/>
      <c r="F457" s="13" t="s">
        <v>185</v>
      </c>
      <c r="G457" s="14">
        <v>6580.86</v>
      </c>
      <c r="H457" s="14">
        <v>18000</v>
      </c>
      <c r="I457" s="14">
        <v>15000</v>
      </c>
      <c r="J457" s="14">
        <v>15000</v>
      </c>
      <c r="K457" s="14">
        <v>0</v>
      </c>
      <c r="L457" s="14">
        <v>0</v>
      </c>
      <c r="M457" s="14">
        <f>+G457+H457+I457+J457+K457+L457</f>
        <v>54580.86</v>
      </c>
    </row>
    <row r="458" spans="1:13">
      <c r="A458" s="15"/>
      <c r="B458" s="15"/>
      <c r="C458" s="15"/>
      <c r="D458" s="15"/>
      <c r="E458" s="16" t="s">
        <v>17</v>
      </c>
      <c r="F458" s="16" t="s">
        <v>18</v>
      </c>
      <c r="G458" s="17">
        <f>+G459</f>
        <v>6580.86</v>
      </c>
      <c r="H458" s="17">
        <f>+H459</f>
        <v>18000</v>
      </c>
      <c r="I458" s="17">
        <f>+I459</f>
        <v>15000</v>
      </c>
      <c r="J458" s="17">
        <f>+J459</f>
        <v>15000</v>
      </c>
      <c r="K458" s="17">
        <f>+K459</f>
        <v>0</v>
      </c>
      <c r="L458" s="17">
        <f>+L459</f>
        <v>0</v>
      </c>
      <c r="M458" s="17">
        <f>+M459</f>
        <v>54580.86</v>
      </c>
    </row>
    <row r="459" spans="1:13">
      <c r="A459" s="15"/>
      <c r="B459" s="15"/>
      <c r="C459" s="15"/>
      <c r="D459" s="15"/>
      <c r="E459" s="16" t="s">
        <v>19</v>
      </c>
      <c r="F459" s="16" t="s">
        <v>20</v>
      </c>
      <c r="G459" s="17">
        <v>6580.86</v>
      </c>
      <c r="H459" s="17">
        <v>18000</v>
      </c>
      <c r="I459" s="17">
        <v>15000</v>
      </c>
      <c r="J459" s="17">
        <v>15000</v>
      </c>
      <c r="K459" s="17">
        <v>0</v>
      </c>
      <c r="L459" s="17">
        <v>0</v>
      </c>
      <c r="M459" s="17">
        <f>+G459+H459+I459+J459+K459+L459</f>
        <v>54580.86</v>
      </c>
    </row>
    <row r="460" spans="1:13">
      <c r="A460" s="9"/>
      <c r="B460" s="9"/>
      <c r="C460" s="10" t="s">
        <v>229</v>
      </c>
      <c r="D460" s="9"/>
      <c r="E460" s="9"/>
      <c r="F460" s="10" t="s">
        <v>230</v>
      </c>
      <c r="G460" s="11">
        <f>+G461</f>
        <v>0</v>
      </c>
      <c r="H460" s="11">
        <f>+H461</f>
        <v>5200</v>
      </c>
      <c r="I460" s="11">
        <f>+I461</f>
        <v>3000</v>
      </c>
      <c r="J460" s="11">
        <f>+J461</f>
        <v>3000</v>
      </c>
      <c r="K460" s="11">
        <f>+K461</f>
        <v>0</v>
      </c>
      <c r="L460" s="11">
        <f>+L461</f>
        <v>0</v>
      </c>
      <c r="M460" s="11">
        <f>+M461</f>
        <v>11200</v>
      </c>
    </row>
    <row r="461" spans="1:13">
      <c r="A461" s="12"/>
      <c r="B461" s="12"/>
      <c r="C461" s="12"/>
      <c r="D461" s="13" t="s">
        <v>184</v>
      </c>
      <c r="E461" s="12"/>
      <c r="F461" s="13" t="s">
        <v>185</v>
      </c>
      <c r="G461" s="14">
        <v>0</v>
      </c>
      <c r="H461" s="14">
        <v>5200</v>
      </c>
      <c r="I461" s="14">
        <v>3000</v>
      </c>
      <c r="J461" s="14">
        <v>3000</v>
      </c>
      <c r="K461" s="14">
        <v>0</v>
      </c>
      <c r="L461" s="14">
        <v>0</v>
      </c>
      <c r="M461" s="14">
        <f>+G461+H461+I461+J461+K461+L461</f>
        <v>11200</v>
      </c>
    </row>
    <row r="462" spans="1:13">
      <c r="A462" s="15"/>
      <c r="B462" s="15"/>
      <c r="C462" s="15"/>
      <c r="D462" s="15"/>
      <c r="E462" s="16" t="s">
        <v>17</v>
      </c>
      <c r="F462" s="16" t="s">
        <v>18</v>
      </c>
      <c r="G462" s="17">
        <f>+G463</f>
        <v>0</v>
      </c>
      <c r="H462" s="17">
        <f>+H463</f>
        <v>5200</v>
      </c>
      <c r="I462" s="17">
        <f>+I463</f>
        <v>3000</v>
      </c>
      <c r="J462" s="17">
        <f>+J463</f>
        <v>3000</v>
      </c>
      <c r="K462" s="17">
        <f>+K463</f>
        <v>0</v>
      </c>
      <c r="L462" s="17">
        <f>+L463</f>
        <v>0</v>
      </c>
      <c r="M462" s="17">
        <f>+M463</f>
        <v>11200</v>
      </c>
    </row>
    <row r="463" spans="1:13">
      <c r="A463" s="15"/>
      <c r="B463" s="15"/>
      <c r="C463" s="15"/>
      <c r="D463" s="15"/>
      <c r="E463" s="16" t="s">
        <v>19</v>
      </c>
      <c r="F463" s="16" t="s">
        <v>20</v>
      </c>
      <c r="G463" s="17">
        <v>0</v>
      </c>
      <c r="H463" s="17">
        <v>5200</v>
      </c>
      <c r="I463" s="17">
        <v>3000</v>
      </c>
      <c r="J463" s="17">
        <v>3000</v>
      </c>
      <c r="K463" s="17">
        <v>0</v>
      </c>
      <c r="L463" s="17">
        <v>0</v>
      </c>
      <c r="M463" s="17">
        <f>+G463+H463+I463+J463+K463+L463</f>
        <v>11200</v>
      </c>
    </row>
    <row r="464" spans="1:13">
      <c r="A464" s="9"/>
      <c r="B464" s="9"/>
      <c r="C464" s="10" t="s">
        <v>231</v>
      </c>
      <c r="D464" s="9"/>
      <c r="E464" s="9"/>
      <c r="F464" s="10" t="s">
        <v>232</v>
      </c>
      <c r="G464" s="11">
        <f>+G465+G466</f>
        <v>11000</v>
      </c>
      <c r="H464" s="11">
        <f>+H465+H466</f>
        <v>47500</v>
      </c>
      <c r="I464" s="11">
        <f>+I465+I466</f>
        <v>45000</v>
      </c>
      <c r="J464" s="11">
        <f>+J465+J466</f>
        <v>45000</v>
      </c>
      <c r="K464" s="11">
        <f>+K465+K466</f>
        <v>0</v>
      </c>
      <c r="L464" s="11">
        <f>+L465+L466</f>
        <v>0</v>
      </c>
      <c r="M464" s="11">
        <f>+M465+M466</f>
        <v>148500</v>
      </c>
    </row>
    <row r="465" spans="1:13">
      <c r="A465" s="12"/>
      <c r="B465" s="12"/>
      <c r="C465" s="12"/>
      <c r="D465" s="13" t="s">
        <v>29</v>
      </c>
      <c r="E465" s="12"/>
      <c r="F465" s="13" t="s">
        <v>30</v>
      </c>
      <c r="G465" s="14">
        <v>0</v>
      </c>
      <c r="H465" s="14">
        <v>47500</v>
      </c>
      <c r="I465" s="14">
        <v>45000</v>
      </c>
      <c r="J465" s="14">
        <v>45000</v>
      </c>
      <c r="K465" s="14">
        <v>0</v>
      </c>
      <c r="L465" s="14">
        <v>0</v>
      </c>
      <c r="M465" s="14">
        <f>+G465+H465+I465+J465+K465+L465</f>
        <v>137500</v>
      </c>
    </row>
    <row r="466" spans="1:13">
      <c r="A466" s="12"/>
      <c r="B466" s="12"/>
      <c r="C466" s="12"/>
      <c r="D466" s="13" t="s">
        <v>184</v>
      </c>
      <c r="E466" s="12"/>
      <c r="F466" s="13" t="s">
        <v>185</v>
      </c>
      <c r="G466" s="14">
        <v>11000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f>+G466+H466+I466+J466+K466+L466</f>
        <v>11000</v>
      </c>
    </row>
    <row r="467" spans="1:13">
      <c r="A467" s="15"/>
      <c r="B467" s="15"/>
      <c r="C467" s="15"/>
      <c r="D467" s="15"/>
      <c r="E467" s="16" t="s">
        <v>17</v>
      </c>
      <c r="F467" s="16" t="s">
        <v>18</v>
      </c>
      <c r="G467" s="17">
        <f>+G468</f>
        <v>11000</v>
      </c>
      <c r="H467" s="17">
        <f>+H468</f>
        <v>47500</v>
      </c>
      <c r="I467" s="17">
        <f>+I468</f>
        <v>45000</v>
      </c>
      <c r="J467" s="17">
        <f>+J468</f>
        <v>45000</v>
      </c>
      <c r="K467" s="17">
        <f>+K468</f>
        <v>0</v>
      </c>
      <c r="L467" s="17">
        <f>+L468</f>
        <v>0</v>
      </c>
      <c r="M467" s="17">
        <f>+M468</f>
        <v>148500</v>
      </c>
    </row>
    <row r="468" spans="1:13">
      <c r="A468" s="15"/>
      <c r="B468" s="15"/>
      <c r="C468" s="15"/>
      <c r="D468" s="15"/>
      <c r="E468" s="16" t="s">
        <v>19</v>
      </c>
      <c r="F468" s="16" t="s">
        <v>20</v>
      </c>
      <c r="G468" s="17">
        <v>11000</v>
      </c>
      <c r="H468" s="17">
        <v>47500</v>
      </c>
      <c r="I468" s="17">
        <v>45000</v>
      </c>
      <c r="J468" s="17">
        <v>45000</v>
      </c>
      <c r="K468" s="17">
        <v>0</v>
      </c>
      <c r="L468" s="17">
        <v>0</v>
      </c>
      <c r="M468" s="17">
        <f>+G468+H468+I468+J468+K468+L468</f>
        <v>148500</v>
      </c>
    </row>
    <row r="469" spans="1:13">
      <c r="A469" s="6"/>
      <c r="B469" s="7" t="s">
        <v>233</v>
      </c>
      <c r="C469" s="6"/>
      <c r="D469" s="6"/>
      <c r="E469" s="6"/>
      <c r="F469" s="7" t="s">
        <v>234</v>
      </c>
      <c r="G469" s="8">
        <f>+G470</f>
        <v>40000</v>
      </c>
      <c r="H469" s="8">
        <f>+H470</f>
        <v>225000</v>
      </c>
      <c r="I469" s="8">
        <f>+I470</f>
        <v>225000</v>
      </c>
      <c r="J469" s="8">
        <f>+J470</f>
        <v>225000</v>
      </c>
      <c r="K469" s="8">
        <f>+K470</f>
        <v>175000</v>
      </c>
      <c r="L469" s="8">
        <f>+L470</f>
        <v>0</v>
      </c>
      <c r="M469" s="8">
        <f>+M470</f>
        <v>890000</v>
      </c>
    </row>
    <row r="470" spans="1:13">
      <c r="A470" s="9"/>
      <c r="B470" s="9"/>
      <c r="C470" s="10" t="s">
        <v>235</v>
      </c>
      <c r="D470" s="9"/>
      <c r="E470" s="9"/>
      <c r="F470" s="10" t="s">
        <v>234</v>
      </c>
      <c r="G470" s="11">
        <f>+G471</f>
        <v>40000</v>
      </c>
      <c r="H470" s="11">
        <f>+H471</f>
        <v>225000</v>
      </c>
      <c r="I470" s="11">
        <f>+I471</f>
        <v>225000</v>
      </c>
      <c r="J470" s="11">
        <f>+J471</f>
        <v>225000</v>
      </c>
      <c r="K470" s="11">
        <f>+K471</f>
        <v>175000</v>
      </c>
      <c r="L470" s="11">
        <f>+L471</f>
        <v>0</v>
      </c>
      <c r="M470" s="11">
        <f>+M471</f>
        <v>890000</v>
      </c>
    </row>
    <row r="471" spans="1:13">
      <c r="A471" s="12"/>
      <c r="B471" s="12"/>
      <c r="C471" s="12"/>
      <c r="D471" s="13" t="s">
        <v>236</v>
      </c>
      <c r="E471" s="12"/>
      <c r="F471" s="13" t="s">
        <v>237</v>
      </c>
      <c r="G471" s="14">
        <v>40000</v>
      </c>
      <c r="H471" s="14">
        <v>225000</v>
      </c>
      <c r="I471" s="14">
        <v>225000</v>
      </c>
      <c r="J471" s="14">
        <v>225000</v>
      </c>
      <c r="K471" s="14">
        <v>175000</v>
      </c>
      <c r="L471" s="14">
        <v>0</v>
      </c>
      <c r="M471" s="14">
        <f>+G471+H471+I471+J471+K471+L471</f>
        <v>890000</v>
      </c>
    </row>
    <row r="472" spans="1:13">
      <c r="A472" s="15"/>
      <c r="B472" s="15"/>
      <c r="C472" s="15"/>
      <c r="D472" s="15"/>
      <c r="E472" s="16" t="s">
        <v>17</v>
      </c>
      <c r="F472" s="16" t="s">
        <v>18</v>
      </c>
      <c r="G472" s="17">
        <f>+G473</f>
        <v>40000</v>
      </c>
      <c r="H472" s="17">
        <f>+H473</f>
        <v>225000</v>
      </c>
      <c r="I472" s="17">
        <f>+I473</f>
        <v>225000</v>
      </c>
      <c r="J472" s="17">
        <f>+J473</f>
        <v>225000</v>
      </c>
      <c r="K472" s="17">
        <f>+K473</f>
        <v>175000</v>
      </c>
      <c r="L472" s="17">
        <f>+L473</f>
        <v>0</v>
      </c>
      <c r="M472" s="17">
        <f>+M473</f>
        <v>890000</v>
      </c>
    </row>
    <row r="473" spans="1:13">
      <c r="A473" s="15"/>
      <c r="B473" s="15"/>
      <c r="C473" s="15"/>
      <c r="D473" s="15"/>
      <c r="E473" s="16" t="s">
        <v>19</v>
      </c>
      <c r="F473" s="16" t="s">
        <v>20</v>
      </c>
      <c r="G473" s="17">
        <v>40000</v>
      </c>
      <c r="H473" s="17">
        <v>225000</v>
      </c>
      <c r="I473" s="17">
        <v>225000</v>
      </c>
      <c r="J473" s="17">
        <v>225000</v>
      </c>
      <c r="K473" s="17">
        <v>175000</v>
      </c>
      <c r="L473" s="17">
        <v>0</v>
      </c>
      <c r="M473" s="17">
        <f>+G473+H473+I473+J473+K473+L473</f>
        <v>890000</v>
      </c>
    </row>
    <row r="474" spans="1:13">
      <c r="A474" s="6"/>
      <c r="B474" s="7" t="s">
        <v>238</v>
      </c>
      <c r="C474" s="6"/>
      <c r="D474" s="6"/>
      <c r="E474" s="6"/>
      <c r="F474" s="7" t="s">
        <v>239</v>
      </c>
      <c r="G474" s="8">
        <f>+G475</f>
        <v>0</v>
      </c>
      <c r="H474" s="8">
        <f>+H475</f>
        <v>280000</v>
      </c>
      <c r="I474" s="8">
        <f>+I475</f>
        <v>250000</v>
      </c>
      <c r="J474" s="8">
        <f>+J475</f>
        <v>0</v>
      </c>
      <c r="K474" s="8">
        <f>+K475</f>
        <v>0</v>
      </c>
      <c r="L474" s="8">
        <f>+L475</f>
        <v>0</v>
      </c>
      <c r="M474" s="8">
        <f>+M475</f>
        <v>530000</v>
      </c>
    </row>
    <row r="475" spans="1:13">
      <c r="A475" s="9"/>
      <c r="B475" s="9"/>
      <c r="C475" s="10" t="s">
        <v>218</v>
      </c>
      <c r="D475" s="9"/>
      <c r="E475" s="9"/>
      <c r="F475" s="10" t="s">
        <v>215</v>
      </c>
      <c r="G475" s="11">
        <f>+G476+G477</f>
        <v>0</v>
      </c>
      <c r="H475" s="11">
        <f>+H476+H477</f>
        <v>280000</v>
      </c>
      <c r="I475" s="11">
        <f>+I476+I477</f>
        <v>250000</v>
      </c>
      <c r="J475" s="11">
        <f>+J476+J477</f>
        <v>0</v>
      </c>
      <c r="K475" s="11">
        <f>+K476+K477</f>
        <v>0</v>
      </c>
      <c r="L475" s="11">
        <f>+L476+L477</f>
        <v>0</v>
      </c>
      <c r="M475" s="11">
        <f>+M476+M477</f>
        <v>530000</v>
      </c>
    </row>
    <row r="476" spans="1:13">
      <c r="A476" s="12"/>
      <c r="B476" s="12"/>
      <c r="C476" s="12"/>
      <c r="D476" s="13" t="s">
        <v>45</v>
      </c>
      <c r="E476" s="12"/>
      <c r="F476" s="13" t="s">
        <v>46</v>
      </c>
      <c r="G476" s="14">
        <v>0</v>
      </c>
      <c r="H476" s="14">
        <v>280000</v>
      </c>
      <c r="I476" s="14">
        <v>220000</v>
      </c>
      <c r="J476" s="14">
        <v>0</v>
      </c>
      <c r="K476" s="14">
        <v>0</v>
      </c>
      <c r="L476" s="14">
        <v>0</v>
      </c>
      <c r="M476" s="14">
        <f>+G476+H476+I476+J476+K476+L476</f>
        <v>500000</v>
      </c>
    </row>
    <row r="477" spans="1:13">
      <c r="A477" s="12"/>
      <c r="B477" s="12"/>
      <c r="C477" s="12"/>
      <c r="D477" s="13" t="s">
        <v>31</v>
      </c>
      <c r="E477" s="12"/>
      <c r="F477" s="13" t="s">
        <v>32</v>
      </c>
      <c r="G477" s="14">
        <v>0</v>
      </c>
      <c r="H477" s="14">
        <v>0</v>
      </c>
      <c r="I477" s="14">
        <v>30000</v>
      </c>
      <c r="J477" s="14">
        <v>0</v>
      </c>
      <c r="K477" s="14">
        <v>0</v>
      </c>
      <c r="L477" s="14">
        <v>0</v>
      </c>
      <c r="M477" s="14">
        <f>+G477+H477+I477+J477+K477+L477</f>
        <v>30000</v>
      </c>
    </row>
    <row r="478" spans="1:13">
      <c r="A478" s="15"/>
      <c r="B478" s="15"/>
      <c r="C478" s="15"/>
      <c r="D478" s="15"/>
      <c r="E478" s="16" t="s">
        <v>17</v>
      </c>
      <c r="F478" s="16" t="s">
        <v>18</v>
      </c>
      <c r="G478" s="17">
        <f>+G479+G480</f>
        <v>0</v>
      </c>
      <c r="H478" s="17">
        <f>+H479+H480</f>
        <v>280000</v>
      </c>
      <c r="I478" s="17">
        <f>+I479+I480</f>
        <v>250000</v>
      </c>
      <c r="J478" s="17">
        <f>+J479+J480</f>
        <v>0</v>
      </c>
      <c r="K478" s="17">
        <f>+K479+K480</f>
        <v>0</v>
      </c>
      <c r="L478" s="17">
        <f>+L479+L480</f>
        <v>0</v>
      </c>
      <c r="M478" s="17">
        <f>+M479+M480</f>
        <v>530000</v>
      </c>
    </row>
    <row r="479" spans="1:13">
      <c r="A479" s="15"/>
      <c r="B479" s="15"/>
      <c r="C479" s="15"/>
      <c r="D479" s="15"/>
      <c r="E479" s="16" t="s">
        <v>19</v>
      </c>
      <c r="F479" s="16" t="s">
        <v>20</v>
      </c>
      <c r="G479" s="17">
        <v>0</v>
      </c>
      <c r="H479" s="17">
        <v>280000</v>
      </c>
      <c r="I479" s="17">
        <v>-50000</v>
      </c>
      <c r="J479" s="17">
        <v>0</v>
      </c>
      <c r="K479" s="17">
        <v>0</v>
      </c>
      <c r="L479" s="17">
        <v>0</v>
      </c>
      <c r="M479" s="17">
        <f>+G479+H479+I479+J479+K479+L479</f>
        <v>230000</v>
      </c>
    </row>
    <row r="480" spans="1:13">
      <c r="A480" s="15"/>
      <c r="B480" s="15"/>
      <c r="C480" s="15"/>
      <c r="D480" s="15"/>
      <c r="E480" s="16" t="s">
        <v>71</v>
      </c>
      <c r="F480" s="16" t="s">
        <v>72</v>
      </c>
      <c r="G480" s="17">
        <v>0</v>
      </c>
      <c r="H480" s="17">
        <v>0</v>
      </c>
      <c r="I480" s="17">
        <v>300000</v>
      </c>
      <c r="J480" s="17">
        <v>0</v>
      </c>
      <c r="K480" s="17">
        <v>0</v>
      </c>
      <c r="L480" s="17">
        <v>0</v>
      </c>
      <c r="M480" s="17">
        <f>+G480+H480+I480+J480+K480+L480</f>
        <v>300000</v>
      </c>
    </row>
    <row r="481" spans="1:13">
      <c r="A481" s="18"/>
      <c r="B481" s="18"/>
      <c r="C481" s="18"/>
      <c r="D481" s="18"/>
      <c r="E481" s="18"/>
      <c r="F481" s="18"/>
      <c r="G481" s="19">
        <f>+G7+G13+G33+G39+G84+G91+G139+G188+G287+G368+G378+G433</f>
        <v>9982018.9699999988</v>
      </c>
      <c r="H481" s="19">
        <f>+H7+H13+H33+H39+H84+H91+H139+H188+H287+H368+H378+H433</f>
        <v>6480099.5199999996</v>
      </c>
      <c r="I481" s="19">
        <f>+I7+I13+I33+I39+I84+I91+I139+I188+I287+I368+I378+I433</f>
        <v>6439195</v>
      </c>
      <c r="J481" s="19">
        <f>+J7+J13+J33+J39+J84+J91+J139+J188+J287+J368+J378+J433</f>
        <v>3091670</v>
      </c>
      <c r="K481" s="19">
        <f>+K7+K13+K33+K39+K84+K91+K139+K188+K287+K368+K378+K433</f>
        <v>2992500</v>
      </c>
      <c r="L481" s="19">
        <f>+L7+L13+L33+L39+L84+L91+L139+L188+L287+L368+L378+L433</f>
        <v>5548000</v>
      </c>
      <c r="M481" s="19">
        <f>+G481+H481+I481+J481+K481+L481</f>
        <v>34533483.489999995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dcterms:created xsi:type="dcterms:W3CDTF">2015-01-09T10:13:11Z</dcterms:created>
  <dcterms:modified xsi:type="dcterms:W3CDTF">2015-01-09T10:15:41Z</dcterms:modified>
</cp:coreProperties>
</file>