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9155" windowHeight="14370"/>
  </bookViews>
  <sheets>
    <sheet name="List1" sheetId="1" r:id="rId1"/>
  </sheets>
  <calcPr calcId="125725"/>
</workbook>
</file>

<file path=xl/calcChain.xml><?xml version="1.0" encoding="utf-8"?>
<calcChain xmlns="http://schemas.openxmlformats.org/spreadsheetml/2006/main">
  <c r="H410" i="1"/>
  <c r="H408"/>
  <c r="H406"/>
  <c r="H403"/>
  <c r="H401"/>
  <c r="H398"/>
  <c r="H397"/>
  <c r="H395"/>
  <c r="H393"/>
  <c r="H389"/>
  <c r="H387"/>
  <c r="H385"/>
  <c r="H381"/>
  <c r="H379"/>
  <c r="H378"/>
  <c r="H374"/>
  <c r="H371"/>
  <c r="H370"/>
  <c r="H367"/>
  <c r="H364"/>
  <c r="H360"/>
  <c r="H356"/>
  <c r="H353"/>
  <c r="H351"/>
  <c r="H348"/>
  <c r="H344"/>
  <c r="H341"/>
  <c r="H339"/>
  <c r="H338"/>
  <c r="H334"/>
  <c r="H331"/>
  <c r="H328"/>
  <c r="H324"/>
  <c r="H321"/>
  <c r="H320"/>
  <c r="H317"/>
  <c r="H315"/>
  <c r="H312"/>
  <c r="H309"/>
  <c r="H307"/>
  <c r="H305"/>
  <c r="H303"/>
  <c r="H301"/>
  <c r="H300"/>
  <c r="H299"/>
  <c r="H297"/>
  <c r="H296"/>
  <c r="H295"/>
  <c r="H293"/>
  <c r="H291"/>
  <c r="H289"/>
  <c r="H287"/>
  <c r="H285"/>
  <c r="H283"/>
  <c r="H280"/>
  <c r="H279"/>
  <c r="H277"/>
  <c r="H275"/>
  <c r="H274"/>
  <c r="H272"/>
  <c r="H271"/>
  <c r="H269"/>
  <c r="H268"/>
  <c r="H266"/>
  <c r="H265"/>
  <c r="H263"/>
  <c r="H262"/>
  <c r="H260"/>
  <c r="H259"/>
  <c r="H257"/>
  <c r="H255"/>
  <c r="H253"/>
  <c r="H252"/>
  <c r="H249"/>
  <c r="H248"/>
  <c r="H247"/>
  <c r="H246"/>
  <c r="H244"/>
  <c r="H243"/>
  <c r="H241"/>
  <c r="H239"/>
  <c r="H237"/>
  <c r="H235"/>
  <c r="H233"/>
  <c r="H231"/>
  <c r="H229"/>
  <c r="H227"/>
  <c r="H225"/>
  <c r="H223"/>
  <c r="H221"/>
  <c r="H219"/>
  <c r="H218"/>
  <c r="H216"/>
  <c r="H215"/>
  <c r="H213"/>
  <c r="H211"/>
  <c r="H209"/>
  <c r="H206"/>
  <c r="H204"/>
  <c r="H203"/>
  <c r="H202"/>
  <c r="H199"/>
  <c r="H198"/>
  <c r="H196"/>
  <c r="H194"/>
  <c r="H192"/>
  <c r="H191"/>
  <c r="H190"/>
  <c r="H189"/>
  <c r="H188"/>
  <c r="H187"/>
  <c r="H186"/>
  <c r="H185"/>
  <c r="H184"/>
  <c r="H182"/>
  <c r="H180"/>
  <c r="H178"/>
  <c r="H176"/>
  <c r="H174"/>
  <c r="H172"/>
  <c r="H170"/>
  <c r="H168"/>
  <c r="H166"/>
  <c r="H163"/>
  <c r="H161"/>
  <c r="H160"/>
  <c r="H159"/>
  <c r="H158"/>
  <c r="H157"/>
  <c r="H155"/>
  <c r="H153"/>
  <c r="H151"/>
  <c r="H149"/>
  <c r="H147"/>
  <c r="H146"/>
  <c r="H145"/>
  <c r="H144"/>
  <c r="H143"/>
  <c r="H142"/>
  <c r="H141"/>
  <c r="H140"/>
  <c r="H139"/>
  <c r="H136"/>
  <c r="H134"/>
  <c r="H133"/>
  <c r="H131"/>
  <c r="H129"/>
  <c r="H127"/>
  <c r="H126"/>
  <c r="H125"/>
  <c r="H123"/>
  <c r="H121"/>
  <c r="H119"/>
  <c r="H117"/>
  <c r="H114"/>
  <c r="H112"/>
  <c r="H111"/>
  <c r="H110"/>
  <c r="H109"/>
  <c r="H107"/>
  <c r="H105"/>
  <c r="H104"/>
  <c r="H103"/>
  <c r="H102"/>
  <c r="H101"/>
  <c r="H99"/>
  <c r="H96"/>
  <c r="H95"/>
  <c r="H92"/>
  <c r="H90"/>
  <c r="H88"/>
  <c r="H87"/>
  <c r="H86"/>
  <c r="H84"/>
  <c r="H82"/>
  <c r="H81"/>
  <c r="H80"/>
  <c r="H79"/>
  <c r="H77"/>
  <c r="H75"/>
  <c r="H74"/>
  <c r="H71"/>
  <c r="H68"/>
  <c r="H65"/>
  <c r="H64"/>
  <c r="H62"/>
  <c r="H59"/>
  <c r="H57"/>
  <c r="H55"/>
  <c r="H53"/>
  <c r="H51"/>
  <c r="H49"/>
  <c r="H47"/>
  <c r="H45"/>
  <c r="H42"/>
  <c r="H41"/>
  <c r="H39"/>
  <c r="H37"/>
  <c r="H35"/>
  <c r="H33"/>
  <c r="H31"/>
  <c r="H29"/>
  <c r="H26"/>
  <c r="H22"/>
  <c r="H20"/>
  <c r="H18"/>
  <c r="H14"/>
  <c r="H12"/>
  <c r="H10"/>
  <c r="G409"/>
  <c r="G408" s="1"/>
  <c r="G407" s="1"/>
  <c r="H407" s="1"/>
  <c r="F409"/>
  <c r="F408" s="1"/>
  <c r="F407" s="1"/>
  <c r="G405"/>
  <c r="G404" s="1"/>
  <c r="H404" s="1"/>
  <c r="F405"/>
  <c r="F404" s="1"/>
  <c r="G402"/>
  <c r="H402" s="1"/>
  <c r="F402"/>
  <c r="G400"/>
  <c r="H400" s="1"/>
  <c r="F400"/>
  <c r="G396"/>
  <c r="G395" s="1"/>
  <c r="F396"/>
  <c r="F395" s="1"/>
  <c r="G392"/>
  <c r="G391" s="1"/>
  <c r="G390" s="1"/>
  <c r="H390" s="1"/>
  <c r="F392"/>
  <c r="F391" s="1"/>
  <c r="F390" s="1"/>
  <c r="G388"/>
  <c r="G387" s="1"/>
  <c r="G386" s="1"/>
  <c r="H386" s="1"/>
  <c r="F388"/>
  <c r="F387" s="1"/>
  <c r="F386" s="1"/>
  <c r="G384"/>
  <c r="G383" s="1"/>
  <c r="G382" s="1"/>
  <c r="H382" s="1"/>
  <c r="F384"/>
  <c r="F383" s="1"/>
  <c r="F382" s="1"/>
  <c r="G380"/>
  <c r="G379" s="1"/>
  <c r="F380"/>
  <c r="F379" s="1"/>
  <c r="G377"/>
  <c r="G376" s="1"/>
  <c r="H376" s="1"/>
  <c r="F377"/>
  <c r="F376" s="1"/>
  <c r="G373"/>
  <c r="G372" s="1"/>
  <c r="G371" s="1"/>
  <c r="F373"/>
  <c r="F372" s="1"/>
  <c r="F371" s="1"/>
  <c r="G369"/>
  <c r="G368" s="1"/>
  <c r="H368" s="1"/>
  <c r="F369"/>
  <c r="F368" s="1"/>
  <c r="G366"/>
  <c r="G365" s="1"/>
  <c r="H365" s="1"/>
  <c r="F366"/>
  <c r="F365" s="1"/>
  <c r="G363"/>
  <c r="G362" s="1"/>
  <c r="H362" s="1"/>
  <c r="F363"/>
  <c r="F362" s="1"/>
  <c r="G359"/>
  <c r="G358" s="1"/>
  <c r="G357" s="1"/>
  <c r="H357" s="1"/>
  <c r="F359"/>
  <c r="F358" s="1"/>
  <c r="F357" s="1"/>
  <c r="G355"/>
  <c r="G354" s="1"/>
  <c r="H354" s="1"/>
  <c r="F355"/>
  <c r="F354" s="1"/>
  <c r="G352"/>
  <c r="H352" s="1"/>
  <c r="F352"/>
  <c r="G350"/>
  <c r="H350" s="1"/>
  <c r="F350"/>
  <c r="G347"/>
  <c r="G346" s="1"/>
  <c r="H346" s="1"/>
  <c r="F347"/>
  <c r="F346" s="1"/>
  <c r="G343"/>
  <c r="G342" s="1"/>
  <c r="H342" s="1"/>
  <c r="F343"/>
  <c r="F342" s="1"/>
  <c r="G340"/>
  <c r="G339" s="1"/>
  <c r="F340"/>
  <c r="F339" s="1"/>
  <c r="G337"/>
  <c r="G336" s="1"/>
  <c r="H336" s="1"/>
  <c r="F337"/>
  <c r="F336" s="1"/>
  <c r="G333"/>
  <c r="G332" s="1"/>
  <c r="H332" s="1"/>
  <c r="F333"/>
  <c r="F332" s="1"/>
  <c r="G330"/>
  <c r="G329" s="1"/>
  <c r="H329" s="1"/>
  <c r="F330"/>
  <c r="F329" s="1"/>
  <c r="G327"/>
  <c r="G326" s="1"/>
  <c r="H326" s="1"/>
  <c r="F327"/>
  <c r="F326" s="1"/>
  <c r="G323"/>
  <c r="G322" s="1"/>
  <c r="H322" s="1"/>
  <c r="F323"/>
  <c r="F322" s="1"/>
  <c r="G320"/>
  <c r="G319" s="1"/>
  <c r="H319" s="1"/>
  <c r="F320"/>
  <c r="F319" s="1"/>
  <c r="G316"/>
  <c r="H316" s="1"/>
  <c r="F316"/>
  <c r="G314"/>
  <c r="H314" s="1"/>
  <c r="F314"/>
  <c r="G311"/>
  <c r="G310" s="1"/>
  <c r="H310" s="1"/>
  <c r="F311"/>
  <c r="F310" s="1"/>
  <c r="G308"/>
  <c r="H308" s="1"/>
  <c r="F308"/>
  <c r="G306"/>
  <c r="H306" s="1"/>
  <c r="F306"/>
  <c r="G304"/>
  <c r="H304" s="1"/>
  <c r="F304"/>
  <c r="G302"/>
  <c r="H302" s="1"/>
  <c r="F302"/>
  <c r="G300"/>
  <c r="F300"/>
  <c r="G298"/>
  <c r="H298" s="1"/>
  <c r="F298"/>
  <c r="G296"/>
  <c r="F296"/>
  <c r="G294"/>
  <c r="H294" s="1"/>
  <c r="F294"/>
  <c r="G292"/>
  <c r="H292" s="1"/>
  <c r="F292"/>
  <c r="G290"/>
  <c r="H290" s="1"/>
  <c r="F290"/>
  <c r="G288"/>
  <c r="H288" s="1"/>
  <c r="F288"/>
  <c r="G286"/>
  <c r="H286" s="1"/>
  <c r="F286"/>
  <c r="G284"/>
  <c r="H284" s="1"/>
  <c r="F284"/>
  <c r="G282"/>
  <c r="H282" s="1"/>
  <c r="F282"/>
  <c r="G278"/>
  <c r="H278" s="1"/>
  <c r="F278"/>
  <c r="G276"/>
  <c r="H276" s="1"/>
  <c r="F276"/>
  <c r="G273"/>
  <c r="H273" s="1"/>
  <c r="F273"/>
  <c r="G270"/>
  <c r="H270" s="1"/>
  <c r="F270"/>
  <c r="G267"/>
  <c r="H267" s="1"/>
  <c r="F267"/>
  <c r="G264"/>
  <c r="H264" s="1"/>
  <c r="F264"/>
  <c r="G261"/>
  <c r="H261" s="1"/>
  <c r="F261"/>
  <c r="G258"/>
  <c r="H258" s="1"/>
  <c r="F258"/>
  <c r="G256"/>
  <c r="H256" s="1"/>
  <c r="F256"/>
  <c r="G254"/>
  <c r="H254" s="1"/>
  <c r="F254"/>
  <c r="G251"/>
  <c r="H251" s="1"/>
  <c r="F251"/>
  <c r="G245"/>
  <c r="H245" s="1"/>
  <c r="F245"/>
  <c r="G242"/>
  <c r="H242" s="1"/>
  <c r="F242"/>
  <c r="G240"/>
  <c r="H240" s="1"/>
  <c r="F240"/>
  <c r="G238"/>
  <c r="H238" s="1"/>
  <c r="F238"/>
  <c r="G236"/>
  <c r="H236" s="1"/>
  <c r="F236"/>
  <c r="G234"/>
  <c r="H234" s="1"/>
  <c r="F234"/>
  <c r="G232"/>
  <c r="H232" s="1"/>
  <c r="F232"/>
  <c r="G230"/>
  <c r="H230" s="1"/>
  <c r="F230"/>
  <c r="G228"/>
  <c r="H228" s="1"/>
  <c r="F228"/>
  <c r="G226"/>
  <c r="H226" s="1"/>
  <c r="F226"/>
  <c r="G224"/>
  <c r="H224" s="1"/>
  <c r="F224"/>
  <c r="G222"/>
  <c r="H222" s="1"/>
  <c r="F222"/>
  <c r="G220"/>
  <c r="H220" s="1"/>
  <c r="F220"/>
  <c r="G217"/>
  <c r="H217" s="1"/>
  <c r="F217"/>
  <c r="G214"/>
  <c r="H214" s="1"/>
  <c r="F214"/>
  <c r="G212"/>
  <c r="H212" s="1"/>
  <c r="F212"/>
  <c r="G210"/>
  <c r="H210" s="1"/>
  <c r="F210"/>
  <c r="G208"/>
  <c r="H208" s="1"/>
  <c r="F208"/>
  <c r="G205"/>
  <c r="H205" s="1"/>
  <c r="F205"/>
  <c r="G203"/>
  <c r="F203"/>
  <c r="G201"/>
  <c r="H201" s="1"/>
  <c r="F201"/>
  <c r="G197"/>
  <c r="H197" s="1"/>
  <c r="F197"/>
  <c r="G195"/>
  <c r="H195" s="1"/>
  <c r="F195"/>
  <c r="G193"/>
  <c r="H193" s="1"/>
  <c r="F193"/>
  <c r="G183"/>
  <c r="H183" s="1"/>
  <c r="F183"/>
  <c r="G181"/>
  <c r="H181" s="1"/>
  <c r="F181"/>
  <c r="G179"/>
  <c r="H179" s="1"/>
  <c r="F179"/>
  <c r="G177"/>
  <c r="H177" s="1"/>
  <c r="F177"/>
  <c r="G175"/>
  <c r="H175" s="1"/>
  <c r="F175"/>
  <c r="G173"/>
  <c r="H173" s="1"/>
  <c r="F173"/>
  <c r="G171"/>
  <c r="H171" s="1"/>
  <c r="F171"/>
  <c r="G169"/>
  <c r="H169" s="1"/>
  <c r="F169"/>
  <c r="G167"/>
  <c r="H167" s="1"/>
  <c r="F167"/>
  <c r="G165"/>
  <c r="H165" s="1"/>
  <c r="F165"/>
  <c r="G162"/>
  <c r="H162" s="1"/>
  <c r="F162"/>
  <c r="G156"/>
  <c r="H156" s="1"/>
  <c r="F156"/>
  <c r="G154"/>
  <c r="H154" s="1"/>
  <c r="F154"/>
  <c r="G152"/>
  <c r="H152" s="1"/>
  <c r="F152"/>
  <c r="G150"/>
  <c r="H150" s="1"/>
  <c r="F150"/>
  <c r="G148"/>
  <c r="H148" s="1"/>
  <c r="F148"/>
  <c r="G138"/>
  <c r="H138" s="1"/>
  <c r="F138"/>
  <c r="G135"/>
  <c r="H135" s="1"/>
  <c r="F135"/>
  <c r="G132"/>
  <c r="H132" s="1"/>
  <c r="F132"/>
  <c r="G130"/>
  <c r="H130" s="1"/>
  <c r="F130"/>
  <c r="G128"/>
  <c r="H128" s="1"/>
  <c r="F128"/>
  <c r="G124"/>
  <c r="H124" s="1"/>
  <c r="F124"/>
  <c r="G122"/>
  <c r="H122" s="1"/>
  <c r="F122"/>
  <c r="G120"/>
  <c r="H120" s="1"/>
  <c r="F120"/>
  <c r="G118"/>
  <c r="H118" s="1"/>
  <c r="F118"/>
  <c r="G116"/>
  <c r="H116" s="1"/>
  <c r="F116"/>
  <c r="G113"/>
  <c r="H113" s="1"/>
  <c r="F113"/>
  <c r="G111"/>
  <c r="F111"/>
  <c r="G108"/>
  <c r="H108" s="1"/>
  <c r="F108"/>
  <c r="G106"/>
  <c r="H106" s="1"/>
  <c r="F106"/>
  <c r="G100"/>
  <c r="H100" s="1"/>
  <c r="F100"/>
  <c r="G98"/>
  <c r="H98" s="1"/>
  <c r="F98"/>
  <c r="G94"/>
  <c r="G93" s="1"/>
  <c r="H93" s="1"/>
  <c r="F94"/>
  <c r="F93" s="1"/>
  <c r="G91"/>
  <c r="H91" s="1"/>
  <c r="F91"/>
  <c r="G89"/>
  <c r="H89" s="1"/>
  <c r="F89"/>
  <c r="G87"/>
  <c r="F87"/>
  <c r="G85"/>
  <c r="H85" s="1"/>
  <c r="F85"/>
  <c r="G83"/>
  <c r="H83" s="1"/>
  <c r="F83"/>
  <c r="G78"/>
  <c r="H78" s="1"/>
  <c r="F78"/>
  <c r="G76"/>
  <c r="H76" s="1"/>
  <c r="F76"/>
  <c r="G73"/>
  <c r="H73" s="1"/>
  <c r="F73"/>
  <c r="G70"/>
  <c r="G69" s="1"/>
  <c r="H69" s="1"/>
  <c r="F70"/>
  <c r="F69" s="1"/>
  <c r="G67"/>
  <c r="G66" s="1"/>
  <c r="H66" s="1"/>
  <c r="F67"/>
  <c r="F66" s="1"/>
  <c r="G63"/>
  <c r="H63" s="1"/>
  <c r="F63"/>
  <c r="G61"/>
  <c r="H61" s="1"/>
  <c r="F61"/>
  <c r="G58"/>
  <c r="H58" s="1"/>
  <c r="F58"/>
  <c r="G56"/>
  <c r="H56" s="1"/>
  <c r="F56"/>
  <c r="G54"/>
  <c r="H54" s="1"/>
  <c r="F54"/>
  <c r="G52"/>
  <c r="H52" s="1"/>
  <c r="F52"/>
  <c r="G50"/>
  <c r="H50" s="1"/>
  <c r="F50"/>
  <c r="G48"/>
  <c r="H48" s="1"/>
  <c r="F48"/>
  <c r="G46"/>
  <c r="H46" s="1"/>
  <c r="F46"/>
  <c r="G44"/>
  <c r="H44" s="1"/>
  <c r="F44"/>
  <c r="G40"/>
  <c r="H40" s="1"/>
  <c r="F40"/>
  <c r="G38"/>
  <c r="H38" s="1"/>
  <c r="F38"/>
  <c r="G36"/>
  <c r="H36" s="1"/>
  <c r="F36"/>
  <c r="G34"/>
  <c r="H34" s="1"/>
  <c r="F34"/>
  <c r="G32"/>
  <c r="H32" s="1"/>
  <c r="F32"/>
  <c r="G30"/>
  <c r="H30" s="1"/>
  <c r="F30"/>
  <c r="G28"/>
  <c r="H28" s="1"/>
  <c r="F28"/>
  <c r="G25"/>
  <c r="G24" s="1"/>
  <c r="H24" s="1"/>
  <c r="F25"/>
  <c r="F24" s="1"/>
  <c r="G21"/>
  <c r="G20" s="1"/>
  <c r="G19" s="1"/>
  <c r="H19" s="1"/>
  <c r="F21"/>
  <c r="F20" s="1"/>
  <c r="F19" s="1"/>
  <c r="G17"/>
  <c r="G16" s="1"/>
  <c r="G15" s="1"/>
  <c r="H15" s="1"/>
  <c r="F17"/>
  <c r="F16" s="1"/>
  <c r="F15" s="1"/>
  <c r="G13"/>
  <c r="H13" s="1"/>
  <c r="F13"/>
  <c r="G11"/>
  <c r="H11" s="1"/>
  <c r="F11"/>
  <c r="G9"/>
  <c r="H9" s="1"/>
  <c r="F9"/>
  <c r="H347" l="1"/>
  <c r="H372"/>
  <c r="H380"/>
  <c r="H388"/>
  <c r="H396"/>
  <c r="H327"/>
  <c r="H359"/>
  <c r="H340"/>
  <c r="H16"/>
  <c r="H384"/>
  <c r="H392"/>
  <c r="H67"/>
  <c r="H311"/>
  <c r="H323"/>
  <c r="H343"/>
  <c r="H355"/>
  <c r="H363"/>
  <c r="H383"/>
  <c r="H391"/>
  <c r="H70"/>
  <c r="H94"/>
  <c r="H330"/>
  <c r="H358"/>
  <c r="H366"/>
  <c r="H17"/>
  <c r="H21"/>
  <c r="H25"/>
  <c r="H333"/>
  <c r="H337"/>
  <c r="H369"/>
  <c r="H373"/>
  <c r="H377"/>
  <c r="H405"/>
  <c r="H409"/>
  <c r="G399"/>
  <c r="F399"/>
  <c r="F394" s="1"/>
  <c r="G375"/>
  <c r="H375" s="1"/>
  <c r="F375"/>
  <c r="G361"/>
  <c r="H361" s="1"/>
  <c r="F361"/>
  <c r="G349"/>
  <c r="F349"/>
  <c r="F345" s="1"/>
  <c r="G335"/>
  <c r="H335" s="1"/>
  <c r="F335"/>
  <c r="G325"/>
  <c r="H325" s="1"/>
  <c r="F325"/>
  <c r="G318"/>
  <c r="H318" s="1"/>
  <c r="F318"/>
  <c r="G313"/>
  <c r="H313" s="1"/>
  <c r="F313"/>
  <c r="G281"/>
  <c r="H281" s="1"/>
  <c r="F281"/>
  <c r="G250"/>
  <c r="H250" s="1"/>
  <c r="F250"/>
  <c r="G207"/>
  <c r="H207" s="1"/>
  <c r="F207"/>
  <c r="G200"/>
  <c r="H200" s="1"/>
  <c r="F200"/>
  <c r="G164"/>
  <c r="H164" s="1"/>
  <c r="F164"/>
  <c r="G137"/>
  <c r="H137" s="1"/>
  <c r="F137"/>
  <c r="G115"/>
  <c r="H115" s="1"/>
  <c r="F115"/>
  <c r="G97"/>
  <c r="H97" s="1"/>
  <c r="F97"/>
  <c r="G72"/>
  <c r="H72" s="1"/>
  <c r="F72"/>
  <c r="G60"/>
  <c r="H60" s="1"/>
  <c r="F60"/>
  <c r="G43"/>
  <c r="H43" s="1"/>
  <c r="F43"/>
  <c r="G27"/>
  <c r="H27" s="1"/>
  <c r="F27"/>
  <c r="G8"/>
  <c r="F8"/>
  <c r="F7" s="1"/>
  <c r="G394" l="1"/>
  <c r="H394" s="1"/>
  <c r="H399"/>
  <c r="G345"/>
  <c r="H345" s="1"/>
  <c r="H349"/>
  <c r="G7"/>
  <c r="H7" s="1"/>
  <c r="H8"/>
  <c r="F411"/>
  <c r="G23"/>
  <c r="H23" s="1"/>
  <c r="F23"/>
  <c r="G411" l="1"/>
  <c r="H411" s="1"/>
</calcChain>
</file>

<file path=xl/sharedStrings.xml><?xml version="1.0" encoding="utf-8"?>
<sst xmlns="http://schemas.openxmlformats.org/spreadsheetml/2006/main" count="716" uniqueCount="460">
  <si>
    <t>PU</t>
  </si>
  <si>
    <t>PK</t>
  </si>
  <si>
    <t>PP</t>
  </si>
  <si>
    <t>NRP</t>
  </si>
  <si>
    <t>Opis</t>
  </si>
  <si>
    <t>1000</t>
  </si>
  <si>
    <t>OBČINSKI SVET</t>
  </si>
  <si>
    <t>01</t>
  </si>
  <si>
    <t>POLITIČNI SISTEM</t>
  </si>
  <si>
    <t>10203</t>
  </si>
  <si>
    <t>DELOV. OBČINSKEGA SVETA IN NJEGOVIH DELOVNIH TELES</t>
  </si>
  <si>
    <t>.</t>
  </si>
  <si>
    <t>20100</t>
  </si>
  <si>
    <t>POLITIČNE STRANKE</t>
  </si>
  <si>
    <t>31600</t>
  </si>
  <si>
    <t>IZVEDBA IN NADZOR LOKALNIH VOLITEV IN REFERENDUM.</t>
  </si>
  <si>
    <t>2000</t>
  </si>
  <si>
    <t>NADZORNI ODBOR</t>
  </si>
  <si>
    <t>02</t>
  </si>
  <si>
    <t>EKONOMSKA IN FISKALNA ADMINISTRACIJA</t>
  </si>
  <si>
    <t>10401</t>
  </si>
  <si>
    <t>DELOVANJE NADZORNEGA ODBORA</t>
  </si>
  <si>
    <t>3000</t>
  </si>
  <si>
    <t>ŽUPAN</t>
  </si>
  <si>
    <t>10202</t>
  </si>
  <si>
    <t>DELOVANJE ŽUPANA IN PODŽUPANOV</t>
  </si>
  <si>
    <t>4000</t>
  </si>
  <si>
    <t>OBČINSKA UPRAVA</t>
  </si>
  <si>
    <t>03</t>
  </si>
  <si>
    <t>ZUNANJA POLITIKA IN MEDNARODNA POMOČ</t>
  </si>
  <si>
    <t>10300</t>
  </si>
  <si>
    <t>MEDNARODNO SODELOVANJE</t>
  </si>
  <si>
    <t>04</t>
  </si>
  <si>
    <t>SKUPNE ADMINISTRATIVNE SLUŽBE IN SPLOŠNE JAVNE STORITVE</t>
  </si>
  <si>
    <t>10106</t>
  </si>
  <si>
    <t>UPRAVLJANJE IN VZDRŽEVANJE OBČINSKE STAVBE</t>
  </si>
  <si>
    <t>10107</t>
  </si>
  <si>
    <t>UPRAVLJANJE IN VZDRŽEVANJE POSLOVNIH PROSTOROV</t>
  </si>
  <si>
    <t>10500</t>
  </si>
  <si>
    <t>PRAZNIKI, REPREZENTANCA, PROTOKOL</t>
  </si>
  <si>
    <t>10501</t>
  </si>
  <si>
    <t>PIHALNI ORKESTER TRŽIČ</t>
  </si>
  <si>
    <t>40370</t>
  </si>
  <si>
    <t>PRIREDITVE - TRADICIONALNI IN SPOMINSKI DOGODKI</t>
  </si>
  <si>
    <t>60225</t>
  </si>
  <si>
    <t>ODŠKODNINE</t>
  </si>
  <si>
    <t>61000</t>
  </si>
  <si>
    <t>NAKUP NEPREMIČNIN IN DRUGI ODH.V ZVEZI Z NEPR.</t>
  </si>
  <si>
    <t>41207013</t>
  </si>
  <si>
    <t>SEVERNI PRIKLJUČEK NA DRŽAVNO CESTO</t>
  </si>
  <si>
    <t>06</t>
  </si>
  <si>
    <t>LOKALNA SAMOUPRAVA</t>
  </si>
  <si>
    <t>10101</t>
  </si>
  <si>
    <t>SRED. ZA PLAČE IN DR. OS.PREJ.</t>
  </si>
  <si>
    <t>10103</t>
  </si>
  <si>
    <t>MATERIALNI STROŠKI</t>
  </si>
  <si>
    <t>10105</t>
  </si>
  <si>
    <t>INVESTICIJSKA SREDSTVA</t>
  </si>
  <si>
    <t>10600</t>
  </si>
  <si>
    <t>SKUPNA MEDOBČINSKA INŠPEKCIJSKA in REDARSKA SLUŽBA</t>
  </si>
  <si>
    <t>10700</t>
  </si>
  <si>
    <t>SKUPNA MEDOBČINSKA NOTRANJE REVIZIJSKA SLUŽBA</t>
  </si>
  <si>
    <t>30610</t>
  </si>
  <si>
    <t>RAZVOJNI PROJEKTI RRA</t>
  </si>
  <si>
    <t>30611</t>
  </si>
  <si>
    <t>RAZVOJNI PROJEKTI</t>
  </si>
  <si>
    <t>50124</t>
  </si>
  <si>
    <t>INVESTICIJSKO VZDRŽEVANJE V KS</t>
  </si>
  <si>
    <t>41208002</t>
  </si>
  <si>
    <t>OBNOVA PAVILJONA NOB</t>
  </si>
  <si>
    <t>07</t>
  </si>
  <si>
    <t>OBRAMBA IN UKREPI OB IZREDNIH DOGODKIH</t>
  </si>
  <si>
    <t>70100</t>
  </si>
  <si>
    <t>SREDSTVA ZA CIVILNO ZAŠČITO</t>
  </si>
  <si>
    <t>70305</t>
  </si>
  <si>
    <t>DEJAVNOST GASILSKE ZVEZE IN DRUŠTEV</t>
  </si>
  <si>
    <t>41004017</t>
  </si>
  <si>
    <t>VZDRŽ.GAS.DOMOV, INVEST.IN NABAVA GAS.OPREME, VOZIL</t>
  </si>
  <si>
    <t>08</t>
  </si>
  <si>
    <t>NOTRANJE ZADEVE IN VARNOST</t>
  </si>
  <si>
    <t>40296</t>
  </si>
  <si>
    <t>PREVENT.IN VZGOJA V CEST.PROM.</t>
  </si>
  <si>
    <t>10</t>
  </si>
  <si>
    <t>TRG DELA IN DELOVNI POGOJI</t>
  </si>
  <si>
    <t>30801</t>
  </si>
  <si>
    <t>JAVNA DELA</t>
  </si>
  <si>
    <t>11</t>
  </si>
  <si>
    <t>KMETIJSTVO, GOZDARSTVO IN RIBIŠTVO</t>
  </si>
  <si>
    <t>30100</t>
  </si>
  <si>
    <t>INTERVENCIJE V KMETIJSTVU</t>
  </si>
  <si>
    <t>41208009</t>
  </si>
  <si>
    <t>30104</t>
  </si>
  <si>
    <t>OBNOVA IN SANACIJA VAŠKEGA DOMA LEŠE</t>
  </si>
  <si>
    <t>41208001</t>
  </si>
  <si>
    <t>30105</t>
  </si>
  <si>
    <t>PROGRAMI IN PROJEKTI LAS LEADER</t>
  </si>
  <si>
    <t>41208011</t>
  </si>
  <si>
    <t>DEDIŠČINA STARIH HIŠNIH IMEN</t>
  </si>
  <si>
    <t>41208012</t>
  </si>
  <si>
    <t>VAŠKE PRIREDITVE</t>
  </si>
  <si>
    <t>41311002</t>
  </si>
  <si>
    <t>IGRAJMO SE SKUPAJ</t>
  </si>
  <si>
    <t>30500</t>
  </si>
  <si>
    <t>GOJITVENA DELA V OBČ.GOZDOVIH IN POSEK LESA</t>
  </si>
  <si>
    <t>30502</t>
  </si>
  <si>
    <t>SOFINANC.TRAJSNOSTN.GOSPOD.Z DIVJADJO</t>
  </si>
  <si>
    <t>31001</t>
  </si>
  <si>
    <t>SOFINANCIRANJE ZAVETIŠČ IN ZAŠČITA ŽIVALI</t>
  </si>
  <si>
    <t>50126</t>
  </si>
  <si>
    <t>VEČNAMENSKA ZGRADBA SKUPNEGA POMENA V KOVORJU</t>
  </si>
  <si>
    <t>41411001</t>
  </si>
  <si>
    <t>60500</t>
  </si>
  <si>
    <t>VZDRŽEVANJE GOZDNIH CEST</t>
  </si>
  <si>
    <t>12</t>
  </si>
  <si>
    <t>PRIDOBIVANJE IN DISTRIBUCIJA ENERGETSKIH SUROVIN</t>
  </si>
  <si>
    <t>30202</t>
  </si>
  <si>
    <t>ENERGETSKA OBNOVA STAVB</t>
  </si>
  <si>
    <t>41408005</t>
  </si>
  <si>
    <t>ENERGETSKA OBNOVA OBČNSKE STAVBE</t>
  </si>
  <si>
    <t>13</t>
  </si>
  <si>
    <t>PROMET, PROMETNA INFRASTRUKTURA IN KOMUNIKACIJE</t>
  </si>
  <si>
    <t>31200</t>
  </si>
  <si>
    <t>UREDITEV OGLASNIH NEPROMETNIH TABEL</t>
  </si>
  <si>
    <t>60202</t>
  </si>
  <si>
    <t>JAVNA RAZSVETLJAVA</t>
  </si>
  <si>
    <t>40907001</t>
  </si>
  <si>
    <t>INVESTICIJSKO VZDRŽEVANJE OBČINSKIH CEST</t>
  </si>
  <si>
    <t>41407007</t>
  </si>
  <si>
    <t>KRIŽE (PLANINSKA POT IN POT NA MOČILA) KOMUNALNO OPREMLJANJE</t>
  </si>
  <si>
    <t>41407009</t>
  </si>
  <si>
    <t>IZBOLJŠ.VODOOSKRBE NA VS ČRNI GOZD</t>
  </si>
  <si>
    <t>41408006</t>
  </si>
  <si>
    <t>INVESTICIJSKO VZDRŽEVANJE JAVNE RAZSVETLJAVE</t>
  </si>
  <si>
    <t>60203</t>
  </si>
  <si>
    <t>TEKOČE VZDRŽEVANJE LOKALNIH CEST</t>
  </si>
  <si>
    <t>40907008</t>
  </si>
  <si>
    <t>60205</t>
  </si>
  <si>
    <t>INVEST. VZDRŽ. KATEGORIZIRANIH CEST</t>
  </si>
  <si>
    <t>60212</t>
  </si>
  <si>
    <t>INV.VZDRŽ.NEKATEGORIZIRANIH CEST</t>
  </si>
  <si>
    <t>60262</t>
  </si>
  <si>
    <t>ODPRAVA POSLEDIC NEURJA</t>
  </si>
  <si>
    <t>14</t>
  </si>
  <si>
    <t>GOSPODARSTVO</t>
  </si>
  <si>
    <t>30300</t>
  </si>
  <si>
    <t>SPODBUJANJE RAZVOJA TURIZMA</t>
  </si>
  <si>
    <t>30301</t>
  </si>
  <si>
    <t>TURISTIČNE PRIREDITVE IN DOGODKI</t>
  </si>
  <si>
    <t>30302</t>
  </si>
  <si>
    <t>UREDITEV KOLESARSKIH IN GORSKO-KOLESARSKIH POTI</t>
  </si>
  <si>
    <t>30605</t>
  </si>
  <si>
    <t>DELOVANJE TPICa</t>
  </si>
  <si>
    <t>30609</t>
  </si>
  <si>
    <t>SRED.ZA POSPEŠ.GOSPODARST.V OBČ.</t>
  </si>
  <si>
    <t>41208014</t>
  </si>
  <si>
    <t>NEPOSREDNE SPODBUDE ZA SPODBUJANJE PODJETNIŠTVA IN ZAPOSLOVANJA</t>
  </si>
  <si>
    <t>41408004</t>
  </si>
  <si>
    <t>REGENERACIJA INDUSTRIJSKEGA OBMOČJA BPT - RIO TRŽIČ</t>
  </si>
  <si>
    <t>30701</t>
  </si>
  <si>
    <t>DELOVANJE DOVŽANOVE SOTESKE IN RIS DOLINA</t>
  </si>
  <si>
    <t>31401</t>
  </si>
  <si>
    <t>RAZVOJ OBMOČJA ZELENICE</t>
  </si>
  <si>
    <t>50125</t>
  </si>
  <si>
    <t>UREDITEV OBMOČJA NEKDANJEGA BAZENA</t>
  </si>
  <si>
    <t>41104005</t>
  </si>
  <si>
    <t>GORENJSKA PLAŽA - UREDITEV TURISTIČNO KULTURNEGA CENTRA</t>
  </si>
  <si>
    <t>41408003</t>
  </si>
  <si>
    <t>UREDITEV GORENJSKE PLAŽE</t>
  </si>
  <si>
    <t>50127</t>
  </si>
  <si>
    <t>UPRAVLJANJE Z BAZENOM</t>
  </si>
  <si>
    <t>15</t>
  </si>
  <si>
    <t>VAROVANJE OKOLJA IN NARAVNE DEDIŠČINE</t>
  </si>
  <si>
    <t>60301</t>
  </si>
  <si>
    <t>INDIVID. KOMUNALNA RABA - RAVNANJE Z ODPADNO VODO</t>
  </si>
  <si>
    <t>41207006</t>
  </si>
  <si>
    <t>INV.VZDR. IN OBNOVE OBSTOJEČE INFRAST.(VODOVOD, KANAL)</t>
  </si>
  <si>
    <t>41407003</t>
  </si>
  <si>
    <t>SLAP - KOMUNALNO OPREMLJANJE</t>
  </si>
  <si>
    <t>41407004</t>
  </si>
  <si>
    <t>BISTRICA - KOMUNALNO OPREMLJANJE</t>
  </si>
  <si>
    <t>41407005</t>
  </si>
  <si>
    <t>KOVOR - KOMUNALNO OPREMLJANJE</t>
  </si>
  <si>
    <t>41407008</t>
  </si>
  <si>
    <t>KRIŽE POD POGOVCO - KOMUNALNO OPREMLJANJE</t>
  </si>
  <si>
    <t>41407010</t>
  </si>
  <si>
    <t>LOKA - KOMUNALNO OPREMLJANJE</t>
  </si>
  <si>
    <t>41407012</t>
  </si>
  <si>
    <t>RETNJE -KOMUNALNO OPREMLJANJE</t>
  </si>
  <si>
    <t>41407013</t>
  </si>
  <si>
    <t>ZA JEZOM - ČEGELJŠE KOMUNALNO OPREMLJANJE</t>
  </si>
  <si>
    <t>60306</t>
  </si>
  <si>
    <t>POKRIVANJE STROŠKOV IZVAJANJA GJS ODVAJANJE IN ČIŠČENJE</t>
  </si>
  <si>
    <t>60307</t>
  </si>
  <si>
    <t>POKRIVANJE STROŠKOV IZVAJANJA GJS RAVNANJE Z ODPADKI</t>
  </si>
  <si>
    <t>60310</t>
  </si>
  <si>
    <t>SUBVENCIJA - ODPADNE VODE</t>
  </si>
  <si>
    <t>60320</t>
  </si>
  <si>
    <t>SUBVENCIJA - RAVNANJE Z ODPADKI</t>
  </si>
  <si>
    <t>61100</t>
  </si>
  <si>
    <t>PORABA TAKSE ZA OBREMENJ.VODE</t>
  </si>
  <si>
    <t>41407006</t>
  </si>
  <si>
    <t>KRIŽE - SEBENJE  KOMUNALNO OPREMLJANJE</t>
  </si>
  <si>
    <t>61200</t>
  </si>
  <si>
    <t>PORABA TAKSE ZA OBREMEN.OKOLJA - ODPADKI</t>
  </si>
  <si>
    <t>41207015</t>
  </si>
  <si>
    <t>UREDITEV DEPONIJE KOVOR</t>
  </si>
  <si>
    <t>16</t>
  </si>
  <si>
    <t>PROSTORSKO PLANIRANJE IN STANOVANJSKO KOMUNALNA DEJAVNOST</t>
  </si>
  <si>
    <t>40450</t>
  </si>
  <si>
    <t>VZDRŽEVANJE OTROŠKIH IGRIŠČ</t>
  </si>
  <si>
    <t>60105</t>
  </si>
  <si>
    <t>GRADNJA, NAKUP IN INV.VZDRŽ. STANOVANJ</t>
  </si>
  <si>
    <t>40909001</t>
  </si>
  <si>
    <t>INVESTICIJSKO VZDRŽEVANJE STANOVANJ</t>
  </si>
  <si>
    <t>60110</t>
  </si>
  <si>
    <t>UPRAVLJANJE IN TEKOČE VZDRŽEVANJE STANOVANJ</t>
  </si>
  <si>
    <t>60204</t>
  </si>
  <si>
    <t>UREJANJE JAVNIH POVRŠIN</t>
  </si>
  <si>
    <t>60209</t>
  </si>
  <si>
    <t>PROJEKTNA DOKUMENTACIJA</t>
  </si>
  <si>
    <t>60222</t>
  </si>
  <si>
    <t>SOGLASJA IN PROJEKTNI POGOJI KOMUNALA</t>
  </si>
  <si>
    <t>60224</t>
  </si>
  <si>
    <t>GEODETSKA DELA</t>
  </si>
  <si>
    <t>60229</t>
  </si>
  <si>
    <t>UREJANJE POKOPALIŠČ IN POKOPALIŠKA DEJAVNOST</t>
  </si>
  <si>
    <t>41208019</t>
  </si>
  <si>
    <t>UREJANJE POKOPALIŠČ</t>
  </si>
  <si>
    <t>60239</t>
  </si>
  <si>
    <t>DIGITALIZACIJA</t>
  </si>
  <si>
    <t>60303</t>
  </si>
  <si>
    <t>INDIVIDUALNA KOMUNALNA RABA - OSKRBA Z VODO</t>
  </si>
  <si>
    <t>41407011</t>
  </si>
  <si>
    <t>IZBOLJŠANJE VODOOSKRBE VETERNO-GOZD</t>
  </si>
  <si>
    <t>60305</t>
  </si>
  <si>
    <t>POKRIVANJE STROŠKOV IZVAJANJA GJS VODOOSKRBA</t>
  </si>
  <si>
    <t>60330</t>
  </si>
  <si>
    <t>SUBVENCIJA - OSKRBA Z VODO</t>
  </si>
  <si>
    <t>60800</t>
  </si>
  <si>
    <t>PROSTORSKA DOKUMENTACIJA</t>
  </si>
  <si>
    <t>41007006</t>
  </si>
  <si>
    <t>OBČINSKI PROSTORSKI NAČRT OBČINE TRŽIČ</t>
  </si>
  <si>
    <t>17</t>
  </si>
  <si>
    <t>ZDRAVSTVENO VARSTVO</t>
  </si>
  <si>
    <t>40601</t>
  </si>
  <si>
    <t>ZDR.ZAV.NEPRESKRBLJENIH OSEB</t>
  </si>
  <si>
    <t>40602</t>
  </si>
  <si>
    <t>MRLIŠKO OGLEDNA SLUŽBA</t>
  </si>
  <si>
    <t>50119</t>
  </si>
  <si>
    <t>PROJEKTI IN INVESTICIJE V ZDRAVSTVU</t>
  </si>
  <si>
    <t>40904017</t>
  </si>
  <si>
    <t>INVESTICIJE IN PROJEKTI V ZDRAVSTVENEM DOMU TRŽIČ</t>
  </si>
  <si>
    <t>18</t>
  </si>
  <si>
    <t>KULTURA, ŠPORT IN NEVLADNE ORGANIZACIJE</t>
  </si>
  <si>
    <t>30711</t>
  </si>
  <si>
    <t>VZDRŽ.SPOMINSKIH OBELEŽIJ TER SAKRALNE IN KULTURNE DEDIŠČINE</t>
  </si>
  <si>
    <t>30712</t>
  </si>
  <si>
    <t>OBMOČJE SPOMENIKA MAUTHAUSEN</t>
  </si>
  <si>
    <t>30900</t>
  </si>
  <si>
    <t>SOFINANCIRANJE DEJAVNOSTI MLADIH</t>
  </si>
  <si>
    <t>40315</t>
  </si>
  <si>
    <t>TRŽIŠKI MUZEJ</t>
  </si>
  <si>
    <t>40904010</t>
  </si>
  <si>
    <t>VZDRŽEVANJE IN INVESTICIJE V TRŽIŠKEM MUZEJU</t>
  </si>
  <si>
    <t>40316</t>
  </si>
  <si>
    <t>KNJIŽNICA DR.TONETA PRETNARJA TRŽIČ</t>
  </si>
  <si>
    <t>41004004</t>
  </si>
  <si>
    <t>INVEST.VZDRŽ.KNJIŽNICE DR.TONETA PRETNARJA</t>
  </si>
  <si>
    <t>40317</t>
  </si>
  <si>
    <t>CELOVIT PROJEKT OBNOVE GRADU NEUHAUS</t>
  </si>
  <si>
    <t>40325</t>
  </si>
  <si>
    <t>DEJAVNOST KULTURNIH DRUŠTEV, ZVEZ IN SKLADOV</t>
  </si>
  <si>
    <t>40340</t>
  </si>
  <si>
    <t>DELOVANJE KULTURNEGA CENTRA TRŽIČ</t>
  </si>
  <si>
    <t>40362</t>
  </si>
  <si>
    <t>KULTURNE PRIREDITVE IN DOGODKI</t>
  </si>
  <si>
    <t>40401</t>
  </si>
  <si>
    <t>PROGRAMI ŠPORTA</t>
  </si>
  <si>
    <t>40430</t>
  </si>
  <si>
    <t>UPRAVLJANJE IN TEKOČE VZDRŽ.ŠPORTNIH OBJEKTOV</t>
  </si>
  <si>
    <t>40432</t>
  </si>
  <si>
    <t>NAJEM DVORANE TRŽIŠKIH OLIMPIJCEV</t>
  </si>
  <si>
    <t>40460</t>
  </si>
  <si>
    <t>SOFIN.ŠPORTNIH AKTIVNOSTI STAREJŠIH OBČANOV</t>
  </si>
  <si>
    <t>40530</t>
  </si>
  <si>
    <t>MLADINSKI CENTER</t>
  </si>
  <si>
    <t>40550</t>
  </si>
  <si>
    <t>SOFINANCIRANJE VETERANSKIH ORGANIZACIJ</t>
  </si>
  <si>
    <t>40703</t>
  </si>
  <si>
    <t>SREDSTVA ZA OBVEŠČANJE (RADIO GORENC, GLASILO TRŽIČAN,..)</t>
  </si>
  <si>
    <t>50120</t>
  </si>
  <si>
    <t>PROJEKTI IN INVESTICIJE V KULTURI</t>
  </si>
  <si>
    <t>40904018</t>
  </si>
  <si>
    <t>BREZMEJNA DOŽIVETJA KULTURE KOROŠKA - SLO (CULTH:EX)</t>
  </si>
  <si>
    <t>41411002</t>
  </si>
  <si>
    <t>PROJEKT CELOVITE PRENOVE TRŽIŠKEGA MUZEJA</t>
  </si>
  <si>
    <t>50121</t>
  </si>
  <si>
    <t>NAKUP, GRADNJA IN INV.VZDRŽ.ŠPORTNIH OBJEKTOV</t>
  </si>
  <si>
    <t>41004008</t>
  </si>
  <si>
    <t>VELIKO NOGOMETNO IGRIŠČE TRŽIČ</t>
  </si>
  <si>
    <t>41411005</t>
  </si>
  <si>
    <t>UREDITEV ŠP.IGRIŠČA OB DTO</t>
  </si>
  <si>
    <t>41411006</t>
  </si>
  <si>
    <t>ŠPORTNO IGRIŠČE SEBENJE</t>
  </si>
  <si>
    <t>41411007</t>
  </si>
  <si>
    <t>FITNES NA PROSTEM V ŠPORTNEM PARKU KRIŽE</t>
  </si>
  <si>
    <t>19</t>
  </si>
  <si>
    <t>IZOBRAŽEVANJE</t>
  </si>
  <si>
    <t>40101</t>
  </si>
  <si>
    <t>DEJAVNOST VRTCA TRŽIČ</t>
  </si>
  <si>
    <t>40904007</t>
  </si>
  <si>
    <t>PROJEKTI IN INVESTICIJE V VRTCU TRŽIČ</t>
  </si>
  <si>
    <t>40107</t>
  </si>
  <si>
    <t>STROŠKI ZA VARSTVO OTROK V VVZ DRUGIH OBČIN</t>
  </si>
  <si>
    <t>40201</t>
  </si>
  <si>
    <t>WALDORFSKA ŠOLA</t>
  </si>
  <si>
    <t>40219</t>
  </si>
  <si>
    <t>OŠ BISTRICA</t>
  </si>
  <si>
    <t>41208008</t>
  </si>
  <si>
    <t>PROJEKTI IN INVESTICIJE V OŠ</t>
  </si>
  <si>
    <t>40229</t>
  </si>
  <si>
    <t>OŠ TRŽIČ</t>
  </si>
  <si>
    <t>40239</t>
  </si>
  <si>
    <t>OŠ KRIŽE</t>
  </si>
  <si>
    <t>40249</t>
  </si>
  <si>
    <t>GLASBENA ŠOLA TRŽIČ</t>
  </si>
  <si>
    <t>40280</t>
  </si>
  <si>
    <t>PREVOZI UČENCEV</t>
  </si>
  <si>
    <t>41408002</t>
  </si>
  <si>
    <t>40298</t>
  </si>
  <si>
    <t>LJUDSKA UNIVERZA TRŽIČ</t>
  </si>
  <si>
    <t>50109</t>
  </si>
  <si>
    <t>PROJEKTI IN INVESTICIJE V OSNOVNIH ŠOLAH</t>
  </si>
  <si>
    <t>50110</t>
  </si>
  <si>
    <t>41411004</t>
  </si>
  <si>
    <t>ENERGETSKA SANACIJA VRTCA DETELJICA</t>
  </si>
  <si>
    <t>20</t>
  </si>
  <si>
    <t>SOCIALNO VARSTVO</t>
  </si>
  <si>
    <t>40510</t>
  </si>
  <si>
    <t>SOCIALNO-VARSTVENI ZAVODI</t>
  </si>
  <si>
    <t>40511</t>
  </si>
  <si>
    <t>SOFINANCIRANJE DEJAVNOSTI OŠ HELENE PUHAR (MOK)</t>
  </si>
  <si>
    <t>40539</t>
  </si>
  <si>
    <t>CSD TRŽIČ</t>
  </si>
  <si>
    <t>40540</t>
  </si>
  <si>
    <t>HUMANITARNI PROJEKTI IN PROGRAMI</t>
  </si>
  <si>
    <t>40541</t>
  </si>
  <si>
    <t>SOFINANCIRANJE REINTEGRACIJSKEGA CENTRA</t>
  </si>
  <si>
    <t>40542</t>
  </si>
  <si>
    <t>RDEČI KRIŽ TRŽIČ - SOFINANCIRANJE DELOVANJA</t>
  </si>
  <si>
    <t>40580</t>
  </si>
  <si>
    <t>DRUGE SOCIALNE POMOČI</t>
  </si>
  <si>
    <t>40581</t>
  </si>
  <si>
    <t>SUBVENCIJE STANARIN</t>
  </si>
  <si>
    <t>40582</t>
  </si>
  <si>
    <t>PLAČILA POGREBNIH STORITEV SOCIALNO OGROŽENIM</t>
  </si>
  <si>
    <t>40583</t>
  </si>
  <si>
    <t>STOR.OS.POM.IN POM.DRUŽ.NA DOMU</t>
  </si>
  <si>
    <t>40584</t>
  </si>
  <si>
    <t>DRUŽINSKI POMOČNIK - NADOMESTILO ZA IZG.DOH.</t>
  </si>
  <si>
    <t>40585</t>
  </si>
  <si>
    <t>ENKRATNA FINANČNA POMOČ OB ROJSTVU OTROKA</t>
  </si>
  <si>
    <t>40586</t>
  </si>
  <si>
    <t>VARNA HIŠA</t>
  </si>
  <si>
    <t>40588</t>
  </si>
  <si>
    <t>IZVAJANJE SOCIALNIH PROGRAMOV</t>
  </si>
  <si>
    <t>22</t>
  </si>
  <si>
    <t>SERVISIRANJE JAVNEGA DOLGA</t>
  </si>
  <si>
    <t>99991</t>
  </si>
  <si>
    <t>FINANCIRANJE JAVNEGA DOLGA</t>
  </si>
  <si>
    <t>23</t>
  </si>
  <si>
    <t>INTERVENCIJSKI PROGRAMI IN OBVEZNOSTI</t>
  </si>
  <si>
    <t>80100</t>
  </si>
  <si>
    <t>SREDSTVA REZERV</t>
  </si>
  <si>
    <t>80200</t>
  </si>
  <si>
    <t>TEKOČA PRORAČUNSKA SREDSTVA-SPLOŠNE REZERVE</t>
  </si>
  <si>
    <t>5001</t>
  </si>
  <si>
    <t>KS BREZJE PRI TRŽIČU</t>
  </si>
  <si>
    <t>90101</t>
  </si>
  <si>
    <t>KRAJEVNA SAMOUPRAVA</t>
  </si>
  <si>
    <t>90301</t>
  </si>
  <si>
    <t>TEKOČE VZDRŽEVANJE LC</t>
  </si>
  <si>
    <t>5002</t>
  </si>
  <si>
    <t>KS JELENDOL</t>
  </si>
  <si>
    <t>90102</t>
  </si>
  <si>
    <t>90302</t>
  </si>
  <si>
    <t>90402</t>
  </si>
  <si>
    <t>5003</t>
  </si>
  <si>
    <t>KS LEŠE</t>
  </si>
  <si>
    <t>90103</t>
  </si>
  <si>
    <t>90303</t>
  </si>
  <si>
    <t>90503</t>
  </si>
  <si>
    <t>IKR - VODOVOD</t>
  </si>
  <si>
    <t>5004</t>
  </si>
  <si>
    <t>KS LOM POD STORŽIČEM</t>
  </si>
  <si>
    <t>90104</t>
  </si>
  <si>
    <t>90204</t>
  </si>
  <si>
    <t>90304</t>
  </si>
  <si>
    <t>90404</t>
  </si>
  <si>
    <t>5005</t>
  </si>
  <si>
    <t>KS PODLJUBELJ</t>
  </si>
  <si>
    <t>90105</t>
  </si>
  <si>
    <t>5006</t>
  </si>
  <si>
    <t>KS PRISTAVA</t>
  </si>
  <si>
    <t>90106</t>
  </si>
  <si>
    <t>90306</t>
  </si>
  <si>
    <t>90406</t>
  </si>
  <si>
    <t>5007</t>
  </si>
  <si>
    <t>KS RAVNE</t>
  </si>
  <si>
    <t>90107</t>
  </si>
  <si>
    <t>5008</t>
  </si>
  <si>
    <t>KS SEBENJE</t>
  </si>
  <si>
    <t>90108</t>
  </si>
  <si>
    <t>90408</t>
  </si>
  <si>
    <t>5009</t>
  </si>
  <si>
    <t>KS SENIČNO</t>
  </si>
  <si>
    <t>90109</t>
  </si>
  <si>
    <t>5010</t>
  </si>
  <si>
    <t>KS TRŽIČ-MESTO</t>
  </si>
  <si>
    <t>90110</t>
  </si>
  <si>
    <t>5011</t>
  </si>
  <si>
    <t>KS BISTRICA PRI TRŽIČU</t>
  </si>
  <si>
    <t>90111</t>
  </si>
  <si>
    <t>5012</t>
  </si>
  <si>
    <t>KS KOVOR</t>
  </si>
  <si>
    <t>90112</t>
  </si>
  <si>
    <t>51199001</t>
  </si>
  <si>
    <t>KS KOVOR - GRADNJA PRIZIDKA VEČNAMENSKE DVORANE</t>
  </si>
  <si>
    <t>90212</t>
  </si>
  <si>
    <t>90312</t>
  </si>
  <si>
    <t>90412</t>
  </si>
  <si>
    <t>5013</t>
  </si>
  <si>
    <t>KS KRIŽE</t>
  </si>
  <si>
    <t>90113</t>
  </si>
  <si>
    <t>Osnutek 2015</t>
  </si>
  <si>
    <t>Predlog 2015</t>
  </si>
  <si>
    <t>Razlika</t>
  </si>
  <si>
    <t xml:space="preserve">Sredstva se zmanjšujejo glede na preteklo realizacijo. </t>
  </si>
  <si>
    <t>Sredstva se povečujejo za sofinanciranje delovanja GRS.</t>
  </si>
  <si>
    <t xml:space="preserve">Sredstva se povečujejo za zagotavljanje večje prometne varnosti. </t>
  </si>
  <si>
    <t>Sredstva se zmanjšujejo zaradi dokončanja projekta v letu 2014.</t>
  </si>
  <si>
    <t>Sredstva se povečujejo zaradi prenesenih obveznosti iz leta 2014.</t>
  </si>
  <si>
    <t>Sredstva se povečujejo za sanacijo usada Vadiče Popovo.</t>
  </si>
  <si>
    <t xml:space="preserve">Del sredstev se prenese na samostojno postavko za kolesarske poti. </t>
  </si>
  <si>
    <t>Sredstva se povečujejo za sofinanciranje TD.</t>
  </si>
  <si>
    <t xml:space="preserve">Predvidene dejavnosti bomo skušali izpeljati z manj sredstvi (iskali bomo cenejše dobavitelje) </t>
  </si>
  <si>
    <t xml:space="preserve">Del sredstev okoljske takse se nameni za sofinanciranje nakupa malih čistilnih naprav. </t>
  </si>
  <si>
    <t xml:space="preserve">Sredstva se zmanjšujejo zaradi manj prenesenih obveznosti. </t>
  </si>
  <si>
    <t xml:space="preserve">Sredstva se povečujejo glede na finančni načrt, ki ga je predložila KS. Dodatna sredstva se namenijo za obnovo doma KS in za vzdrževanje cest ter javnih površin. Predlagano povečanje KS financira iz lastnih virov (neporabljena sredstva iz preteklega leta). </t>
  </si>
  <si>
    <t>Zaradi večjega obsega investicijskega vzdrževanja cest v preteklosti,  se stroški vzdrževanja nekategoriziranih cest lahko zmanjšajo.</t>
  </si>
  <si>
    <t xml:space="preserve">Srdstva se povečujejo za pripravo študij in projektov ureditve kolesarskih poti ter njihove opreme. </t>
  </si>
  <si>
    <t xml:space="preserve">Ker je konservatorski načrt prenove gradu že narejen, ocenjujemo, da bodo sredstva za pregled in novelacijo načrta zadostovala. </t>
  </si>
  <si>
    <t xml:space="preserve">Sredstva se povečujejo za potrebe investicij društev v opremo in prostore. </t>
  </si>
  <si>
    <t xml:space="preserve">Sredstva se povečujejo za nakup kompresorja za skakalnice in za geodetsko odmero v skakalnem centru Sebenje. </t>
  </si>
  <si>
    <t>Zaradi prenesenih obveznosti iz leta 2014 se sredstva prerazporedijo iz PP 60301 na 60303 znotraj istega projekta.</t>
  </si>
  <si>
    <t xml:space="preserve">Sredstva zmanjšujemo zaradi manj prenesenih obveznosti iz leta 2014. </t>
  </si>
  <si>
    <t>Obrazložitev sprememb predloga glede na osnutek</t>
  </si>
  <si>
    <t>PREDLOG PRORAČUNA OBČINE TRŽIČ ZA LETO 2015</t>
  </si>
  <si>
    <t>POSEBNI DEL - ODHODKI</t>
  </si>
  <si>
    <t>OBRAZLOŽITEV SPREMEMB</t>
  </si>
</sst>
</file>

<file path=xl/styles.xml><?xml version="1.0" encoding="utf-8"?>
<styleSheet xmlns="http://schemas.openxmlformats.org/spreadsheetml/2006/main">
  <fonts count="7">
    <font>
      <sz val="11"/>
      <color theme="1"/>
      <name val="Calibri"/>
      <family val="2"/>
      <charset val="238"/>
      <scheme val="minor"/>
    </font>
    <font>
      <b/>
      <sz val="11"/>
      <color theme="1"/>
      <name val="Calibri"/>
      <family val="2"/>
      <charset val="238"/>
      <scheme val="minor"/>
    </font>
    <font>
      <b/>
      <sz val="10"/>
      <color rgb="FF000000"/>
      <name val="Arial Narrow"/>
      <family val="2"/>
      <charset val="238"/>
    </font>
    <font>
      <b/>
      <i/>
      <sz val="10"/>
      <color rgb="FF000000"/>
      <name val="Arial Narrow"/>
      <family val="2"/>
      <charset val="238"/>
    </font>
    <font>
      <i/>
      <sz val="10"/>
      <color theme="1"/>
      <name val="Arial Narrow"/>
      <family val="2"/>
      <charset val="238"/>
    </font>
    <font>
      <i/>
      <sz val="10"/>
      <name val="Arial Narrow"/>
      <family val="2"/>
      <charset val="238"/>
    </font>
    <font>
      <sz val="11"/>
      <color theme="1"/>
      <name val="Arial Narrow"/>
      <family val="2"/>
      <charset val="238"/>
    </font>
  </fonts>
  <fills count="6">
    <fill>
      <patternFill patternType="none"/>
    </fill>
    <fill>
      <patternFill patternType="gray125"/>
    </fill>
    <fill>
      <patternFill patternType="solid">
        <fgColor rgb="FFC0C0C0"/>
        <bgColor indexed="64"/>
      </patternFill>
    </fill>
    <fill>
      <patternFill patternType="solid">
        <fgColor rgb="FFFFFFFF"/>
        <bgColor indexed="64"/>
      </patternFill>
    </fill>
    <fill>
      <patternFill patternType="solid">
        <fgColor rgb="FFFFFFC6"/>
        <bgColor indexed="64"/>
      </patternFill>
    </fill>
    <fill>
      <patternFill patternType="solid">
        <fgColor theme="0"/>
        <bgColor indexed="64"/>
      </patternFill>
    </fill>
  </fills>
  <borders count="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0" fillId="2" borderId="2" xfId="0" applyFill="1" applyBorder="1" applyAlignment="1">
      <alignment horizontal="center" vertical="center"/>
    </xf>
    <xf numFmtId="49" fontId="2" fillId="3" borderId="0" xfId="0" applyNumberFormat="1" applyFont="1" applyFill="1"/>
    <xf numFmtId="0" fontId="2" fillId="3" borderId="0" xfId="0" applyFont="1" applyFill="1"/>
    <xf numFmtId="4" fontId="2" fillId="3" borderId="0" xfId="0" applyNumberFormat="1" applyFont="1" applyFill="1" applyAlignment="1">
      <alignment horizontal="right"/>
    </xf>
    <xf numFmtId="0" fontId="3" fillId="4" borderId="2" xfId="0" applyFont="1" applyFill="1" applyBorder="1"/>
    <xf numFmtId="49" fontId="3" fillId="4" borderId="2" xfId="0" applyNumberFormat="1" applyFont="1" applyFill="1" applyBorder="1"/>
    <xf numFmtId="4" fontId="3" fillId="4" borderId="2" xfId="0" applyNumberFormat="1" applyFont="1" applyFill="1" applyBorder="1" applyAlignment="1">
      <alignment horizontal="right"/>
    </xf>
    <xf numFmtId="0" fontId="3" fillId="3" borderId="2" xfId="0" applyFont="1" applyFill="1" applyBorder="1"/>
    <xf numFmtId="49" fontId="3" fillId="3" borderId="2" xfId="0" applyNumberFormat="1" applyFont="1" applyFill="1" applyBorder="1"/>
    <xf numFmtId="4" fontId="3" fillId="3" borderId="2" xfId="0" applyNumberFormat="1" applyFont="1" applyFill="1" applyBorder="1" applyAlignment="1">
      <alignment horizontal="right"/>
    </xf>
    <xf numFmtId="0" fontId="5" fillId="3" borderId="0" xfId="0" applyFont="1" applyFill="1"/>
    <xf numFmtId="49" fontId="5" fillId="3" borderId="0" xfId="0" applyNumberFormat="1" applyFont="1" applyFill="1"/>
    <xf numFmtId="4" fontId="5" fillId="3" borderId="0" xfId="0" applyNumberFormat="1" applyFont="1" applyFill="1" applyAlignment="1">
      <alignment horizontal="right"/>
    </xf>
    <xf numFmtId="0" fontId="1" fillId="2" borderId="1" xfId="0" applyFont="1" applyFill="1" applyBorder="1"/>
    <xf numFmtId="4" fontId="1" fillId="2" borderId="1" xfId="0" applyNumberFormat="1" applyFont="1" applyFill="1" applyBorder="1" applyAlignment="1">
      <alignment horizontal="right"/>
    </xf>
    <xf numFmtId="0" fontId="0" fillId="2" borderId="2" xfId="0" applyFill="1" applyBorder="1" applyAlignment="1">
      <alignment horizontal="center" vertical="center" wrapText="1"/>
    </xf>
    <xf numFmtId="49" fontId="3" fillId="4" borderId="1" xfId="0" applyNumberFormat="1" applyFont="1" applyFill="1" applyBorder="1" applyAlignment="1">
      <alignment vertical="top"/>
    </xf>
    <xf numFmtId="49" fontId="3" fillId="5" borderId="2" xfId="0" applyNumberFormat="1" applyFont="1" applyFill="1" applyBorder="1"/>
    <xf numFmtId="49" fontId="5" fillId="5" borderId="0" xfId="0" applyNumberFormat="1" applyFont="1" applyFill="1"/>
    <xf numFmtId="49" fontId="5" fillId="5" borderId="0" xfId="0" applyNumberFormat="1" applyFont="1" applyFill="1" applyAlignment="1">
      <alignment vertical="top" wrapText="1"/>
    </xf>
    <xf numFmtId="49" fontId="5" fillId="5" borderId="0" xfId="0" applyNumberFormat="1" applyFont="1" applyFill="1" applyAlignment="1">
      <alignment wrapText="1"/>
    </xf>
    <xf numFmtId="0" fontId="4" fillId="0" borderId="0" xfId="0" applyNumberFormat="1" applyFont="1" applyAlignment="1">
      <alignment vertical="top" wrapText="1"/>
    </xf>
    <xf numFmtId="0" fontId="4" fillId="0" borderId="3" xfId="0" applyNumberFormat="1" applyFont="1" applyBorder="1" applyAlignment="1">
      <alignment vertical="top" wrapText="1"/>
    </xf>
    <xf numFmtId="49" fontId="3" fillId="3" borderId="1" xfId="0" applyNumberFormat="1" applyFont="1" applyFill="1" applyBorder="1" applyAlignment="1">
      <alignment vertical="top" wrapText="1"/>
    </xf>
    <xf numFmtId="0" fontId="0" fillId="0" borderId="3" xfId="0" applyBorder="1" applyAlignment="1">
      <alignment vertical="top" wrapText="1"/>
    </xf>
    <xf numFmtId="49" fontId="3" fillId="3" borderId="1" xfId="0" applyNumberFormat="1" applyFont="1" applyFill="1" applyBorder="1" applyAlignment="1">
      <alignment wrapText="1"/>
    </xf>
    <xf numFmtId="0" fontId="0" fillId="0" borderId="3" xfId="0" applyBorder="1" applyAlignment="1">
      <alignment wrapText="1"/>
    </xf>
    <xf numFmtId="0" fontId="0" fillId="0" borderId="0" xfId="0" applyAlignment="1">
      <alignment wrapText="1"/>
    </xf>
    <xf numFmtId="0" fontId="6" fillId="0" borderId="0" xfId="0" applyFont="1"/>
  </cellXfs>
  <cellStyles count="1">
    <cellStyle name="Navadno"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411"/>
  <sheetViews>
    <sheetView tabSelected="1" zoomScaleNormal="100" workbookViewId="0">
      <pane ySplit="6" topLeftCell="A7" activePane="bottomLeft" state="frozen"/>
      <selection pane="bottomLeft" activeCell="E4" sqref="E4"/>
    </sheetView>
  </sheetViews>
  <sheetFormatPr defaultRowHeight="15"/>
  <cols>
    <col min="1" max="1" width="2" customWidth="1"/>
    <col min="2" max="2" width="3.28515625" bestFit="1" customWidth="1"/>
    <col min="3" max="3" width="2.85546875" customWidth="1"/>
    <col min="4" max="4" width="8.7109375" customWidth="1"/>
    <col min="5" max="5" width="56.140625" customWidth="1"/>
    <col min="6" max="7" width="13.28515625" customWidth="1"/>
    <col min="8" max="8" width="12.28515625" customWidth="1"/>
    <col min="9" max="9" width="58.28515625" customWidth="1"/>
  </cols>
  <sheetData>
    <row r="2" spans="1:9" s="29" customFormat="1" ht="16.5">
      <c r="E2" s="29" t="s">
        <v>457</v>
      </c>
    </row>
    <row r="3" spans="1:9" s="29" customFormat="1" ht="16.5">
      <c r="E3" s="29" t="s">
        <v>458</v>
      </c>
    </row>
    <row r="4" spans="1:9" s="29" customFormat="1" ht="16.5">
      <c r="E4" s="29" t="s">
        <v>459</v>
      </c>
    </row>
    <row r="5" spans="1:9" ht="30" customHeight="1">
      <c r="A5" s="1" t="s">
        <v>0</v>
      </c>
      <c r="B5" s="1" t="s">
        <v>1</v>
      </c>
      <c r="C5" s="1" t="s">
        <v>2</v>
      </c>
      <c r="D5" s="1" t="s">
        <v>3</v>
      </c>
      <c r="E5" s="1" t="s">
        <v>4</v>
      </c>
      <c r="F5" s="16" t="s">
        <v>434</v>
      </c>
      <c r="G5" s="16" t="s">
        <v>435</v>
      </c>
      <c r="H5" s="16" t="s">
        <v>436</v>
      </c>
      <c r="I5" s="1" t="s">
        <v>456</v>
      </c>
    </row>
    <row r="6" spans="1:9">
      <c r="A6" s="1">
        <v>1</v>
      </c>
      <c r="B6" s="1">
        <v>2</v>
      </c>
      <c r="C6" s="1">
        <v>3</v>
      </c>
      <c r="D6" s="1">
        <v>4</v>
      </c>
      <c r="E6" s="1">
        <v>5</v>
      </c>
      <c r="F6" s="1">
        <v>8</v>
      </c>
      <c r="G6" s="1">
        <v>9</v>
      </c>
      <c r="H6" s="1"/>
      <c r="I6" s="1"/>
    </row>
    <row r="7" spans="1:9">
      <c r="A7" s="2" t="s">
        <v>5</v>
      </c>
      <c r="B7" s="3"/>
      <c r="C7" s="3"/>
      <c r="D7" s="3"/>
      <c r="E7" s="2" t="s">
        <v>6</v>
      </c>
      <c r="F7" s="4">
        <f>+F8</f>
        <v>78937</v>
      </c>
      <c r="G7" s="4">
        <f>+G8</f>
        <v>78937</v>
      </c>
      <c r="H7" s="4">
        <f>G7-F7</f>
        <v>0</v>
      </c>
      <c r="I7" s="2"/>
    </row>
    <row r="8" spans="1:9">
      <c r="A8" s="5"/>
      <c r="B8" s="6" t="s">
        <v>7</v>
      </c>
      <c r="C8" s="5"/>
      <c r="D8" s="5"/>
      <c r="E8" s="6" t="s">
        <v>8</v>
      </c>
      <c r="F8" s="7">
        <f>+F9+F11+F13</f>
        <v>78937</v>
      </c>
      <c r="G8" s="7">
        <f>+G9+G11+G13</f>
        <v>78937</v>
      </c>
      <c r="H8" s="7">
        <f t="shared" ref="H8:H71" si="0">G8-F8</f>
        <v>0</v>
      </c>
      <c r="I8" s="6"/>
    </row>
    <row r="9" spans="1:9">
      <c r="A9" s="8"/>
      <c r="B9" s="8"/>
      <c r="C9" s="9" t="s">
        <v>9</v>
      </c>
      <c r="D9" s="8"/>
      <c r="E9" s="9" t="s">
        <v>10</v>
      </c>
      <c r="F9" s="10">
        <f>+F10</f>
        <v>65800</v>
      </c>
      <c r="G9" s="10">
        <f>+G10</f>
        <v>65800</v>
      </c>
      <c r="H9" s="10">
        <f t="shared" si="0"/>
        <v>0</v>
      </c>
      <c r="I9" s="9"/>
    </row>
    <row r="10" spans="1:9">
      <c r="A10" s="11"/>
      <c r="B10" s="11"/>
      <c r="C10" s="11"/>
      <c r="D10" s="12" t="s">
        <v>11</v>
      </c>
      <c r="E10" s="12"/>
      <c r="F10" s="13">
        <v>65800</v>
      </c>
      <c r="G10" s="13">
        <v>65800</v>
      </c>
      <c r="H10" s="13">
        <f t="shared" si="0"/>
        <v>0</v>
      </c>
      <c r="I10" s="12"/>
    </row>
    <row r="11" spans="1:9">
      <c r="A11" s="8"/>
      <c r="B11" s="8"/>
      <c r="C11" s="9" t="s">
        <v>12</v>
      </c>
      <c r="D11" s="8"/>
      <c r="E11" s="9" t="s">
        <v>13</v>
      </c>
      <c r="F11" s="10">
        <f>+F12</f>
        <v>3137</v>
      </c>
      <c r="G11" s="10">
        <f>+G12</f>
        <v>3137</v>
      </c>
      <c r="H11" s="10">
        <f t="shared" si="0"/>
        <v>0</v>
      </c>
      <c r="I11" s="9"/>
    </row>
    <row r="12" spans="1:9">
      <c r="A12" s="11"/>
      <c r="B12" s="11"/>
      <c r="C12" s="11"/>
      <c r="D12" s="12" t="s">
        <v>11</v>
      </c>
      <c r="E12" s="12"/>
      <c r="F12" s="13">
        <v>3137</v>
      </c>
      <c r="G12" s="13">
        <v>3137</v>
      </c>
      <c r="H12" s="13">
        <f t="shared" si="0"/>
        <v>0</v>
      </c>
      <c r="I12" s="12"/>
    </row>
    <row r="13" spans="1:9">
      <c r="A13" s="8"/>
      <c r="B13" s="8"/>
      <c r="C13" s="9" t="s">
        <v>14</v>
      </c>
      <c r="D13" s="8"/>
      <c r="E13" s="9" t="s">
        <v>15</v>
      </c>
      <c r="F13" s="10">
        <f>+F14</f>
        <v>10000</v>
      </c>
      <c r="G13" s="10">
        <f>+G14</f>
        <v>10000</v>
      </c>
      <c r="H13" s="10">
        <f t="shared" si="0"/>
        <v>0</v>
      </c>
      <c r="I13" s="9"/>
    </row>
    <row r="14" spans="1:9">
      <c r="A14" s="11"/>
      <c r="B14" s="11"/>
      <c r="C14" s="11"/>
      <c r="D14" s="12" t="s">
        <v>11</v>
      </c>
      <c r="E14" s="12"/>
      <c r="F14" s="13">
        <v>10000</v>
      </c>
      <c r="G14" s="13">
        <v>10000</v>
      </c>
      <c r="H14" s="13">
        <f t="shared" si="0"/>
        <v>0</v>
      </c>
      <c r="I14" s="12"/>
    </row>
    <row r="15" spans="1:9">
      <c r="A15" s="2" t="s">
        <v>16</v>
      </c>
      <c r="B15" s="3"/>
      <c r="C15" s="3"/>
      <c r="D15" s="3"/>
      <c r="E15" s="2" t="s">
        <v>17</v>
      </c>
      <c r="F15" s="4">
        <f t="shared" ref="F15:G17" si="1">+F16</f>
        <v>12000</v>
      </c>
      <c r="G15" s="4">
        <f t="shared" si="1"/>
        <v>12000</v>
      </c>
      <c r="H15" s="4">
        <f t="shared" si="0"/>
        <v>0</v>
      </c>
      <c r="I15" s="2"/>
    </row>
    <row r="16" spans="1:9">
      <c r="A16" s="5"/>
      <c r="B16" s="6" t="s">
        <v>18</v>
      </c>
      <c r="C16" s="5"/>
      <c r="D16" s="5"/>
      <c r="E16" s="6" t="s">
        <v>19</v>
      </c>
      <c r="F16" s="7">
        <f t="shared" si="1"/>
        <v>12000</v>
      </c>
      <c r="G16" s="7">
        <f t="shared" si="1"/>
        <v>12000</v>
      </c>
      <c r="H16" s="7">
        <f t="shared" si="0"/>
        <v>0</v>
      </c>
      <c r="I16" s="6"/>
    </row>
    <row r="17" spans="1:9">
      <c r="A17" s="8"/>
      <c r="B17" s="8"/>
      <c r="C17" s="9" t="s">
        <v>20</v>
      </c>
      <c r="D17" s="8"/>
      <c r="E17" s="9" t="s">
        <v>21</v>
      </c>
      <c r="F17" s="10">
        <f t="shared" si="1"/>
        <v>12000</v>
      </c>
      <c r="G17" s="10">
        <f t="shared" si="1"/>
        <v>12000</v>
      </c>
      <c r="H17" s="10">
        <f t="shared" si="0"/>
        <v>0</v>
      </c>
      <c r="I17" s="9"/>
    </row>
    <row r="18" spans="1:9">
      <c r="A18" s="11"/>
      <c r="B18" s="11"/>
      <c r="C18" s="11"/>
      <c r="D18" s="12" t="s">
        <v>11</v>
      </c>
      <c r="E18" s="12"/>
      <c r="F18" s="13">
        <v>12000</v>
      </c>
      <c r="G18" s="13">
        <v>12000</v>
      </c>
      <c r="H18" s="13">
        <f t="shared" si="0"/>
        <v>0</v>
      </c>
      <c r="I18" s="12"/>
    </row>
    <row r="19" spans="1:9">
      <c r="A19" s="2" t="s">
        <v>22</v>
      </c>
      <c r="B19" s="3"/>
      <c r="C19" s="3"/>
      <c r="D19" s="3"/>
      <c r="E19" s="2" t="s">
        <v>23</v>
      </c>
      <c r="F19" s="4">
        <f t="shared" ref="F19:G21" si="2">+F20</f>
        <v>98508.479999999996</v>
      </c>
      <c r="G19" s="4">
        <f t="shared" si="2"/>
        <v>98508.479999999996</v>
      </c>
      <c r="H19" s="4">
        <f t="shared" si="0"/>
        <v>0</v>
      </c>
      <c r="I19" s="2"/>
    </row>
    <row r="20" spans="1:9">
      <c r="A20" s="5"/>
      <c r="B20" s="6" t="s">
        <v>7</v>
      </c>
      <c r="C20" s="5"/>
      <c r="D20" s="5"/>
      <c r="E20" s="6" t="s">
        <v>8</v>
      </c>
      <c r="F20" s="7">
        <f t="shared" si="2"/>
        <v>98508.479999999996</v>
      </c>
      <c r="G20" s="7">
        <f t="shared" si="2"/>
        <v>98508.479999999996</v>
      </c>
      <c r="H20" s="7">
        <f t="shared" si="0"/>
        <v>0</v>
      </c>
      <c r="I20" s="6"/>
    </row>
    <row r="21" spans="1:9">
      <c r="A21" s="8"/>
      <c r="B21" s="8"/>
      <c r="C21" s="9" t="s">
        <v>24</v>
      </c>
      <c r="D21" s="8"/>
      <c r="E21" s="9" t="s">
        <v>25</v>
      </c>
      <c r="F21" s="10">
        <f t="shared" si="2"/>
        <v>98508.479999999996</v>
      </c>
      <c r="G21" s="10">
        <f t="shared" si="2"/>
        <v>98508.479999999996</v>
      </c>
      <c r="H21" s="10">
        <f t="shared" si="0"/>
        <v>0</v>
      </c>
      <c r="I21" s="9"/>
    </row>
    <row r="22" spans="1:9">
      <c r="A22" s="11"/>
      <c r="B22" s="11"/>
      <c r="C22" s="11"/>
      <c r="D22" s="12" t="s">
        <v>11</v>
      </c>
      <c r="E22" s="12"/>
      <c r="F22" s="13">
        <v>98508.479999999996</v>
      </c>
      <c r="G22" s="13">
        <v>98508.479999999996</v>
      </c>
      <c r="H22" s="13">
        <f t="shared" si="0"/>
        <v>0</v>
      </c>
      <c r="I22" s="12"/>
    </row>
    <row r="23" spans="1:9">
      <c r="A23" s="2" t="s">
        <v>26</v>
      </c>
      <c r="B23" s="3"/>
      <c r="C23" s="3"/>
      <c r="D23" s="3"/>
      <c r="E23" s="2" t="s">
        <v>27</v>
      </c>
      <c r="F23" s="4">
        <f>+F24+F27+F43+F60+F66+F69+F72+F93+F97+F115+F137+F164+F200+F207+F250+F281+F310+F313</f>
        <v>15229939.300000001</v>
      </c>
      <c r="G23" s="4">
        <f>+G24+G27+G43+G60+G66+G69+G72+G93+G97+G115+G137+G164+G200+G207+G250+G281+G310+G313</f>
        <v>15229939.300000001</v>
      </c>
      <c r="H23" s="4">
        <f t="shared" si="0"/>
        <v>0</v>
      </c>
      <c r="I23" s="2"/>
    </row>
    <row r="24" spans="1:9">
      <c r="A24" s="5"/>
      <c r="B24" s="6" t="s">
        <v>28</v>
      </c>
      <c r="C24" s="5"/>
      <c r="D24" s="5"/>
      <c r="E24" s="6" t="s">
        <v>29</v>
      </c>
      <c r="F24" s="7">
        <f>+F25</f>
        <v>10000</v>
      </c>
      <c r="G24" s="7">
        <f>+G25</f>
        <v>10000</v>
      </c>
      <c r="H24" s="7">
        <f t="shared" si="0"/>
        <v>0</v>
      </c>
      <c r="I24" s="6"/>
    </row>
    <row r="25" spans="1:9">
      <c r="A25" s="8"/>
      <c r="B25" s="8"/>
      <c r="C25" s="9" t="s">
        <v>30</v>
      </c>
      <c r="D25" s="8"/>
      <c r="E25" s="9" t="s">
        <v>31</v>
      </c>
      <c r="F25" s="10">
        <f>+F26</f>
        <v>10000</v>
      </c>
      <c r="G25" s="10">
        <f>+G26</f>
        <v>10000</v>
      </c>
      <c r="H25" s="10">
        <f t="shared" si="0"/>
        <v>0</v>
      </c>
      <c r="I25" s="9"/>
    </row>
    <row r="26" spans="1:9">
      <c r="A26" s="11"/>
      <c r="B26" s="11"/>
      <c r="C26" s="11"/>
      <c r="D26" s="12" t="s">
        <v>11</v>
      </c>
      <c r="E26" s="12"/>
      <c r="F26" s="13">
        <v>10000</v>
      </c>
      <c r="G26" s="13">
        <v>10000</v>
      </c>
      <c r="H26" s="13">
        <f t="shared" si="0"/>
        <v>0</v>
      </c>
      <c r="I26" s="12"/>
    </row>
    <row r="27" spans="1:9">
      <c r="A27" s="5"/>
      <c r="B27" s="6" t="s">
        <v>32</v>
      </c>
      <c r="C27" s="5"/>
      <c r="D27" s="5"/>
      <c r="E27" s="6" t="s">
        <v>33</v>
      </c>
      <c r="F27" s="7">
        <f>+F28+F30+F32+F34+F36+F38+F40</f>
        <v>1019156.62</v>
      </c>
      <c r="G27" s="7">
        <f>+G28+G30+G32+G34+G36+G38+G40</f>
        <v>989156.62</v>
      </c>
      <c r="H27" s="7">
        <f t="shared" si="0"/>
        <v>-30000</v>
      </c>
      <c r="I27" s="6"/>
    </row>
    <row r="28" spans="1:9">
      <c r="A28" s="8"/>
      <c r="B28" s="8"/>
      <c r="C28" s="9" t="s">
        <v>34</v>
      </c>
      <c r="D28" s="8"/>
      <c r="E28" s="9" t="s">
        <v>35</v>
      </c>
      <c r="F28" s="10">
        <f>+F29</f>
        <v>85000</v>
      </c>
      <c r="G28" s="10">
        <f>+G29</f>
        <v>85000</v>
      </c>
      <c r="H28" s="10">
        <f t="shared" si="0"/>
        <v>0</v>
      </c>
      <c r="I28" s="9"/>
    </row>
    <row r="29" spans="1:9">
      <c r="A29" s="11"/>
      <c r="B29" s="11"/>
      <c r="C29" s="11"/>
      <c r="D29" s="12" t="s">
        <v>11</v>
      </c>
      <c r="E29" s="12"/>
      <c r="F29" s="13">
        <v>85000</v>
      </c>
      <c r="G29" s="13">
        <v>85000</v>
      </c>
      <c r="H29" s="13">
        <f t="shared" si="0"/>
        <v>0</v>
      </c>
      <c r="I29" s="12"/>
    </row>
    <row r="30" spans="1:9">
      <c r="A30" s="8"/>
      <c r="B30" s="8"/>
      <c r="C30" s="9" t="s">
        <v>36</v>
      </c>
      <c r="D30" s="8"/>
      <c r="E30" s="9" t="s">
        <v>37</v>
      </c>
      <c r="F30" s="10">
        <f>+F31</f>
        <v>110000</v>
      </c>
      <c r="G30" s="10">
        <f>+G31</f>
        <v>80000</v>
      </c>
      <c r="H30" s="10">
        <f t="shared" si="0"/>
        <v>-30000</v>
      </c>
      <c r="I30" s="9" t="s">
        <v>437</v>
      </c>
    </row>
    <row r="31" spans="1:9">
      <c r="A31" s="11"/>
      <c r="B31" s="11"/>
      <c r="C31" s="11"/>
      <c r="D31" s="12" t="s">
        <v>11</v>
      </c>
      <c r="E31" s="12"/>
      <c r="F31" s="13">
        <v>110000</v>
      </c>
      <c r="G31" s="13">
        <v>80000</v>
      </c>
      <c r="H31" s="13">
        <f t="shared" si="0"/>
        <v>-30000</v>
      </c>
      <c r="I31" s="12"/>
    </row>
    <row r="32" spans="1:9">
      <c r="A32" s="8"/>
      <c r="B32" s="8"/>
      <c r="C32" s="9" t="s">
        <v>38</v>
      </c>
      <c r="D32" s="8"/>
      <c r="E32" s="9" t="s">
        <v>39</v>
      </c>
      <c r="F32" s="10">
        <f>+F33</f>
        <v>12000</v>
      </c>
      <c r="G32" s="10">
        <f>+G33</f>
        <v>12000</v>
      </c>
      <c r="H32" s="10">
        <f t="shared" si="0"/>
        <v>0</v>
      </c>
      <c r="I32" s="9"/>
    </row>
    <row r="33" spans="1:9">
      <c r="A33" s="11"/>
      <c r="B33" s="11"/>
      <c r="C33" s="11"/>
      <c r="D33" s="12" t="s">
        <v>11</v>
      </c>
      <c r="E33" s="12"/>
      <c r="F33" s="13">
        <v>12000</v>
      </c>
      <c r="G33" s="13">
        <v>12000</v>
      </c>
      <c r="H33" s="13">
        <f t="shared" si="0"/>
        <v>0</v>
      </c>
      <c r="I33" s="12"/>
    </row>
    <row r="34" spans="1:9">
      <c r="A34" s="8"/>
      <c r="B34" s="8"/>
      <c r="C34" s="9" t="s">
        <v>40</v>
      </c>
      <c r="D34" s="8"/>
      <c r="E34" s="9" t="s">
        <v>41</v>
      </c>
      <c r="F34" s="10">
        <f>+F35</f>
        <v>6100</v>
      </c>
      <c r="G34" s="10">
        <f>+G35</f>
        <v>6100</v>
      </c>
      <c r="H34" s="10">
        <f t="shared" si="0"/>
        <v>0</v>
      </c>
      <c r="I34" s="9"/>
    </row>
    <row r="35" spans="1:9">
      <c r="A35" s="11"/>
      <c r="B35" s="11"/>
      <c r="C35" s="11"/>
      <c r="D35" s="12" t="s">
        <v>11</v>
      </c>
      <c r="E35" s="12"/>
      <c r="F35" s="13">
        <v>6100</v>
      </c>
      <c r="G35" s="13">
        <v>6100</v>
      </c>
      <c r="H35" s="13">
        <f t="shared" si="0"/>
        <v>0</v>
      </c>
      <c r="I35" s="12"/>
    </row>
    <row r="36" spans="1:9">
      <c r="A36" s="8"/>
      <c r="B36" s="8"/>
      <c r="C36" s="9" t="s">
        <v>42</v>
      </c>
      <c r="D36" s="8"/>
      <c r="E36" s="9" t="s">
        <v>43</v>
      </c>
      <c r="F36" s="10">
        <f>+F37</f>
        <v>15000</v>
      </c>
      <c r="G36" s="10">
        <f>+G37</f>
        <v>15000</v>
      </c>
      <c r="H36" s="10">
        <f t="shared" si="0"/>
        <v>0</v>
      </c>
      <c r="I36" s="9"/>
    </row>
    <row r="37" spans="1:9">
      <c r="A37" s="11"/>
      <c r="B37" s="11"/>
      <c r="C37" s="11"/>
      <c r="D37" s="12" t="s">
        <v>11</v>
      </c>
      <c r="E37" s="12"/>
      <c r="F37" s="13">
        <v>15000</v>
      </c>
      <c r="G37" s="13">
        <v>15000</v>
      </c>
      <c r="H37" s="13">
        <f t="shared" si="0"/>
        <v>0</v>
      </c>
      <c r="I37" s="12"/>
    </row>
    <row r="38" spans="1:9">
      <c r="A38" s="8"/>
      <c r="B38" s="8"/>
      <c r="C38" s="9" t="s">
        <v>44</v>
      </c>
      <c r="D38" s="8"/>
      <c r="E38" s="9" t="s">
        <v>45</v>
      </c>
      <c r="F38" s="10">
        <f>+F39</f>
        <v>591714.25</v>
      </c>
      <c r="G38" s="10">
        <f>+G39</f>
        <v>591714.25</v>
      </c>
      <c r="H38" s="10">
        <f t="shared" si="0"/>
        <v>0</v>
      </c>
      <c r="I38" s="9"/>
    </row>
    <row r="39" spans="1:9">
      <c r="A39" s="11"/>
      <c r="B39" s="11"/>
      <c r="C39" s="11"/>
      <c r="D39" s="12" t="s">
        <v>11</v>
      </c>
      <c r="E39" s="12"/>
      <c r="F39" s="13">
        <v>591714.25</v>
      </c>
      <c r="G39" s="13">
        <v>591714.25</v>
      </c>
      <c r="H39" s="13">
        <f t="shared" si="0"/>
        <v>0</v>
      </c>
      <c r="I39" s="12"/>
    </row>
    <row r="40" spans="1:9">
      <c r="A40" s="8"/>
      <c r="B40" s="8"/>
      <c r="C40" s="9" t="s">
        <v>46</v>
      </c>
      <c r="D40" s="8"/>
      <c r="E40" s="9" t="s">
        <v>47</v>
      </c>
      <c r="F40" s="10">
        <f>+F41+F42</f>
        <v>199342.37</v>
      </c>
      <c r="G40" s="10">
        <f>+G41+G42</f>
        <v>199342.37</v>
      </c>
      <c r="H40" s="10">
        <f t="shared" si="0"/>
        <v>0</v>
      </c>
      <c r="I40" s="9"/>
    </row>
    <row r="41" spans="1:9">
      <c r="A41" s="11"/>
      <c r="B41" s="11"/>
      <c r="C41" s="11"/>
      <c r="D41" s="12" t="s">
        <v>11</v>
      </c>
      <c r="E41" s="12"/>
      <c r="F41" s="13">
        <v>76342.37</v>
      </c>
      <c r="G41" s="13">
        <v>76342.37</v>
      </c>
      <c r="H41" s="13">
        <f t="shared" si="0"/>
        <v>0</v>
      </c>
      <c r="I41" s="12"/>
    </row>
    <row r="42" spans="1:9">
      <c r="A42" s="11"/>
      <c r="B42" s="11"/>
      <c r="C42" s="11"/>
      <c r="D42" s="12" t="s">
        <v>48</v>
      </c>
      <c r="E42" s="12" t="s">
        <v>49</v>
      </c>
      <c r="F42" s="13">
        <v>123000</v>
      </c>
      <c r="G42" s="13">
        <v>123000</v>
      </c>
      <c r="H42" s="13">
        <f t="shared" si="0"/>
        <v>0</v>
      </c>
      <c r="I42" s="12"/>
    </row>
    <row r="43" spans="1:9">
      <c r="A43" s="5"/>
      <c r="B43" s="6" t="s">
        <v>50</v>
      </c>
      <c r="C43" s="5"/>
      <c r="D43" s="5"/>
      <c r="E43" s="6" t="s">
        <v>51</v>
      </c>
      <c r="F43" s="7">
        <f>+F44+F46+F48+F50+F52+F54+F56+F58</f>
        <v>1609893.9300000002</v>
      </c>
      <c r="G43" s="7">
        <f>+G44+G46+G48+G50+G52+G54+G56+G58</f>
        <v>1609893.9300000002</v>
      </c>
      <c r="H43" s="7">
        <f t="shared" si="0"/>
        <v>0</v>
      </c>
      <c r="I43" s="6"/>
    </row>
    <row r="44" spans="1:9">
      <c r="A44" s="8"/>
      <c r="B44" s="8"/>
      <c r="C44" s="9" t="s">
        <v>52</v>
      </c>
      <c r="D44" s="8"/>
      <c r="E44" s="9" t="s">
        <v>53</v>
      </c>
      <c r="F44" s="10">
        <f>+F45</f>
        <v>833040.96</v>
      </c>
      <c r="G44" s="10">
        <f>+G45</f>
        <v>833040.96</v>
      </c>
      <c r="H44" s="10">
        <f t="shared" si="0"/>
        <v>0</v>
      </c>
      <c r="I44" s="9"/>
    </row>
    <row r="45" spans="1:9">
      <c r="A45" s="11"/>
      <c r="B45" s="11"/>
      <c r="C45" s="11"/>
      <c r="D45" s="12" t="s">
        <v>11</v>
      </c>
      <c r="E45" s="12"/>
      <c r="F45" s="13">
        <v>833040.96</v>
      </c>
      <c r="G45" s="13">
        <v>833040.96</v>
      </c>
      <c r="H45" s="13">
        <f t="shared" si="0"/>
        <v>0</v>
      </c>
      <c r="I45" s="12"/>
    </row>
    <row r="46" spans="1:9">
      <c r="A46" s="8"/>
      <c r="B46" s="8"/>
      <c r="C46" s="9" t="s">
        <v>54</v>
      </c>
      <c r="D46" s="8"/>
      <c r="E46" s="9" t="s">
        <v>55</v>
      </c>
      <c r="F46" s="10">
        <f>+F47</f>
        <v>239287.87</v>
      </c>
      <c r="G46" s="10">
        <f>+G47</f>
        <v>239287.87</v>
      </c>
      <c r="H46" s="10">
        <f t="shared" si="0"/>
        <v>0</v>
      </c>
      <c r="I46" s="9"/>
    </row>
    <row r="47" spans="1:9">
      <c r="A47" s="11"/>
      <c r="B47" s="11"/>
      <c r="C47" s="11"/>
      <c r="D47" s="12" t="s">
        <v>11</v>
      </c>
      <c r="E47" s="12"/>
      <c r="F47" s="13">
        <v>239287.87</v>
      </c>
      <c r="G47" s="13">
        <v>239287.87</v>
      </c>
      <c r="H47" s="13">
        <f t="shared" si="0"/>
        <v>0</v>
      </c>
      <c r="I47" s="12"/>
    </row>
    <row r="48" spans="1:9">
      <c r="A48" s="8"/>
      <c r="B48" s="8"/>
      <c r="C48" s="9" t="s">
        <v>56</v>
      </c>
      <c r="D48" s="8"/>
      <c r="E48" s="9" t="s">
        <v>57</v>
      </c>
      <c r="F48" s="10">
        <f>+F49</f>
        <v>38730</v>
      </c>
      <c r="G48" s="10">
        <f>+G49</f>
        <v>38730</v>
      </c>
      <c r="H48" s="10">
        <f t="shared" si="0"/>
        <v>0</v>
      </c>
      <c r="I48" s="9"/>
    </row>
    <row r="49" spans="1:9">
      <c r="A49" s="11"/>
      <c r="B49" s="11"/>
      <c r="C49" s="11"/>
      <c r="D49" s="12" t="s">
        <v>11</v>
      </c>
      <c r="E49" s="12"/>
      <c r="F49" s="13">
        <v>38730</v>
      </c>
      <c r="G49" s="13">
        <v>38730</v>
      </c>
      <c r="H49" s="13">
        <f t="shared" si="0"/>
        <v>0</v>
      </c>
      <c r="I49" s="12"/>
    </row>
    <row r="50" spans="1:9">
      <c r="A50" s="8"/>
      <c r="B50" s="8"/>
      <c r="C50" s="9" t="s">
        <v>58</v>
      </c>
      <c r="D50" s="8"/>
      <c r="E50" s="9" t="s">
        <v>59</v>
      </c>
      <c r="F50" s="10">
        <f>+F51</f>
        <v>67128.039999999994</v>
      </c>
      <c r="G50" s="10">
        <f>+G51</f>
        <v>67128.039999999994</v>
      </c>
      <c r="H50" s="10">
        <f t="shared" si="0"/>
        <v>0</v>
      </c>
      <c r="I50" s="9"/>
    </row>
    <row r="51" spans="1:9">
      <c r="A51" s="11"/>
      <c r="B51" s="11"/>
      <c r="C51" s="11"/>
      <c r="D51" s="12" t="s">
        <v>11</v>
      </c>
      <c r="E51" s="12"/>
      <c r="F51" s="13">
        <v>67128.039999999994</v>
      </c>
      <c r="G51" s="13">
        <v>67128.039999999994</v>
      </c>
      <c r="H51" s="13">
        <f t="shared" si="0"/>
        <v>0</v>
      </c>
      <c r="I51" s="12"/>
    </row>
    <row r="52" spans="1:9">
      <c r="A52" s="8"/>
      <c r="B52" s="8"/>
      <c r="C52" s="9" t="s">
        <v>60</v>
      </c>
      <c r="D52" s="8"/>
      <c r="E52" s="9" t="s">
        <v>61</v>
      </c>
      <c r="F52" s="10">
        <f>+F53</f>
        <v>39207.06</v>
      </c>
      <c r="G52" s="10">
        <f>+G53</f>
        <v>39207.06</v>
      </c>
      <c r="H52" s="10">
        <f t="shared" si="0"/>
        <v>0</v>
      </c>
      <c r="I52" s="9"/>
    </row>
    <row r="53" spans="1:9">
      <c r="A53" s="11"/>
      <c r="B53" s="11"/>
      <c r="C53" s="11"/>
      <c r="D53" s="12" t="s">
        <v>11</v>
      </c>
      <c r="E53" s="12"/>
      <c r="F53" s="13">
        <v>39207.06</v>
      </c>
      <c r="G53" s="13">
        <v>39207.06</v>
      </c>
      <c r="H53" s="13">
        <f t="shared" si="0"/>
        <v>0</v>
      </c>
      <c r="I53" s="12"/>
    </row>
    <row r="54" spans="1:9">
      <c r="A54" s="8"/>
      <c r="B54" s="8"/>
      <c r="C54" s="9" t="s">
        <v>62</v>
      </c>
      <c r="D54" s="8"/>
      <c r="E54" s="9" t="s">
        <v>63</v>
      </c>
      <c r="F54" s="10">
        <f>+F55</f>
        <v>30000</v>
      </c>
      <c r="G54" s="10">
        <f>+G55</f>
        <v>30000</v>
      </c>
      <c r="H54" s="10">
        <f t="shared" si="0"/>
        <v>0</v>
      </c>
      <c r="I54" s="9"/>
    </row>
    <row r="55" spans="1:9">
      <c r="A55" s="11"/>
      <c r="B55" s="11"/>
      <c r="C55" s="11"/>
      <c r="D55" s="12" t="s">
        <v>11</v>
      </c>
      <c r="E55" s="12"/>
      <c r="F55" s="13">
        <v>30000</v>
      </c>
      <c r="G55" s="13">
        <v>30000</v>
      </c>
      <c r="H55" s="13">
        <f t="shared" si="0"/>
        <v>0</v>
      </c>
      <c r="I55" s="12"/>
    </row>
    <row r="56" spans="1:9">
      <c r="A56" s="8"/>
      <c r="B56" s="8"/>
      <c r="C56" s="9" t="s">
        <v>64</v>
      </c>
      <c r="D56" s="8"/>
      <c r="E56" s="9" t="s">
        <v>65</v>
      </c>
      <c r="F56" s="10">
        <f>+F57</f>
        <v>42500</v>
      </c>
      <c r="G56" s="10">
        <f>+G57</f>
        <v>42500</v>
      </c>
      <c r="H56" s="10">
        <f t="shared" si="0"/>
        <v>0</v>
      </c>
      <c r="I56" s="9"/>
    </row>
    <row r="57" spans="1:9">
      <c r="A57" s="11"/>
      <c r="B57" s="11"/>
      <c r="C57" s="11"/>
      <c r="D57" s="12" t="s">
        <v>11</v>
      </c>
      <c r="E57" s="12"/>
      <c r="F57" s="13">
        <v>42500</v>
      </c>
      <c r="G57" s="13">
        <v>42500</v>
      </c>
      <c r="H57" s="13">
        <f t="shared" si="0"/>
        <v>0</v>
      </c>
      <c r="I57" s="12"/>
    </row>
    <row r="58" spans="1:9">
      <c r="A58" s="8"/>
      <c r="B58" s="8"/>
      <c r="C58" s="9" t="s">
        <v>66</v>
      </c>
      <c r="D58" s="8"/>
      <c r="E58" s="9" t="s">
        <v>67</v>
      </c>
      <c r="F58" s="10">
        <f>+F59</f>
        <v>320000</v>
      </c>
      <c r="G58" s="10">
        <f>+G59</f>
        <v>320000</v>
      </c>
      <c r="H58" s="10">
        <f t="shared" si="0"/>
        <v>0</v>
      </c>
      <c r="I58" s="9"/>
    </row>
    <row r="59" spans="1:9">
      <c r="A59" s="11"/>
      <c r="B59" s="11"/>
      <c r="C59" s="11"/>
      <c r="D59" s="12" t="s">
        <v>68</v>
      </c>
      <c r="E59" s="12" t="s">
        <v>69</v>
      </c>
      <c r="F59" s="13">
        <v>320000</v>
      </c>
      <c r="G59" s="13">
        <v>320000</v>
      </c>
      <c r="H59" s="13">
        <f t="shared" si="0"/>
        <v>0</v>
      </c>
      <c r="I59" s="12"/>
    </row>
    <row r="60" spans="1:9">
      <c r="A60" s="5"/>
      <c r="B60" s="6" t="s">
        <v>70</v>
      </c>
      <c r="C60" s="5"/>
      <c r="D60" s="5"/>
      <c r="E60" s="6" t="s">
        <v>71</v>
      </c>
      <c r="F60" s="7">
        <f>+F61+F63</f>
        <v>245000</v>
      </c>
      <c r="G60" s="7">
        <f>+G61+G63</f>
        <v>251500</v>
      </c>
      <c r="H60" s="7">
        <f t="shared" si="0"/>
        <v>6500</v>
      </c>
      <c r="I60" s="6"/>
    </row>
    <row r="61" spans="1:9">
      <c r="A61" s="8"/>
      <c r="B61" s="8"/>
      <c r="C61" s="9" t="s">
        <v>72</v>
      </c>
      <c r="D61" s="8"/>
      <c r="E61" s="9" t="s">
        <v>73</v>
      </c>
      <c r="F61" s="10">
        <f>+F62</f>
        <v>45000</v>
      </c>
      <c r="G61" s="10">
        <f>+G62</f>
        <v>51500</v>
      </c>
      <c r="H61" s="10">
        <f t="shared" si="0"/>
        <v>6500</v>
      </c>
      <c r="I61" s="9" t="s">
        <v>438</v>
      </c>
    </row>
    <row r="62" spans="1:9">
      <c r="A62" s="11"/>
      <c r="B62" s="11"/>
      <c r="C62" s="11"/>
      <c r="D62" s="12" t="s">
        <v>11</v>
      </c>
      <c r="E62" s="12"/>
      <c r="F62" s="13">
        <v>45000</v>
      </c>
      <c r="G62" s="13">
        <v>51500</v>
      </c>
      <c r="H62" s="13">
        <f t="shared" si="0"/>
        <v>6500</v>
      </c>
      <c r="I62" s="12"/>
    </row>
    <row r="63" spans="1:9">
      <c r="A63" s="8"/>
      <c r="B63" s="8"/>
      <c r="C63" s="9" t="s">
        <v>74</v>
      </c>
      <c r="D63" s="8"/>
      <c r="E63" s="9" t="s">
        <v>75</v>
      </c>
      <c r="F63" s="10">
        <f>+F64+F65</f>
        <v>200000</v>
      </c>
      <c r="G63" s="10">
        <f>+G64+G65</f>
        <v>200000</v>
      </c>
      <c r="H63" s="10">
        <f t="shared" si="0"/>
        <v>0</v>
      </c>
      <c r="I63" s="9"/>
    </row>
    <row r="64" spans="1:9">
      <c r="A64" s="11"/>
      <c r="B64" s="11"/>
      <c r="C64" s="11"/>
      <c r="D64" s="12" t="s">
        <v>11</v>
      </c>
      <c r="E64" s="12"/>
      <c r="F64" s="13">
        <v>95000</v>
      </c>
      <c r="G64" s="13">
        <v>95000</v>
      </c>
      <c r="H64" s="13">
        <f t="shared" si="0"/>
        <v>0</v>
      </c>
      <c r="I64" s="12"/>
    </row>
    <row r="65" spans="1:9">
      <c r="A65" s="11"/>
      <c r="B65" s="11"/>
      <c r="C65" s="11"/>
      <c r="D65" s="12" t="s">
        <v>76</v>
      </c>
      <c r="E65" s="12" t="s">
        <v>77</v>
      </c>
      <c r="F65" s="13">
        <v>105000</v>
      </c>
      <c r="G65" s="13">
        <v>105000</v>
      </c>
      <c r="H65" s="13">
        <f t="shared" si="0"/>
        <v>0</v>
      </c>
      <c r="I65" s="12"/>
    </row>
    <row r="66" spans="1:9">
      <c r="A66" s="5"/>
      <c r="B66" s="6" t="s">
        <v>78</v>
      </c>
      <c r="C66" s="5"/>
      <c r="D66" s="5"/>
      <c r="E66" s="6" t="s">
        <v>79</v>
      </c>
      <c r="F66" s="7">
        <f>+F67</f>
        <v>4400</v>
      </c>
      <c r="G66" s="7">
        <f>+G67</f>
        <v>7900</v>
      </c>
      <c r="H66" s="7">
        <f t="shared" si="0"/>
        <v>3500</v>
      </c>
      <c r="I66" s="6"/>
    </row>
    <row r="67" spans="1:9">
      <c r="A67" s="8"/>
      <c r="B67" s="8"/>
      <c r="C67" s="9" t="s">
        <v>80</v>
      </c>
      <c r="D67" s="8"/>
      <c r="E67" s="9" t="s">
        <v>81</v>
      </c>
      <c r="F67" s="10">
        <f>+F68</f>
        <v>4400</v>
      </c>
      <c r="G67" s="10">
        <f>+G68</f>
        <v>7900</v>
      </c>
      <c r="H67" s="10">
        <f t="shared" si="0"/>
        <v>3500</v>
      </c>
      <c r="I67" s="9" t="s">
        <v>439</v>
      </c>
    </row>
    <row r="68" spans="1:9">
      <c r="A68" s="11"/>
      <c r="B68" s="11"/>
      <c r="C68" s="11"/>
      <c r="D68" s="12" t="s">
        <v>11</v>
      </c>
      <c r="E68" s="12"/>
      <c r="F68" s="13">
        <v>4400</v>
      </c>
      <c r="G68" s="13">
        <v>7900</v>
      </c>
      <c r="H68" s="13">
        <f t="shared" si="0"/>
        <v>3500</v>
      </c>
      <c r="I68" s="12"/>
    </row>
    <row r="69" spans="1:9">
      <c r="A69" s="5"/>
      <c r="B69" s="6" t="s">
        <v>82</v>
      </c>
      <c r="C69" s="5"/>
      <c r="D69" s="5"/>
      <c r="E69" s="6" t="s">
        <v>83</v>
      </c>
      <c r="F69" s="7">
        <f>+F70</f>
        <v>113000</v>
      </c>
      <c r="G69" s="7">
        <f>+G70</f>
        <v>113000</v>
      </c>
      <c r="H69" s="7">
        <f t="shared" si="0"/>
        <v>0</v>
      </c>
      <c r="I69" s="6"/>
    </row>
    <row r="70" spans="1:9">
      <c r="A70" s="8"/>
      <c r="B70" s="8"/>
      <c r="C70" s="9" t="s">
        <v>84</v>
      </c>
      <c r="D70" s="8"/>
      <c r="E70" s="9" t="s">
        <v>85</v>
      </c>
      <c r="F70" s="10">
        <f>+F71</f>
        <v>113000</v>
      </c>
      <c r="G70" s="10">
        <f>+G71</f>
        <v>113000</v>
      </c>
      <c r="H70" s="10">
        <f t="shared" si="0"/>
        <v>0</v>
      </c>
      <c r="I70" s="9"/>
    </row>
    <row r="71" spans="1:9">
      <c r="A71" s="11"/>
      <c r="B71" s="11"/>
      <c r="C71" s="11"/>
      <c r="D71" s="12" t="s">
        <v>11</v>
      </c>
      <c r="E71" s="12"/>
      <c r="F71" s="13">
        <v>113000</v>
      </c>
      <c r="G71" s="13">
        <v>113000</v>
      </c>
      <c r="H71" s="13">
        <f t="shared" si="0"/>
        <v>0</v>
      </c>
      <c r="I71" s="12"/>
    </row>
    <row r="72" spans="1:9">
      <c r="A72" s="5"/>
      <c r="B72" s="6" t="s">
        <v>86</v>
      </c>
      <c r="C72" s="5"/>
      <c r="D72" s="5"/>
      <c r="E72" s="6" t="s">
        <v>87</v>
      </c>
      <c r="F72" s="7">
        <f>+F73+F76+F78+F83+F85+F87+F89+F91</f>
        <v>553281.17999999993</v>
      </c>
      <c r="G72" s="7">
        <f>+G73+G76+G78+G83+G85+G87+G89+G91</f>
        <v>546699.09</v>
      </c>
      <c r="H72" s="7">
        <f t="shared" ref="H72:H135" si="3">G72-F72</f>
        <v>-6582.0899999999674</v>
      </c>
      <c r="I72" s="6"/>
    </row>
    <row r="73" spans="1:9">
      <c r="A73" s="8"/>
      <c r="B73" s="8"/>
      <c r="C73" s="9" t="s">
        <v>88</v>
      </c>
      <c r="D73" s="8"/>
      <c r="E73" s="9" t="s">
        <v>89</v>
      </c>
      <c r="F73" s="10">
        <f>+F74+F75</f>
        <v>46000</v>
      </c>
      <c r="G73" s="10">
        <f>+G74+G75</f>
        <v>46000</v>
      </c>
      <c r="H73" s="10">
        <f t="shared" si="3"/>
        <v>0</v>
      </c>
      <c r="I73" s="9"/>
    </row>
    <row r="74" spans="1:9">
      <c r="A74" s="11"/>
      <c r="B74" s="11"/>
      <c r="C74" s="11"/>
      <c r="D74" s="12" t="s">
        <v>11</v>
      </c>
      <c r="E74" s="12"/>
      <c r="F74" s="13">
        <v>4000</v>
      </c>
      <c r="G74" s="13">
        <v>4000</v>
      </c>
      <c r="H74" s="13">
        <f t="shared" si="3"/>
        <v>0</v>
      </c>
      <c r="I74" s="12"/>
    </row>
    <row r="75" spans="1:9">
      <c r="A75" s="11"/>
      <c r="B75" s="11"/>
      <c r="C75" s="11"/>
      <c r="D75" s="12" t="s">
        <v>90</v>
      </c>
      <c r="E75" s="12" t="s">
        <v>89</v>
      </c>
      <c r="F75" s="13">
        <v>42000</v>
      </c>
      <c r="G75" s="13">
        <v>42000</v>
      </c>
      <c r="H75" s="13">
        <f t="shared" si="3"/>
        <v>0</v>
      </c>
      <c r="I75" s="12"/>
    </row>
    <row r="76" spans="1:9">
      <c r="A76" s="8"/>
      <c r="B76" s="8"/>
      <c r="C76" s="9" t="s">
        <v>91</v>
      </c>
      <c r="D76" s="8"/>
      <c r="E76" s="9" t="s">
        <v>92</v>
      </c>
      <c r="F76" s="10">
        <f>+F77</f>
        <v>25000</v>
      </c>
      <c r="G76" s="10">
        <f>+G77</f>
        <v>25000</v>
      </c>
      <c r="H76" s="10">
        <f t="shared" si="3"/>
        <v>0</v>
      </c>
      <c r="I76" s="9"/>
    </row>
    <row r="77" spans="1:9">
      <c r="A77" s="11"/>
      <c r="B77" s="11"/>
      <c r="C77" s="11"/>
      <c r="D77" s="12" t="s">
        <v>93</v>
      </c>
      <c r="E77" s="12" t="s">
        <v>92</v>
      </c>
      <c r="F77" s="13">
        <v>25000</v>
      </c>
      <c r="G77" s="13">
        <v>25000</v>
      </c>
      <c r="H77" s="13">
        <f t="shared" si="3"/>
        <v>0</v>
      </c>
      <c r="I77" s="12"/>
    </row>
    <row r="78" spans="1:9">
      <c r="A78" s="8"/>
      <c r="B78" s="8"/>
      <c r="C78" s="9" t="s">
        <v>94</v>
      </c>
      <c r="D78" s="8"/>
      <c r="E78" s="9" t="s">
        <v>95</v>
      </c>
      <c r="F78" s="10">
        <f>+F79+F80+F81+F82</f>
        <v>31581.18</v>
      </c>
      <c r="G78" s="10">
        <f>+G79+G80+G81+G82</f>
        <v>24999.09</v>
      </c>
      <c r="H78" s="10">
        <f t="shared" si="3"/>
        <v>-6582.09</v>
      </c>
      <c r="I78" s="9"/>
    </row>
    <row r="79" spans="1:9">
      <c r="A79" s="11"/>
      <c r="B79" s="11"/>
      <c r="C79" s="11"/>
      <c r="D79" s="12" t="s">
        <v>11</v>
      </c>
      <c r="E79" s="12"/>
      <c r="F79" s="13">
        <v>24999.09</v>
      </c>
      <c r="G79" s="13">
        <v>24999.09</v>
      </c>
      <c r="H79" s="13">
        <f t="shared" si="3"/>
        <v>0</v>
      </c>
      <c r="I79" s="12"/>
    </row>
    <row r="80" spans="1:9">
      <c r="A80" s="11"/>
      <c r="B80" s="11"/>
      <c r="C80" s="11"/>
      <c r="D80" s="12" t="s">
        <v>96</v>
      </c>
      <c r="E80" s="12" t="s">
        <v>97</v>
      </c>
      <c r="F80" s="13">
        <v>6582.09</v>
      </c>
      <c r="G80" s="13">
        <v>0</v>
      </c>
      <c r="H80" s="13">
        <f t="shared" si="3"/>
        <v>-6582.09</v>
      </c>
      <c r="I80" s="12" t="s">
        <v>440</v>
      </c>
    </row>
    <row r="81" spans="1:9">
      <c r="A81" s="11"/>
      <c r="B81" s="11"/>
      <c r="C81" s="11"/>
      <c r="D81" s="12" t="s">
        <v>98</v>
      </c>
      <c r="E81" s="12" t="s">
        <v>99</v>
      </c>
      <c r="F81" s="13">
        <v>0</v>
      </c>
      <c r="G81" s="13">
        <v>0</v>
      </c>
      <c r="H81" s="13">
        <f t="shared" si="3"/>
        <v>0</v>
      </c>
      <c r="I81" s="12"/>
    </row>
    <row r="82" spans="1:9">
      <c r="A82" s="11"/>
      <c r="B82" s="11"/>
      <c r="C82" s="11"/>
      <c r="D82" s="12" t="s">
        <v>100</v>
      </c>
      <c r="E82" s="12" t="s">
        <v>101</v>
      </c>
      <c r="F82" s="13">
        <v>0</v>
      </c>
      <c r="G82" s="13">
        <v>0</v>
      </c>
      <c r="H82" s="13">
        <f t="shared" si="3"/>
        <v>0</v>
      </c>
      <c r="I82" s="12"/>
    </row>
    <row r="83" spans="1:9">
      <c r="A83" s="8"/>
      <c r="B83" s="8"/>
      <c r="C83" s="9" t="s">
        <v>102</v>
      </c>
      <c r="D83" s="8"/>
      <c r="E83" s="9" t="s">
        <v>103</v>
      </c>
      <c r="F83" s="10">
        <f>+F84</f>
        <v>45000</v>
      </c>
      <c r="G83" s="10">
        <f>+G84</f>
        <v>45000</v>
      </c>
      <c r="H83" s="10">
        <f t="shared" si="3"/>
        <v>0</v>
      </c>
      <c r="I83" s="9"/>
    </row>
    <row r="84" spans="1:9">
      <c r="A84" s="11"/>
      <c r="B84" s="11"/>
      <c r="C84" s="11"/>
      <c r="D84" s="12" t="s">
        <v>11</v>
      </c>
      <c r="E84" s="12"/>
      <c r="F84" s="13">
        <v>45000</v>
      </c>
      <c r="G84" s="13">
        <v>45000</v>
      </c>
      <c r="H84" s="13">
        <f t="shared" si="3"/>
        <v>0</v>
      </c>
      <c r="I84" s="12"/>
    </row>
    <row r="85" spans="1:9">
      <c r="A85" s="8"/>
      <c r="B85" s="8"/>
      <c r="C85" s="9" t="s">
        <v>104</v>
      </c>
      <c r="D85" s="8"/>
      <c r="E85" s="9" t="s">
        <v>105</v>
      </c>
      <c r="F85" s="10">
        <f>+F86</f>
        <v>700</v>
      </c>
      <c r="G85" s="10">
        <f>+G86</f>
        <v>700</v>
      </c>
      <c r="H85" s="10">
        <f t="shared" si="3"/>
        <v>0</v>
      </c>
      <c r="I85" s="9"/>
    </row>
    <row r="86" spans="1:9">
      <c r="A86" s="11"/>
      <c r="B86" s="11"/>
      <c r="C86" s="11"/>
      <c r="D86" s="12" t="s">
        <v>11</v>
      </c>
      <c r="E86" s="12"/>
      <c r="F86" s="13">
        <v>700</v>
      </c>
      <c r="G86" s="13">
        <v>700</v>
      </c>
      <c r="H86" s="13">
        <f t="shared" si="3"/>
        <v>0</v>
      </c>
      <c r="I86" s="12"/>
    </row>
    <row r="87" spans="1:9">
      <c r="A87" s="8"/>
      <c r="B87" s="8"/>
      <c r="C87" s="9" t="s">
        <v>106</v>
      </c>
      <c r="D87" s="8"/>
      <c r="E87" s="9" t="s">
        <v>107</v>
      </c>
      <c r="F87" s="10">
        <f>+F88</f>
        <v>5000</v>
      </c>
      <c r="G87" s="10">
        <f>+G88</f>
        <v>5000</v>
      </c>
      <c r="H87" s="10">
        <f t="shared" si="3"/>
        <v>0</v>
      </c>
      <c r="I87" s="9"/>
    </row>
    <row r="88" spans="1:9">
      <c r="A88" s="11"/>
      <c r="B88" s="11"/>
      <c r="C88" s="11"/>
      <c r="D88" s="12" t="s">
        <v>11</v>
      </c>
      <c r="E88" s="12"/>
      <c r="F88" s="13">
        <v>5000</v>
      </c>
      <c r="G88" s="13">
        <v>5000</v>
      </c>
      <c r="H88" s="13">
        <f t="shared" si="3"/>
        <v>0</v>
      </c>
      <c r="I88" s="12"/>
    </row>
    <row r="89" spans="1:9">
      <c r="A89" s="8"/>
      <c r="B89" s="8"/>
      <c r="C89" s="9" t="s">
        <v>108</v>
      </c>
      <c r="D89" s="8"/>
      <c r="E89" s="9" t="s">
        <v>109</v>
      </c>
      <c r="F89" s="10">
        <f>+F90</f>
        <v>300000</v>
      </c>
      <c r="G89" s="10">
        <f>+G90</f>
        <v>300000</v>
      </c>
      <c r="H89" s="10">
        <f t="shared" si="3"/>
        <v>0</v>
      </c>
      <c r="I89" s="9"/>
    </row>
    <row r="90" spans="1:9">
      <c r="A90" s="11"/>
      <c r="B90" s="11"/>
      <c r="C90" s="11"/>
      <c r="D90" s="12" t="s">
        <v>110</v>
      </c>
      <c r="E90" s="12" t="s">
        <v>109</v>
      </c>
      <c r="F90" s="13">
        <v>300000</v>
      </c>
      <c r="G90" s="13">
        <v>300000</v>
      </c>
      <c r="H90" s="13">
        <f t="shared" si="3"/>
        <v>0</v>
      </c>
      <c r="I90" s="12"/>
    </row>
    <row r="91" spans="1:9">
      <c r="A91" s="8"/>
      <c r="B91" s="8"/>
      <c r="C91" s="9" t="s">
        <v>111</v>
      </c>
      <c r="D91" s="8"/>
      <c r="E91" s="9" t="s">
        <v>112</v>
      </c>
      <c r="F91" s="10">
        <f>+F92</f>
        <v>100000</v>
      </c>
      <c r="G91" s="10">
        <f>+G92</f>
        <v>100000</v>
      </c>
      <c r="H91" s="10">
        <f t="shared" si="3"/>
        <v>0</v>
      </c>
      <c r="I91" s="9"/>
    </row>
    <row r="92" spans="1:9">
      <c r="A92" s="11"/>
      <c r="B92" s="11"/>
      <c r="C92" s="11"/>
      <c r="D92" s="12" t="s">
        <v>11</v>
      </c>
      <c r="E92" s="12"/>
      <c r="F92" s="13">
        <v>100000</v>
      </c>
      <c r="G92" s="13">
        <v>100000</v>
      </c>
      <c r="H92" s="13">
        <f t="shared" si="3"/>
        <v>0</v>
      </c>
      <c r="I92" s="12"/>
    </row>
    <row r="93" spans="1:9">
      <c r="A93" s="5"/>
      <c r="B93" s="6" t="s">
        <v>113</v>
      </c>
      <c r="C93" s="5"/>
      <c r="D93" s="5"/>
      <c r="E93" s="6" t="s">
        <v>114</v>
      </c>
      <c r="F93" s="7">
        <f>+F94</f>
        <v>120000</v>
      </c>
      <c r="G93" s="7">
        <f>+G94</f>
        <v>120000</v>
      </c>
      <c r="H93" s="7">
        <f t="shared" si="3"/>
        <v>0</v>
      </c>
      <c r="I93" s="6"/>
    </row>
    <row r="94" spans="1:9">
      <c r="A94" s="8"/>
      <c r="B94" s="8"/>
      <c r="C94" s="9" t="s">
        <v>115</v>
      </c>
      <c r="D94" s="8"/>
      <c r="E94" s="9" t="s">
        <v>116</v>
      </c>
      <c r="F94" s="10">
        <f>+F95+F96</f>
        <v>120000</v>
      </c>
      <c r="G94" s="10">
        <f>+G95+G96</f>
        <v>120000</v>
      </c>
      <c r="H94" s="10">
        <f t="shared" si="3"/>
        <v>0</v>
      </c>
      <c r="I94" s="9"/>
    </row>
    <row r="95" spans="1:9">
      <c r="A95" s="11"/>
      <c r="B95" s="11"/>
      <c r="C95" s="11"/>
      <c r="D95" s="12" t="s">
        <v>11</v>
      </c>
      <c r="E95" s="12"/>
      <c r="F95" s="13">
        <v>25000</v>
      </c>
      <c r="G95" s="13">
        <v>25000</v>
      </c>
      <c r="H95" s="13">
        <f t="shared" si="3"/>
        <v>0</v>
      </c>
      <c r="I95" s="12"/>
    </row>
    <row r="96" spans="1:9">
      <c r="A96" s="11"/>
      <c r="B96" s="11"/>
      <c r="C96" s="11"/>
      <c r="D96" s="12" t="s">
        <v>117</v>
      </c>
      <c r="E96" s="12" t="s">
        <v>118</v>
      </c>
      <c r="F96" s="13">
        <v>95000</v>
      </c>
      <c r="G96" s="13">
        <v>95000</v>
      </c>
      <c r="H96" s="13">
        <f t="shared" si="3"/>
        <v>0</v>
      </c>
      <c r="I96" s="12"/>
    </row>
    <row r="97" spans="1:9">
      <c r="A97" s="5"/>
      <c r="B97" s="6" t="s">
        <v>119</v>
      </c>
      <c r="C97" s="5"/>
      <c r="D97" s="5"/>
      <c r="E97" s="6" t="s">
        <v>120</v>
      </c>
      <c r="F97" s="7">
        <f>+F98+F100+F106+F108+F111+F113</f>
        <v>1747500</v>
      </c>
      <c r="G97" s="7">
        <f>+G98+G100+G106+G108+G111+G113</f>
        <v>1807500</v>
      </c>
      <c r="H97" s="7">
        <f t="shared" si="3"/>
        <v>60000</v>
      </c>
      <c r="I97" s="6"/>
    </row>
    <row r="98" spans="1:9">
      <c r="A98" s="8"/>
      <c r="B98" s="8"/>
      <c r="C98" s="9" t="s">
        <v>121</v>
      </c>
      <c r="D98" s="8"/>
      <c r="E98" s="9" t="s">
        <v>122</v>
      </c>
      <c r="F98" s="10">
        <f>+F99</f>
        <v>10000</v>
      </c>
      <c r="G98" s="10">
        <f>+G99</f>
        <v>10000</v>
      </c>
      <c r="H98" s="10">
        <f t="shared" si="3"/>
        <v>0</v>
      </c>
      <c r="I98" s="9"/>
    </row>
    <row r="99" spans="1:9">
      <c r="A99" s="11"/>
      <c r="B99" s="11"/>
      <c r="C99" s="11"/>
      <c r="D99" s="12" t="s">
        <v>11</v>
      </c>
      <c r="E99" s="12"/>
      <c r="F99" s="13">
        <v>10000</v>
      </c>
      <c r="G99" s="13">
        <v>10000</v>
      </c>
      <c r="H99" s="13">
        <f t="shared" si="3"/>
        <v>0</v>
      </c>
      <c r="I99" s="12"/>
    </row>
    <row r="100" spans="1:9">
      <c r="A100" s="8"/>
      <c r="B100" s="8"/>
      <c r="C100" s="9" t="s">
        <v>123</v>
      </c>
      <c r="D100" s="8"/>
      <c r="E100" s="9" t="s">
        <v>124</v>
      </c>
      <c r="F100" s="10">
        <f>+F101+F102+F103+F104+F105</f>
        <v>308000</v>
      </c>
      <c r="G100" s="10">
        <f>+G101+G102+G103+G104+G105</f>
        <v>343000</v>
      </c>
      <c r="H100" s="10">
        <f t="shared" si="3"/>
        <v>35000</v>
      </c>
      <c r="I100" s="9"/>
    </row>
    <row r="101" spans="1:9">
      <c r="A101" s="11"/>
      <c r="B101" s="11"/>
      <c r="C101" s="11"/>
      <c r="D101" s="12" t="s">
        <v>11</v>
      </c>
      <c r="E101" s="12"/>
      <c r="F101" s="13">
        <v>100000</v>
      </c>
      <c r="G101" s="13">
        <v>135000</v>
      </c>
      <c r="H101" s="13">
        <f t="shared" si="3"/>
        <v>35000</v>
      </c>
      <c r="I101" s="12" t="s">
        <v>441</v>
      </c>
    </row>
    <row r="102" spans="1:9">
      <c r="A102" s="11"/>
      <c r="B102" s="11"/>
      <c r="C102" s="11"/>
      <c r="D102" s="12" t="s">
        <v>125</v>
      </c>
      <c r="E102" s="12" t="s">
        <v>126</v>
      </c>
      <c r="F102" s="13">
        <v>29000</v>
      </c>
      <c r="G102" s="13">
        <v>29000</v>
      </c>
      <c r="H102" s="13">
        <f t="shared" si="3"/>
        <v>0</v>
      </c>
      <c r="I102" s="12"/>
    </row>
    <row r="103" spans="1:9">
      <c r="A103" s="11"/>
      <c r="B103" s="11"/>
      <c r="C103" s="11"/>
      <c r="D103" s="12" t="s">
        <v>127</v>
      </c>
      <c r="E103" s="12" t="s">
        <v>128</v>
      </c>
      <c r="F103" s="13">
        <v>11000</v>
      </c>
      <c r="G103" s="13">
        <v>11000</v>
      </c>
      <c r="H103" s="13">
        <f t="shared" si="3"/>
        <v>0</v>
      </c>
      <c r="I103" s="12"/>
    </row>
    <row r="104" spans="1:9">
      <c r="A104" s="11"/>
      <c r="B104" s="11"/>
      <c r="C104" s="11"/>
      <c r="D104" s="12" t="s">
        <v>129</v>
      </c>
      <c r="E104" s="12" t="s">
        <v>130</v>
      </c>
      <c r="F104" s="13">
        <v>10000</v>
      </c>
      <c r="G104" s="13">
        <v>10000</v>
      </c>
      <c r="H104" s="13">
        <f t="shared" si="3"/>
        <v>0</v>
      </c>
      <c r="I104" s="12"/>
    </row>
    <row r="105" spans="1:9">
      <c r="A105" s="11"/>
      <c r="B105" s="11"/>
      <c r="C105" s="11"/>
      <c r="D105" s="12" t="s">
        <v>131</v>
      </c>
      <c r="E105" s="12" t="s">
        <v>132</v>
      </c>
      <c r="F105" s="13">
        <v>158000</v>
      </c>
      <c r="G105" s="13">
        <v>158000</v>
      </c>
      <c r="H105" s="13">
        <f t="shared" si="3"/>
        <v>0</v>
      </c>
      <c r="I105" s="12"/>
    </row>
    <row r="106" spans="1:9">
      <c r="A106" s="8"/>
      <c r="B106" s="8"/>
      <c r="C106" s="9" t="s">
        <v>133</v>
      </c>
      <c r="D106" s="8"/>
      <c r="E106" s="9" t="s">
        <v>134</v>
      </c>
      <c r="F106" s="10">
        <f>+F107</f>
        <v>650000</v>
      </c>
      <c r="G106" s="10">
        <f>+G107</f>
        <v>650000</v>
      </c>
      <c r="H106" s="10">
        <f t="shared" si="3"/>
        <v>0</v>
      </c>
      <c r="I106" s="9"/>
    </row>
    <row r="107" spans="1:9">
      <c r="A107" s="11"/>
      <c r="B107" s="11"/>
      <c r="C107" s="11"/>
      <c r="D107" s="12" t="s">
        <v>135</v>
      </c>
      <c r="E107" s="12" t="s">
        <v>134</v>
      </c>
      <c r="F107" s="13">
        <v>650000</v>
      </c>
      <c r="G107" s="13">
        <v>650000</v>
      </c>
      <c r="H107" s="13">
        <f t="shared" si="3"/>
        <v>0</v>
      </c>
      <c r="I107" s="12"/>
    </row>
    <row r="108" spans="1:9">
      <c r="A108" s="8"/>
      <c r="B108" s="8"/>
      <c r="C108" s="9" t="s">
        <v>136</v>
      </c>
      <c r="D108" s="8"/>
      <c r="E108" s="9" t="s">
        <v>137</v>
      </c>
      <c r="F108" s="10">
        <f>+F109+F110</f>
        <v>683000</v>
      </c>
      <c r="G108" s="10">
        <f>+G109+G110</f>
        <v>683000</v>
      </c>
      <c r="H108" s="10">
        <f t="shared" si="3"/>
        <v>0</v>
      </c>
      <c r="I108" s="9"/>
    </row>
    <row r="109" spans="1:9">
      <c r="A109" s="11"/>
      <c r="B109" s="11"/>
      <c r="C109" s="11"/>
      <c r="D109" s="12" t="s">
        <v>125</v>
      </c>
      <c r="E109" s="12" t="s">
        <v>126</v>
      </c>
      <c r="F109" s="13">
        <v>653000</v>
      </c>
      <c r="G109" s="13">
        <v>653000</v>
      </c>
      <c r="H109" s="13">
        <f t="shared" si="3"/>
        <v>0</v>
      </c>
      <c r="I109" s="12"/>
    </row>
    <row r="110" spans="1:9">
      <c r="A110" s="11"/>
      <c r="B110" s="11"/>
      <c r="C110" s="11"/>
      <c r="D110" s="12" t="s">
        <v>48</v>
      </c>
      <c r="E110" s="12" t="s">
        <v>49</v>
      </c>
      <c r="F110" s="13">
        <v>30000</v>
      </c>
      <c r="G110" s="13">
        <v>30000</v>
      </c>
      <c r="H110" s="13">
        <f t="shared" si="3"/>
        <v>0</v>
      </c>
      <c r="I110" s="12"/>
    </row>
    <row r="111" spans="1:9">
      <c r="A111" s="8"/>
      <c r="B111" s="8"/>
      <c r="C111" s="9" t="s">
        <v>138</v>
      </c>
      <c r="D111" s="8"/>
      <c r="E111" s="9" t="s">
        <v>139</v>
      </c>
      <c r="F111" s="10">
        <f>+F112</f>
        <v>50000</v>
      </c>
      <c r="G111" s="10">
        <f>+G112</f>
        <v>25000</v>
      </c>
      <c r="H111" s="10">
        <f t="shared" si="3"/>
        <v>-25000</v>
      </c>
      <c r="I111" s="24" t="s">
        <v>449</v>
      </c>
    </row>
    <row r="112" spans="1:9">
      <c r="A112" s="11"/>
      <c r="B112" s="11"/>
      <c r="C112" s="11"/>
      <c r="D112" s="12" t="s">
        <v>125</v>
      </c>
      <c r="E112" s="12" t="s">
        <v>126</v>
      </c>
      <c r="F112" s="13">
        <v>50000</v>
      </c>
      <c r="G112" s="13">
        <v>25000</v>
      </c>
      <c r="H112" s="13">
        <f t="shared" si="3"/>
        <v>-25000</v>
      </c>
      <c r="I112" s="25"/>
    </row>
    <row r="113" spans="1:9">
      <c r="A113" s="8"/>
      <c r="B113" s="8"/>
      <c r="C113" s="9" t="s">
        <v>140</v>
      </c>
      <c r="D113" s="8"/>
      <c r="E113" s="9" t="s">
        <v>141</v>
      </c>
      <c r="F113" s="10">
        <f>+F114</f>
        <v>46500</v>
      </c>
      <c r="G113" s="10">
        <f>+G114</f>
        <v>96500</v>
      </c>
      <c r="H113" s="10">
        <f t="shared" si="3"/>
        <v>50000</v>
      </c>
      <c r="I113" s="9" t="s">
        <v>442</v>
      </c>
    </row>
    <row r="114" spans="1:9">
      <c r="A114" s="11"/>
      <c r="B114" s="11"/>
      <c r="C114" s="11"/>
      <c r="D114" s="12" t="s">
        <v>11</v>
      </c>
      <c r="E114" s="12"/>
      <c r="F114" s="13">
        <v>46500</v>
      </c>
      <c r="G114" s="13">
        <v>96500</v>
      </c>
      <c r="H114" s="13">
        <f t="shared" si="3"/>
        <v>50000</v>
      </c>
      <c r="I114" s="12"/>
    </row>
    <row r="115" spans="1:9">
      <c r="A115" s="5"/>
      <c r="B115" s="6" t="s">
        <v>142</v>
      </c>
      <c r="C115" s="5"/>
      <c r="D115" s="5"/>
      <c r="E115" s="6" t="s">
        <v>143</v>
      </c>
      <c r="F115" s="7">
        <f>+F116+F118+F120+F122+F124+F128+F130+F132+F135</f>
        <v>969000</v>
      </c>
      <c r="G115" s="7">
        <f>+G116+G118+G120+G122+G124+G128+G130+G132+G135</f>
        <v>963082.09</v>
      </c>
      <c r="H115" s="7">
        <f t="shared" si="3"/>
        <v>-5917.9100000000326</v>
      </c>
      <c r="I115" s="6"/>
    </row>
    <row r="116" spans="1:9">
      <c r="A116" s="8"/>
      <c r="B116" s="8"/>
      <c r="C116" s="9" t="s">
        <v>144</v>
      </c>
      <c r="D116" s="8"/>
      <c r="E116" s="9" t="s">
        <v>145</v>
      </c>
      <c r="F116" s="10">
        <f>+F117</f>
        <v>130000</v>
      </c>
      <c r="G116" s="10">
        <f>+G117</f>
        <v>105000</v>
      </c>
      <c r="H116" s="10">
        <f t="shared" si="3"/>
        <v>-25000</v>
      </c>
      <c r="I116" s="9" t="s">
        <v>443</v>
      </c>
    </row>
    <row r="117" spans="1:9">
      <c r="A117" s="11"/>
      <c r="B117" s="11"/>
      <c r="C117" s="11"/>
      <c r="D117" s="12" t="s">
        <v>11</v>
      </c>
      <c r="E117" s="12"/>
      <c r="F117" s="13">
        <v>130000</v>
      </c>
      <c r="G117" s="13">
        <v>105000</v>
      </c>
      <c r="H117" s="13">
        <f t="shared" si="3"/>
        <v>-25000</v>
      </c>
      <c r="I117" s="12"/>
    </row>
    <row r="118" spans="1:9">
      <c r="A118" s="8"/>
      <c r="B118" s="8"/>
      <c r="C118" s="9" t="s">
        <v>146</v>
      </c>
      <c r="D118" s="8"/>
      <c r="E118" s="9" t="s">
        <v>147</v>
      </c>
      <c r="F118" s="10">
        <f>+F119</f>
        <v>70000</v>
      </c>
      <c r="G118" s="10">
        <f>+G119</f>
        <v>74000</v>
      </c>
      <c r="H118" s="10">
        <f t="shared" si="3"/>
        <v>4000</v>
      </c>
      <c r="I118" s="9" t="s">
        <v>444</v>
      </c>
    </row>
    <row r="119" spans="1:9">
      <c r="A119" s="11"/>
      <c r="B119" s="11"/>
      <c r="C119" s="11"/>
      <c r="D119" s="12" t="s">
        <v>11</v>
      </c>
      <c r="E119" s="12"/>
      <c r="F119" s="13">
        <v>70000</v>
      </c>
      <c r="G119" s="13">
        <v>74000</v>
      </c>
      <c r="H119" s="13">
        <f t="shared" si="3"/>
        <v>4000</v>
      </c>
      <c r="I119" s="12"/>
    </row>
    <row r="120" spans="1:9">
      <c r="A120" s="8"/>
      <c r="B120" s="8"/>
      <c r="C120" s="9" t="s">
        <v>148</v>
      </c>
      <c r="D120" s="8"/>
      <c r="E120" s="9" t="s">
        <v>149</v>
      </c>
      <c r="F120" s="10">
        <f>+F121</f>
        <v>0</v>
      </c>
      <c r="G120" s="10">
        <f>+G121</f>
        <v>25000</v>
      </c>
      <c r="H120" s="10">
        <f t="shared" si="3"/>
        <v>25000</v>
      </c>
      <c r="I120" s="26" t="s">
        <v>450</v>
      </c>
    </row>
    <row r="121" spans="1:9">
      <c r="A121" s="11"/>
      <c r="B121" s="11"/>
      <c r="C121" s="11"/>
      <c r="D121" s="12" t="s">
        <v>11</v>
      </c>
      <c r="E121" s="12"/>
      <c r="F121" s="13">
        <v>0</v>
      </c>
      <c r="G121" s="13">
        <v>25000</v>
      </c>
      <c r="H121" s="13">
        <f t="shared" si="3"/>
        <v>25000</v>
      </c>
      <c r="I121" s="27"/>
    </row>
    <row r="122" spans="1:9">
      <c r="A122" s="8"/>
      <c r="B122" s="8"/>
      <c r="C122" s="9" t="s">
        <v>150</v>
      </c>
      <c r="D122" s="8"/>
      <c r="E122" s="9" t="s">
        <v>151</v>
      </c>
      <c r="F122" s="10">
        <f>+F123</f>
        <v>30000</v>
      </c>
      <c r="G122" s="10">
        <f>+G123</f>
        <v>30000</v>
      </c>
      <c r="H122" s="10">
        <f t="shared" si="3"/>
        <v>0</v>
      </c>
      <c r="I122" s="9"/>
    </row>
    <row r="123" spans="1:9">
      <c r="A123" s="11"/>
      <c r="B123" s="11"/>
      <c r="C123" s="11"/>
      <c r="D123" s="12" t="s">
        <v>11</v>
      </c>
      <c r="E123" s="12"/>
      <c r="F123" s="13">
        <v>30000</v>
      </c>
      <c r="G123" s="13">
        <v>30000</v>
      </c>
      <c r="H123" s="13">
        <f t="shared" si="3"/>
        <v>0</v>
      </c>
      <c r="I123" s="12"/>
    </row>
    <row r="124" spans="1:9">
      <c r="A124" s="8"/>
      <c r="B124" s="8"/>
      <c r="C124" s="9" t="s">
        <v>152</v>
      </c>
      <c r="D124" s="8"/>
      <c r="E124" s="9" t="s">
        <v>153</v>
      </c>
      <c r="F124" s="10">
        <f>+F125+F126+F127</f>
        <v>230000</v>
      </c>
      <c r="G124" s="10">
        <f>+G125+G126+G127</f>
        <v>230000</v>
      </c>
      <c r="H124" s="10">
        <f t="shared" si="3"/>
        <v>0</v>
      </c>
      <c r="I124" s="9"/>
    </row>
    <row r="125" spans="1:9">
      <c r="A125" s="11"/>
      <c r="B125" s="11"/>
      <c r="C125" s="11"/>
      <c r="D125" s="12" t="s">
        <v>11</v>
      </c>
      <c r="E125" s="12"/>
      <c r="F125" s="13">
        <v>60000</v>
      </c>
      <c r="G125" s="13">
        <v>60000</v>
      </c>
      <c r="H125" s="13">
        <f t="shared" si="3"/>
        <v>0</v>
      </c>
      <c r="I125" s="12"/>
    </row>
    <row r="126" spans="1:9">
      <c r="A126" s="11"/>
      <c r="B126" s="11"/>
      <c r="C126" s="11"/>
      <c r="D126" s="12" t="s">
        <v>154</v>
      </c>
      <c r="E126" s="12" t="s">
        <v>155</v>
      </c>
      <c r="F126" s="13">
        <v>155000</v>
      </c>
      <c r="G126" s="13">
        <v>155000</v>
      </c>
      <c r="H126" s="13">
        <f t="shared" si="3"/>
        <v>0</v>
      </c>
      <c r="I126" s="12"/>
    </row>
    <row r="127" spans="1:9">
      <c r="A127" s="11"/>
      <c r="B127" s="11"/>
      <c r="C127" s="11"/>
      <c r="D127" s="12" t="s">
        <v>156</v>
      </c>
      <c r="E127" s="12" t="s">
        <v>157</v>
      </c>
      <c r="F127" s="13">
        <v>15000</v>
      </c>
      <c r="G127" s="13">
        <v>15000</v>
      </c>
      <c r="H127" s="13">
        <f t="shared" si="3"/>
        <v>0</v>
      </c>
      <c r="I127" s="12"/>
    </row>
    <row r="128" spans="1:9">
      <c r="A128" s="8"/>
      <c r="B128" s="8"/>
      <c r="C128" s="9" t="s">
        <v>158</v>
      </c>
      <c r="D128" s="8"/>
      <c r="E128" s="9" t="s">
        <v>159</v>
      </c>
      <c r="F128" s="10">
        <f>+F129</f>
        <v>69000</v>
      </c>
      <c r="G128" s="10">
        <f>+G129</f>
        <v>59082.09</v>
      </c>
      <c r="H128" s="10">
        <f t="shared" si="3"/>
        <v>-9917.9100000000035</v>
      </c>
      <c r="I128" s="26" t="s">
        <v>445</v>
      </c>
    </row>
    <row r="129" spans="1:9">
      <c r="A129" s="11"/>
      <c r="B129" s="11"/>
      <c r="C129" s="11"/>
      <c r="D129" s="12" t="s">
        <v>11</v>
      </c>
      <c r="E129" s="12"/>
      <c r="F129" s="13">
        <v>69000</v>
      </c>
      <c r="G129" s="13">
        <v>59082.09</v>
      </c>
      <c r="H129" s="13">
        <f t="shared" si="3"/>
        <v>-9917.9100000000035</v>
      </c>
      <c r="I129" s="27"/>
    </row>
    <row r="130" spans="1:9">
      <c r="A130" s="8"/>
      <c r="B130" s="8"/>
      <c r="C130" s="9" t="s">
        <v>160</v>
      </c>
      <c r="D130" s="8"/>
      <c r="E130" s="9" t="s">
        <v>161</v>
      </c>
      <c r="F130" s="10">
        <f>+F131</f>
        <v>35000</v>
      </c>
      <c r="G130" s="10">
        <f>+G131</f>
        <v>35000</v>
      </c>
      <c r="H130" s="10">
        <f t="shared" si="3"/>
        <v>0</v>
      </c>
      <c r="I130" s="9"/>
    </row>
    <row r="131" spans="1:9">
      <c r="A131" s="11"/>
      <c r="B131" s="11"/>
      <c r="C131" s="11"/>
      <c r="D131" s="12" t="s">
        <v>11</v>
      </c>
      <c r="E131" s="12"/>
      <c r="F131" s="13">
        <v>35000</v>
      </c>
      <c r="G131" s="13">
        <v>35000</v>
      </c>
      <c r="H131" s="13">
        <f t="shared" si="3"/>
        <v>0</v>
      </c>
      <c r="I131" s="12"/>
    </row>
    <row r="132" spans="1:9">
      <c r="A132" s="8"/>
      <c r="B132" s="8"/>
      <c r="C132" s="9" t="s">
        <v>162</v>
      </c>
      <c r="D132" s="8"/>
      <c r="E132" s="9" t="s">
        <v>163</v>
      </c>
      <c r="F132" s="10">
        <f>+F133+F134</f>
        <v>315000</v>
      </c>
      <c r="G132" s="10">
        <f>+G133+G134</f>
        <v>315000</v>
      </c>
      <c r="H132" s="10">
        <f t="shared" si="3"/>
        <v>0</v>
      </c>
      <c r="I132" s="9"/>
    </row>
    <row r="133" spans="1:9">
      <c r="A133" s="11"/>
      <c r="B133" s="11"/>
      <c r="C133" s="11"/>
      <c r="D133" s="12" t="s">
        <v>164</v>
      </c>
      <c r="E133" s="12" t="s">
        <v>165</v>
      </c>
      <c r="F133" s="13">
        <v>10000</v>
      </c>
      <c r="G133" s="13">
        <v>10000</v>
      </c>
      <c r="H133" s="13">
        <f t="shared" si="3"/>
        <v>0</v>
      </c>
      <c r="I133" s="12"/>
    </row>
    <row r="134" spans="1:9">
      <c r="A134" s="11"/>
      <c r="B134" s="11"/>
      <c r="C134" s="11"/>
      <c r="D134" s="12" t="s">
        <v>166</v>
      </c>
      <c r="E134" s="12" t="s">
        <v>167</v>
      </c>
      <c r="F134" s="13">
        <v>305000</v>
      </c>
      <c r="G134" s="13">
        <v>305000</v>
      </c>
      <c r="H134" s="13">
        <f t="shared" si="3"/>
        <v>0</v>
      </c>
      <c r="I134" s="12"/>
    </row>
    <row r="135" spans="1:9">
      <c r="A135" s="8"/>
      <c r="B135" s="8"/>
      <c r="C135" s="9" t="s">
        <v>168</v>
      </c>
      <c r="D135" s="8"/>
      <c r="E135" s="9" t="s">
        <v>169</v>
      </c>
      <c r="F135" s="10">
        <f>+F136</f>
        <v>90000</v>
      </c>
      <c r="G135" s="10">
        <f>+G136</f>
        <v>90000</v>
      </c>
      <c r="H135" s="10">
        <f t="shared" si="3"/>
        <v>0</v>
      </c>
      <c r="I135" s="9"/>
    </row>
    <row r="136" spans="1:9">
      <c r="A136" s="11"/>
      <c r="B136" s="11"/>
      <c r="C136" s="11"/>
      <c r="D136" s="12" t="s">
        <v>11</v>
      </c>
      <c r="E136" s="12"/>
      <c r="F136" s="13">
        <v>90000</v>
      </c>
      <c r="G136" s="13">
        <v>90000</v>
      </c>
      <c r="H136" s="13">
        <f t="shared" ref="H136:H199" si="4">G136-F136</f>
        <v>0</v>
      </c>
      <c r="I136" s="12"/>
    </row>
    <row r="137" spans="1:9">
      <c r="A137" s="5"/>
      <c r="B137" s="6" t="s">
        <v>170</v>
      </c>
      <c r="C137" s="5"/>
      <c r="D137" s="5"/>
      <c r="E137" s="6" t="s">
        <v>171</v>
      </c>
      <c r="F137" s="7">
        <f>+F138+F148+F150+F152+F154+F156+F162</f>
        <v>1702200</v>
      </c>
      <c r="G137" s="7">
        <f>+G138+G148+G150+G152+G154+G156+G162</f>
        <v>1720200</v>
      </c>
      <c r="H137" s="7">
        <f t="shared" si="4"/>
        <v>18000</v>
      </c>
      <c r="I137" s="6"/>
    </row>
    <row r="138" spans="1:9">
      <c r="A138" s="8"/>
      <c r="B138" s="8"/>
      <c r="C138" s="9" t="s">
        <v>172</v>
      </c>
      <c r="D138" s="8"/>
      <c r="E138" s="9" t="s">
        <v>173</v>
      </c>
      <c r="F138" s="10">
        <f>+F139+F140+F141+F142+F143+F144+F145+F146+F147</f>
        <v>340900</v>
      </c>
      <c r="G138" s="10">
        <f>+G139+G140+G141+G142+G143+G144+G145+G146+G147</f>
        <v>393900</v>
      </c>
      <c r="H138" s="10">
        <f t="shared" si="4"/>
        <v>53000</v>
      </c>
      <c r="I138" s="9"/>
    </row>
    <row r="139" spans="1:9">
      <c r="A139" s="11"/>
      <c r="B139" s="11"/>
      <c r="C139" s="11"/>
      <c r="D139" s="12" t="s">
        <v>174</v>
      </c>
      <c r="E139" s="12" t="s">
        <v>175</v>
      </c>
      <c r="F139" s="13">
        <v>30900</v>
      </c>
      <c r="G139" s="13">
        <v>85900</v>
      </c>
      <c r="H139" s="13">
        <f t="shared" si="4"/>
        <v>55000</v>
      </c>
      <c r="I139" s="12" t="s">
        <v>441</v>
      </c>
    </row>
    <row r="140" spans="1:9">
      <c r="A140" s="11"/>
      <c r="B140" s="11"/>
      <c r="C140" s="11"/>
      <c r="D140" s="12" t="s">
        <v>176</v>
      </c>
      <c r="E140" s="12" t="s">
        <v>177</v>
      </c>
      <c r="F140" s="13">
        <v>11000</v>
      </c>
      <c r="G140" s="13">
        <v>11000</v>
      </c>
      <c r="H140" s="13">
        <f t="shared" si="4"/>
        <v>0</v>
      </c>
      <c r="I140" s="12"/>
    </row>
    <row r="141" spans="1:9">
      <c r="A141" s="11"/>
      <c r="B141" s="11"/>
      <c r="C141" s="11"/>
      <c r="D141" s="12" t="s">
        <v>178</v>
      </c>
      <c r="E141" s="12" t="s">
        <v>179</v>
      </c>
      <c r="F141" s="13">
        <v>41200</v>
      </c>
      <c r="G141" s="13">
        <v>41200</v>
      </c>
      <c r="H141" s="13">
        <f t="shared" si="4"/>
        <v>0</v>
      </c>
      <c r="I141" s="12"/>
    </row>
    <row r="142" spans="1:9" ht="30" customHeight="1">
      <c r="A142" s="11"/>
      <c r="B142" s="11"/>
      <c r="C142" s="11"/>
      <c r="D142" s="12" t="s">
        <v>180</v>
      </c>
      <c r="E142" s="12" t="s">
        <v>181</v>
      </c>
      <c r="F142" s="13">
        <v>66800</v>
      </c>
      <c r="G142" s="13">
        <v>64800</v>
      </c>
      <c r="H142" s="13">
        <f t="shared" si="4"/>
        <v>-2000</v>
      </c>
      <c r="I142" s="20" t="s">
        <v>454</v>
      </c>
    </row>
    <row r="143" spans="1:9">
      <c r="A143" s="11"/>
      <c r="B143" s="11"/>
      <c r="C143" s="11"/>
      <c r="D143" s="12" t="s">
        <v>127</v>
      </c>
      <c r="E143" s="12" t="s">
        <v>128</v>
      </c>
      <c r="F143" s="13">
        <v>126000</v>
      </c>
      <c r="G143" s="13">
        <v>126000</v>
      </c>
      <c r="H143" s="13">
        <f t="shared" si="4"/>
        <v>0</v>
      </c>
      <c r="I143" s="12"/>
    </row>
    <row r="144" spans="1:9">
      <c r="A144" s="11"/>
      <c r="B144" s="11"/>
      <c r="C144" s="11"/>
      <c r="D144" s="12" t="s">
        <v>182</v>
      </c>
      <c r="E144" s="12" t="s">
        <v>183</v>
      </c>
      <c r="F144" s="13">
        <v>15000</v>
      </c>
      <c r="G144" s="13">
        <v>15000</v>
      </c>
      <c r="H144" s="13">
        <f t="shared" si="4"/>
        <v>0</v>
      </c>
      <c r="I144" s="12"/>
    </row>
    <row r="145" spans="1:9">
      <c r="A145" s="11"/>
      <c r="B145" s="11"/>
      <c r="C145" s="11"/>
      <c r="D145" s="12" t="s">
        <v>184</v>
      </c>
      <c r="E145" s="12" t="s">
        <v>185</v>
      </c>
      <c r="F145" s="13">
        <v>11500</v>
      </c>
      <c r="G145" s="13">
        <v>11500</v>
      </c>
      <c r="H145" s="13">
        <f t="shared" si="4"/>
        <v>0</v>
      </c>
      <c r="I145" s="12"/>
    </row>
    <row r="146" spans="1:9">
      <c r="A146" s="11"/>
      <c r="B146" s="11"/>
      <c r="C146" s="11"/>
      <c r="D146" s="12" t="s">
        <v>186</v>
      </c>
      <c r="E146" s="12" t="s">
        <v>187</v>
      </c>
      <c r="F146" s="13">
        <v>7500</v>
      </c>
      <c r="G146" s="13">
        <v>7500</v>
      </c>
      <c r="H146" s="13">
        <f t="shared" si="4"/>
        <v>0</v>
      </c>
      <c r="I146" s="12"/>
    </row>
    <row r="147" spans="1:9">
      <c r="A147" s="11"/>
      <c r="B147" s="11"/>
      <c r="C147" s="11"/>
      <c r="D147" s="12" t="s">
        <v>188</v>
      </c>
      <c r="E147" s="12" t="s">
        <v>189</v>
      </c>
      <c r="F147" s="13">
        <v>31000</v>
      </c>
      <c r="G147" s="13">
        <v>31000</v>
      </c>
      <c r="H147" s="13">
        <f t="shared" si="4"/>
        <v>0</v>
      </c>
      <c r="I147" s="12"/>
    </row>
    <row r="148" spans="1:9">
      <c r="A148" s="8"/>
      <c r="B148" s="8"/>
      <c r="C148" s="9" t="s">
        <v>190</v>
      </c>
      <c r="D148" s="8"/>
      <c r="E148" s="9" t="s">
        <v>191</v>
      </c>
      <c r="F148" s="10">
        <f>+F149</f>
        <v>15000</v>
      </c>
      <c r="G148" s="10">
        <f>+G149</f>
        <v>15000</v>
      </c>
      <c r="H148" s="10">
        <f t="shared" si="4"/>
        <v>0</v>
      </c>
      <c r="I148" s="9"/>
    </row>
    <row r="149" spans="1:9">
      <c r="A149" s="11"/>
      <c r="B149" s="11"/>
      <c r="C149" s="11"/>
      <c r="D149" s="12" t="s">
        <v>11</v>
      </c>
      <c r="E149" s="12"/>
      <c r="F149" s="13">
        <v>15000</v>
      </c>
      <c r="G149" s="13">
        <v>15000</v>
      </c>
      <c r="H149" s="13">
        <f t="shared" si="4"/>
        <v>0</v>
      </c>
      <c r="I149" s="12"/>
    </row>
    <row r="150" spans="1:9">
      <c r="A150" s="8"/>
      <c r="B150" s="8"/>
      <c r="C150" s="9" t="s">
        <v>192</v>
      </c>
      <c r="D150" s="8"/>
      <c r="E150" s="9" t="s">
        <v>193</v>
      </c>
      <c r="F150" s="10">
        <f>+F151</f>
        <v>15000</v>
      </c>
      <c r="G150" s="10">
        <f>+G151</f>
        <v>15000</v>
      </c>
      <c r="H150" s="10">
        <f t="shared" si="4"/>
        <v>0</v>
      </c>
      <c r="I150" s="9"/>
    </row>
    <row r="151" spans="1:9">
      <c r="A151" s="11"/>
      <c r="B151" s="11"/>
      <c r="C151" s="11"/>
      <c r="D151" s="12" t="s">
        <v>11</v>
      </c>
      <c r="E151" s="12"/>
      <c r="F151" s="13">
        <v>15000</v>
      </c>
      <c r="G151" s="13">
        <v>15000</v>
      </c>
      <c r="H151" s="13">
        <f t="shared" si="4"/>
        <v>0</v>
      </c>
      <c r="I151" s="12"/>
    </row>
    <row r="152" spans="1:9">
      <c r="A152" s="8"/>
      <c r="B152" s="8"/>
      <c r="C152" s="9" t="s">
        <v>194</v>
      </c>
      <c r="D152" s="8"/>
      <c r="E152" s="9" t="s">
        <v>195</v>
      </c>
      <c r="F152" s="10">
        <f>+F153</f>
        <v>664000</v>
      </c>
      <c r="G152" s="10">
        <f>+G153</f>
        <v>629000</v>
      </c>
      <c r="H152" s="10">
        <f t="shared" si="4"/>
        <v>-35000</v>
      </c>
      <c r="I152" s="9" t="s">
        <v>447</v>
      </c>
    </row>
    <row r="153" spans="1:9">
      <c r="A153" s="11"/>
      <c r="B153" s="11"/>
      <c r="C153" s="11"/>
      <c r="D153" s="12" t="s">
        <v>11</v>
      </c>
      <c r="E153" s="12"/>
      <c r="F153" s="13">
        <v>664000</v>
      </c>
      <c r="G153" s="13">
        <v>629000</v>
      </c>
      <c r="H153" s="13">
        <f t="shared" si="4"/>
        <v>-35000</v>
      </c>
      <c r="I153" s="12"/>
    </row>
    <row r="154" spans="1:9">
      <c r="A154" s="8"/>
      <c r="B154" s="8"/>
      <c r="C154" s="9" t="s">
        <v>196</v>
      </c>
      <c r="D154" s="8"/>
      <c r="E154" s="9" t="s">
        <v>197</v>
      </c>
      <c r="F154" s="10">
        <f>+F155</f>
        <v>1000</v>
      </c>
      <c r="G154" s="10">
        <f>+G155</f>
        <v>1000</v>
      </c>
      <c r="H154" s="10">
        <f t="shared" si="4"/>
        <v>0</v>
      </c>
      <c r="I154" s="9"/>
    </row>
    <row r="155" spans="1:9">
      <c r="A155" s="11"/>
      <c r="B155" s="11"/>
      <c r="C155" s="11"/>
      <c r="D155" s="12" t="s">
        <v>11</v>
      </c>
      <c r="E155" s="12"/>
      <c r="F155" s="13">
        <v>1000</v>
      </c>
      <c r="G155" s="13">
        <v>1000</v>
      </c>
      <c r="H155" s="13">
        <f t="shared" si="4"/>
        <v>0</v>
      </c>
      <c r="I155" s="12"/>
    </row>
    <row r="156" spans="1:9">
      <c r="A156" s="8"/>
      <c r="B156" s="8"/>
      <c r="C156" s="9" t="s">
        <v>198</v>
      </c>
      <c r="D156" s="8"/>
      <c r="E156" s="9" t="s">
        <v>199</v>
      </c>
      <c r="F156" s="10">
        <f>+F157+F158+F159+F160+F161</f>
        <v>386300</v>
      </c>
      <c r="G156" s="10">
        <f>+G157+G158+G159+G160+G161</f>
        <v>386300</v>
      </c>
      <c r="H156" s="10">
        <f t="shared" si="4"/>
        <v>0</v>
      </c>
      <c r="I156" s="26" t="s">
        <v>446</v>
      </c>
    </row>
    <row r="157" spans="1:9">
      <c r="A157" s="11"/>
      <c r="B157" s="11"/>
      <c r="C157" s="11"/>
      <c r="D157" s="12" t="s">
        <v>11</v>
      </c>
      <c r="E157" s="12"/>
      <c r="F157" s="13">
        <v>20000</v>
      </c>
      <c r="G157" s="13">
        <v>20000</v>
      </c>
      <c r="H157" s="13">
        <f t="shared" si="4"/>
        <v>0</v>
      </c>
      <c r="I157" s="28"/>
    </row>
    <row r="158" spans="1:9">
      <c r="A158" s="11"/>
      <c r="B158" s="11"/>
      <c r="C158" s="11"/>
      <c r="D158" s="12" t="s">
        <v>180</v>
      </c>
      <c r="E158" s="12" t="s">
        <v>181</v>
      </c>
      <c r="F158" s="13">
        <v>6000</v>
      </c>
      <c r="G158" s="13">
        <v>6000</v>
      </c>
      <c r="H158" s="13">
        <f t="shared" si="4"/>
        <v>0</v>
      </c>
      <c r="I158" s="12"/>
    </row>
    <row r="159" spans="1:9">
      <c r="A159" s="11"/>
      <c r="B159" s="11"/>
      <c r="C159" s="11"/>
      <c r="D159" s="12" t="s">
        <v>200</v>
      </c>
      <c r="E159" s="12" t="s">
        <v>201</v>
      </c>
      <c r="F159" s="13">
        <v>243600</v>
      </c>
      <c r="G159" s="13">
        <v>243600</v>
      </c>
      <c r="H159" s="13">
        <f t="shared" si="4"/>
        <v>0</v>
      </c>
      <c r="I159" s="12"/>
    </row>
    <row r="160" spans="1:9">
      <c r="A160" s="11"/>
      <c r="B160" s="11"/>
      <c r="C160" s="11"/>
      <c r="D160" s="12" t="s">
        <v>127</v>
      </c>
      <c r="E160" s="12" t="s">
        <v>128</v>
      </c>
      <c r="F160" s="13">
        <v>112700</v>
      </c>
      <c r="G160" s="13">
        <v>112700</v>
      </c>
      <c r="H160" s="13">
        <f t="shared" si="4"/>
        <v>0</v>
      </c>
      <c r="I160" s="12"/>
    </row>
    <row r="161" spans="1:9">
      <c r="A161" s="11"/>
      <c r="B161" s="11"/>
      <c r="C161" s="11"/>
      <c r="D161" s="12" t="s">
        <v>184</v>
      </c>
      <c r="E161" s="12" t="s">
        <v>185</v>
      </c>
      <c r="F161" s="13">
        <v>4000</v>
      </c>
      <c r="G161" s="13">
        <v>4000</v>
      </c>
      <c r="H161" s="13">
        <f t="shared" si="4"/>
        <v>0</v>
      </c>
      <c r="I161" s="12"/>
    </row>
    <row r="162" spans="1:9">
      <c r="A162" s="8"/>
      <c r="B162" s="8"/>
      <c r="C162" s="9" t="s">
        <v>202</v>
      </c>
      <c r="D162" s="8"/>
      <c r="E162" s="9" t="s">
        <v>203</v>
      </c>
      <c r="F162" s="10">
        <f>+F163</f>
        <v>280000</v>
      </c>
      <c r="G162" s="10">
        <f>+G163</f>
        <v>280000</v>
      </c>
      <c r="H162" s="10">
        <f t="shared" si="4"/>
        <v>0</v>
      </c>
      <c r="I162" s="9"/>
    </row>
    <row r="163" spans="1:9">
      <c r="A163" s="11"/>
      <c r="B163" s="11"/>
      <c r="C163" s="11"/>
      <c r="D163" s="12" t="s">
        <v>204</v>
      </c>
      <c r="E163" s="12" t="s">
        <v>205</v>
      </c>
      <c r="F163" s="13">
        <v>280000</v>
      </c>
      <c r="G163" s="13">
        <v>280000</v>
      </c>
      <c r="H163" s="13">
        <f t="shared" si="4"/>
        <v>0</v>
      </c>
      <c r="I163" s="12"/>
    </row>
    <row r="164" spans="1:9">
      <c r="A164" s="5"/>
      <c r="B164" s="6" t="s">
        <v>206</v>
      </c>
      <c r="C164" s="5"/>
      <c r="D164" s="5"/>
      <c r="E164" s="6" t="s">
        <v>207</v>
      </c>
      <c r="F164" s="7">
        <f>+F165+F167+F169+F171+F173+F175+F177+F179+F181+F183+F193+F195+F197</f>
        <v>1806520</v>
      </c>
      <c r="G164" s="7">
        <f>+G165+G167+G169+G171+G173+G175+G177+G179+G181+G183+G193+G195+G197</f>
        <v>1758520</v>
      </c>
      <c r="H164" s="7">
        <f t="shared" si="4"/>
        <v>-48000</v>
      </c>
      <c r="I164" s="6"/>
    </row>
    <row r="165" spans="1:9">
      <c r="A165" s="8"/>
      <c r="B165" s="8"/>
      <c r="C165" s="9" t="s">
        <v>208</v>
      </c>
      <c r="D165" s="8"/>
      <c r="E165" s="9" t="s">
        <v>209</v>
      </c>
      <c r="F165" s="10">
        <f>+F166</f>
        <v>36000</v>
      </c>
      <c r="G165" s="10">
        <f>+G166</f>
        <v>36000</v>
      </c>
      <c r="H165" s="10">
        <f t="shared" si="4"/>
        <v>0</v>
      </c>
      <c r="I165" s="9"/>
    </row>
    <row r="166" spans="1:9">
      <c r="A166" s="11"/>
      <c r="B166" s="11"/>
      <c r="C166" s="11"/>
      <c r="D166" s="12" t="s">
        <v>11</v>
      </c>
      <c r="E166" s="12"/>
      <c r="F166" s="13">
        <v>36000</v>
      </c>
      <c r="G166" s="13">
        <v>36000</v>
      </c>
      <c r="H166" s="13">
        <f t="shared" si="4"/>
        <v>0</v>
      </c>
      <c r="I166" s="12"/>
    </row>
    <row r="167" spans="1:9">
      <c r="A167" s="8"/>
      <c r="B167" s="8"/>
      <c r="C167" s="9" t="s">
        <v>210</v>
      </c>
      <c r="D167" s="8"/>
      <c r="E167" s="9" t="s">
        <v>211</v>
      </c>
      <c r="F167" s="10">
        <f>+F168</f>
        <v>130000</v>
      </c>
      <c r="G167" s="10">
        <f>+G168</f>
        <v>90000</v>
      </c>
      <c r="H167" s="10">
        <f t="shared" si="4"/>
        <v>-40000</v>
      </c>
      <c r="I167" s="9" t="s">
        <v>437</v>
      </c>
    </row>
    <row r="168" spans="1:9">
      <c r="A168" s="11"/>
      <c r="B168" s="11"/>
      <c r="C168" s="11"/>
      <c r="D168" s="12" t="s">
        <v>212</v>
      </c>
      <c r="E168" s="12" t="s">
        <v>213</v>
      </c>
      <c r="F168" s="13">
        <v>130000</v>
      </c>
      <c r="G168" s="13">
        <v>90000</v>
      </c>
      <c r="H168" s="13">
        <f t="shared" si="4"/>
        <v>-40000</v>
      </c>
      <c r="I168" s="12"/>
    </row>
    <row r="169" spans="1:9">
      <c r="A169" s="8"/>
      <c r="B169" s="8"/>
      <c r="C169" s="9" t="s">
        <v>214</v>
      </c>
      <c r="D169" s="8"/>
      <c r="E169" s="9" t="s">
        <v>215</v>
      </c>
      <c r="F169" s="10">
        <f>+F170</f>
        <v>160000</v>
      </c>
      <c r="G169" s="10">
        <f>+G170</f>
        <v>160000</v>
      </c>
      <c r="H169" s="10">
        <f t="shared" si="4"/>
        <v>0</v>
      </c>
      <c r="I169" s="9"/>
    </row>
    <row r="170" spans="1:9">
      <c r="A170" s="11"/>
      <c r="B170" s="11"/>
      <c r="C170" s="11"/>
      <c r="D170" s="12" t="s">
        <v>11</v>
      </c>
      <c r="E170" s="12"/>
      <c r="F170" s="13">
        <v>160000</v>
      </c>
      <c r="G170" s="13">
        <v>160000</v>
      </c>
      <c r="H170" s="13">
        <f t="shared" si="4"/>
        <v>0</v>
      </c>
      <c r="I170" s="12"/>
    </row>
    <row r="171" spans="1:9">
      <c r="A171" s="8"/>
      <c r="B171" s="8"/>
      <c r="C171" s="9" t="s">
        <v>216</v>
      </c>
      <c r="D171" s="8"/>
      <c r="E171" s="9" t="s">
        <v>217</v>
      </c>
      <c r="F171" s="10">
        <f>+F172</f>
        <v>45000</v>
      </c>
      <c r="G171" s="10">
        <f>+G172</f>
        <v>45000</v>
      </c>
      <c r="H171" s="10">
        <f t="shared" si="4"/>
        <v>0</v>
      </c>
      <c r="I171" s="9"/>
    </row>
    <row r="172" spans="1:9">
      <c r="A172" s="11"/>
      <c r="B172" s="11"/>
      <c r="C172" s="11"/>
      <c r="D172" s="12" t="s">
        <v>11</v>
      </c>
      <c r="E172" s="12"/>
      <c r="F172" s="13">
        <v>45000</v>
      </c>
      <c r="G172" s="13">
        <v>45000</v>
      </c>
      <c r="H172" s="13">
        <f t="shared" si="4"/>
        <v>0</v>
      </c>
      <c r="I172" s="12"/>
    </row>
    <row r="173" spans="1:9">
      <c r="A173" s="8"/>
      <c r="B173" s="8"/>
      <c r="C173" s="9" t="s">
        <v>218</v>
      </c>
      <c r="D173" s="8"/>
      <c r="E173" s="9" t="s">
        <v>219</v>
      </c>
      <c r="F173" s="10">
        <f>+F174</f>
        <v>40000</v>
      </c>
      <c r="G173" s="10">
        <f>+G174</f>
        <v>40000</v>
      </c>
      <c r="H173" s="10">
        <f t="shared" si="4"/>
        <v>0</v>
      </c>
      <c r="I173" s="9"/>
    </row>
    <row r="174" spans="1:9">
      <c r="A174" s="11"/>
      <c r="B174" s="11"/>
      <c r="C174" s="11"/>
      <c r="D174" s="12" t="s">
        <v>11</v>
      </c>
      <c r="E174" s="12"/>
      <c r="F174" s="13">
        <v>40000</v>
      </c>
      <c r="G174" s="13">
        <v>40000</v>
      </c>
      <c r="H174" s="13">
        <f t="shared" si="4"/>
        <v>0</v>
      </c>
      <c r="I174" s="12"/>
    </row>
    <row r="175" spans="1:9">
      <c r="A175" s="8"/>
      <c r="B175" s="8"/>
      <c r="C175" s="9" t="s">
        <v>220</v>
      </c>
      <c r="D175" s="8"/>
      <c r="E175" s="9" t="s">
        <v>221</v>
      </c>
      <c r="F175" s="10">
        <f>+F176</f>
        <v>20000</v>
      </c>
      <c r="G175" s="10">
        <f>+G176</f>
        <v>20000</v>
      </c>
      <c r="H175" s="10">
        <f t="shared" si="4"/>
        <v>0</v>
      </c>
      <c r="I175" s="9"/>
    </row>
    <row r="176" spans="1:9">
      <c r="A176" s="11"/>
      <c r="B176" s="11"/>
      <c r="C176" s="11"/>
      <c r="D176" s="12" t="s">
        <v>11</v>
      </c>
      <c r="E176" s="12"/>
      <c r="F176" s="13">
        <v>20000</v>
      </c>
      <c r="G176" s="13">
        <v>20000</v>
      </c>
      <c r="H176" s="13">
        <f t="shared" si="4"/>
        <v>0</v>
      </c>
      <c r="I176" s="12"/>
    </row>
    <row r="177" spans="1:9">
      <c r="A177" s="8"/>
      <c r="B177" s="8"/>
      <c r="C177" s="9" t="s">
        <v>222</v>
      </c>
      <c r="D177" s="8"/>
      <c r="E177" s="9" t="s">
        <v>223</v>
      </c>
      <c r="F177" s="10">
        <f>+F178</f>
        <v>40000</v>
      </c>
      <c r="G177" s="10">
        <f>+G178</f>
        <v>40000</v>
      </c>
      <c r="H177" s="10">
        <f t="shared" si="4"/>
        <v>0</v>
      </c>
      <c r="I177" s="9"/>
    </row>
    <row r="178" spans="1:9">
      <c r="A178" s="11"/>
      <c r="B178" s="11"/>
      <c r="C178" s="11"/>
      <c r="D178" s="12" t="s">
        <v>11</v>
      </c>
      <c r="E178" s="12"/>
      <c r="F178" s="13">
        <v>40000</v>
      </c>
      <c r="G178" s="13">
        <v>40000</v>
      </c>
      <c r="H178" s="13">
        <f t="shared" si="4"/>
        <v>0</v>
      </c>
      <c r="I178" s="12"/>
    </row>
    <row r="179" spans="1:9">
      <c r="A179" s="8"/>
      <c r="B179" s="8"/>
      <c r="C179" s="9" t="s">
        <v>224</v>
      </c>
      <c r="D179" s="8"/>
      <c r="E179" s="9" t="s">
        <v>225</v>
      </c>
      <c r="F179" s="10">
        <f>+F180</f>
        <v>25000</v>
      </c>
      <c r="G179" s="10">
        <f>+G180</f>
        <v>25000</v>
      </c>
      <c r="H179" s="10">
        <f t="shared" si="4"/>
        <v>0</v>
      </c>
      <c r="I179" s="9"/>
    </row>
    <row r="180" spans="1:9">
      <c r="A180" s="11"/>
      <c r="B180" s="11"/>
      <c r="C180" s="11"/>
      <c r="D180" s="12" t="s">
        <v>226</v>
      </c>
      <c r="E180" s="12" t="s">
        <v>227</v>
      </c>
      <c r="F180" s="13">
        <v>25000</v>
      </c>
      <c r="G180" s="13">
        <v>25000</v>
      </c>
      <c r="H180" s="13">
        <f t="shared" si="4"/>
        <v>0</v>
      </c>
      <c r="I180" s="12"/>
    </row>
    <row r="181" spans="1:9">
      <c r="A181" s="8"/>
      <c r="B181" s="8"/>
      <c r="C181" s="9" t="s">
        <v>228</v>
      </c>
      <c r="D181" s="8"/>
      <c r="E181" s="9" t="s">
        <v>229</v>
      </c>
      <c r="F181" s="10">
        <f>+F182</f>
        <v>20000</v>
      </c>
      <c r="G181" s="10">
        <f>+G182</f>
        <v>20000</v>
      </c>
      <c r="H181" s="10">
        <f t="shared" si="4"/>
        <v>0</v>
      </c>
      <c r="I181" s="9"/>
    </row>
    <row r="182" spans="1:9">
      <c r="A182" s="11"/>
      <c r="B182" s="11"/>
      <c r="C182" s="11"/>
      <c r="D182" s="12" t="s">
        <v>11</v>
      </c>
      <c r="E182" s="12"/>
      <c r="F182" s="13">
        <v>20000</v>
      </c>
      <c r="G182" s="13">
        <v>20000</v>
      </c>
      <c r="H182" s="13">
        <f t="shared" si="4"/>
        <v>0</v>
      </c>
      <c r="I182" s="12"/>
    </row>
    <row r="183" spans="1:9">
      <c r="A183" s="8"/>
      <c r="B183" s="8"/>
      <c r="C183" s="9" t="s">
        <v>230</v>
      </c>
      <c r="D183" s="8"/>
      <c r="E183" s="9" t="s">
        <v>231</v>
      </c>
      <c r="F183" s="10">
        <f>+F184+F185+F186+F187+F188+F189+F190+F191+F192</f>
        <v>879020</v>
      </c>
      <c r="G183" s="10">
        <f>+G184+G185+G186+G187+G188+G189+G190+G191+G192</f>
        <v>876020</v>
      </c>
      <c r="H183" s="10">
        <f t="shared" si="4"/>
        <v>-3000</v>
      </c>
      <c r="I183" s="9"/>
    </row>
    <row r="184" spans="1:9">
      <c r="A184" s="11"/>
      <c r="B184" s="11"/>
      <c r="C184" s="11"/>
      <c r="D184" s="12" t="s">
        <v>174</v>
      </c>
      <c r="E184" s="12" t="s">
        <v>175</v>
      </c>
      <c r="F184" s="13">
        <v>191300</v>
      </c>
      <c r="G184" s="13">
        <v>191300</v>
      </c>
      <c r="H184" s="13">
        <f t="shared" si="4"/>
        <v>0</v>
      </c>
      <c r="I184" s="12"/>
    </row>
    <row r="185" spans="1:9">
      <c r="A185" s="11"/>
      <c r="B185" s="11"/>
      <c r="C185" s="11"/>
      <c r="D185" s="12" t="s">
        <v>178</v>
      </c>
      <c r="E185" s="12" t="s">
        <v>179</v>
      </c>
      <c r="F185" s="13">
        <v>2200</v>
      </c>
      <c r="G185" s="13">
        <v>2200</v>
      </c>
      <c r="H185" s="13">
        <f t="shared" si="4"/>
        <v>0</v>
      </c>
      <c r="I185" s="12"/>
    </row>
    <row r="186" spans="1:9" ht="29.25" customHeight="1">
      <c r="A186" s="11"/>
      <c r="B186" s="11"/>
      <c r="C186" s="11"/>
      <c r="D186" s="12" t="s">
        <v>180</v>
      </c>
      <c r="E186" s="12" t="s">
        <v>181</v>
      </c>
      <c r="F186" s="13">
        <v>11000</v>
      </c>
      <c r="G186" s="13">
        <v>13000</v>
      </c>
      <c r="H186" s="13">
        <f t="shared" si="4"/>
        <v>2000</v>
      </c>
      <c r="I186" s="21" t="s">
        <v>454</v>
      </c>
    </row>
    <row r="187" spans="1:9">
      <c r="A187" s="11"/>
      <c r="B187" s="11"/>
      <c r="C187" s="11"/>
      <c r="D187" s="12" t="s">
        <v>127</v>
      </c>
      <c r="E187" s="12" t="s">
        <v>128</v>
      </c>
      <c r="F187" s="13">
        <v>63500</v>
      </c>
      <c r="G187" s="13">
        <v>63500</v>
      </c>
      <c r="H187" s="13">
        <f t="shared" si="4"/>
        <v>0</v>
      </c>
      <c r="I187" s="12"/>
    </row>
    <row r="188" spans="1:9">
      <c r="A188" s="11"/>
      <c r="B188" s="11"/>
      <c r="C188" s="11"/>
      <c r="D188" s="12" t="s">
        <v>182</v>
      </c>
      <c r="E188" s="12" t="s">
        <v>183</v>
      </c>
      <c r="F188" s="13">
        <v>15000</v>
      </c>
      <c r="G188" s="13">
        <v>15000</v>
      </c>
      <c r="H188" s="13">
        <f t="shared" si="4"/>
        <v>0</v>
      </c>
      <c r="I188" s="12"/>
    </row>
    <row r="189" spans="1:9">
      <c r="A189" s="11"/>
      <c r="B189" s="11"/>
      <c r="C189" s="11"/>
      <c r="D189" s="12" t="s">
        <v>129</v>
      </c>
      <c r="E189" s="12" t="s">
        <v>130</v>
      </c>
      <c r="F189" s="13">
        <v>409200</v>
      </c>
      <c r="G189" s="13">
        <v>409200</v>
      </c>
      <c r="H189" s="13">
        <f t="shared" si="4"/>
        <v>0</v>
      </c>
      <c r="I189" s="12"/>
    </row>
    <row r="190" spans="1:9">
      <c r="A190" s="11"/>
      <c r="B190" s="11"/>
      <c r="C190" s="11"/>
      <c r="D190" s="12" t="s">
        <v>184</v>
      </c>
      <c r="E190" s="12" t="s">
        <v>185</v>
      </c>
      <c r="F190" s="13">
        <v>9000</v>
      </c>
      <c r="G190" s="13">
        <v>9000</v>
      </c>
      <c r="H190" s="13">
        <f t="shared" si="4"/>
        <v>0</v>
      </c>
      <c r="I190" s="12"/>
    </row>
    <row r="191" spans="1:9">
      <c r="A191" s="11"/>
      <c r="B191" s="11"/>
      <c r="C191" s="11"/>
      <c r="D191" s="12" t="s">
        <v>232</v>
      </c>
      <c r="E191" s="12" t="s">
        <v>233</v>
      </c>
      <c r="F191" s="13">
        <v>175320</v>
      </c>
      <c r="G191" s="13">
        <v>170320</v>
      </c>
      <c r="H191" s="13">
        <f t="shared" si="4"/>
        <v>-5000</v>
      </c>
      <c r="I191" s="19" t="s">
        <v>455</v>
      </c>
    </row>
    <row r="192" spans="1:9">
      <c r="A192" s="11"/>
      <c r="B192" s="11"/>
      <c r="C192" s="11"/>
      <c r="D192" s="12" t="s">
        <v>186</v>
      </c>
      <c r="E192" s="12" t="s">
        <v>187</v>
      </c>
      <c r="F192" s="13">
        <v>2500</v>
      </c>
      <c r="G192" s="13">
        <v>2500</v>
      </c>
      <c r="H192" s="13">
        <f t="shared" si="4"/>
        <v>0</v>
      </c>
      <c r="I192" s="12"/>
    </row>
    <row r="193" spans="1:9">
      <c r="A193" s="8"/>
      <c r="B193" s="8"/>
      <c r="C193" s="9" t="s">
        <v>234</v>
      </c>
      <c r="D193" s="8"/>
      <c r="E193" s="9" t="s">
        <v>235</v>
      </c>
      <c r="F193" s="10">
        <f>+F194</f>
        <v>20000</v>
      </c>
      <c r="G193" s="10">
        <f>+G194</f>
        <v>20000</v>
      </c>
      <c r="H193" s="10">
        <f t="shared" si="4"/>
        <v>0</v>
      </c>
      <c r="I193" s="9"/>
    </row>
    <row r="194" spans="1:9">
      <c r="A194" s="11"/>
      <c r="B194" s="11"/>
      <c r="C194" s="11"/>
      <c r="D194" s="12" t="s">
        <v>11</v>
      </c>
      <c r="E194" s="12"/>
      <c r="F194" s="13">
        <v>20000</v>
      </c>
      <c r="G194" s="13">
        <v>20000</v>
      </c>
      <c r="H194" s="13">
        <f t="shared" si="4"/>
        <v>0</v>
      </c>
      <c r="I194" s="12"/>
    </row>
    <row r="195" spans="1:9">
      <c r="A195" s="8"/>
      <c r="B195" s="8"/>
      <c r="C195" s="9" t="s">
        <v>236</v>
      </c>
      <c r="D195" s="8"/>
      <c r="E195" s="9" t="s">
        <v>237</v>
      </c>
      <c r="F195" s="10">
        <f>+F196</f>
        <v>336000</v>
      </c>
      <c r="G195" s="10">
        <f>+G196</f>
        <v>336000</v>
      </c>
      <c r="H195" s="10">
        <f t="shared" si="4"/>
        <v>0</v>
      </c>
      <c r="I195" s="9"/>
    </row>
    <row r="196" spans="1:9">
      <c r="A196" s="11"/>
      <c r="B196" s="11"/>
      <c r="C196" s="11"/>
      <c r="D196" s="12" t="s">
        <v>11</v>
      </c>
      <c r="E196" s="12"/>
      <c r="F196" s="13">
        <v>336000</v>
      </c>
      <c r="G196" s="13">
        <v>336000</v>
      </c>
      <c r="H196" s="13">
        <f t="shared" si="4"/>
        <v>0</v>
      </c>
      <c r="I196" s="12"/>
    </row>
    <row r="197" spans="1:9">
      <c r="A197" s="8"/>
      <c r="B197" s="8"/>
      <c r="C197" s="9" t="s">
        <v>238</v>
      </c>
      <c r="D197" s="8"/>
      <c r="E197" s="9" t="s">
        <v>239</v>
      </c>
      <c r="F197" s="10">
        <f>+F198+F199</f>
        <v>55500</v>
      </c>
      <c r="G197" s="10">
        <f>+G198+G199</f>
        <v>50500</v>
      </c>
      <c r="H197" s="10">
        <f t="shared" si="4"/>
        <v>-5000</v>
      </c>
      <c r="I197" s="18" t="s">
        <v>455</v>
      </c>
    </row>
    <row r="198" spans="1:9">
      <c r="A198" s="11"/>
      <c r="B198" s="11"/>
      <c r="C198" s="11"/>
      <c r="D198" s="12" t="s">
        <v>11</v>
      </c>
      <c r="E198" s="12"/>
      <c r="F198" s="13">
        <v>30000</v>
      </c>
      <c r="G198" s="13">
        <v>25000</v>
      </c>
      <c r="H198" s="13">
        <f t="shared" si="4"/>
        <v>-5000</v>
      </c>
      <c r="I198" s="12"/>
    </row>
    <row r="199" spans="1:9">
      <c r="A199" s="11"/>
      <c r="B199" s="11"/>
      <c r="C199" s="11"/>
      <c r="D199" s="12" t="s">
        <v>240</v>
      </c>
      <c r="E199" s="12" t="s">
        <v>241</v>
      </c>
      <c r="F199" s="13">
        <v>25500</v>
      </c>
      <c r="G199" s="13">
        <v>25500</v>
      </c>
      <c r="H199" s="13">
        <f t="shared" si="4"/>
        <v>0</v>
      </c>
      <c r="I199" s="12"/>
    </row>
    <row r="200" spans="1:9">
      <c r="A200" s="5"/>
      <c r="B200" s="6" t="s">
        <v>242</v>
      </c>
      <c r="C200" s="5"/>
      <c r="D200" s="5"/>
      <c r="E200" s="6" t="s">
        <v>243</v>
      </c>
      <c r="F200" s="7">
        <f>+F201+F203+F205</f>
        <v>172797.33000000002</v>
      </c>
      <c r="G200" s="7">
        <f>+G201+G203+G205</f>
        <v>172797.33000000002</v>
      </c>
      <c r="H200" s="7">
        <f t="shared" ref="H200:H263" si="5">G200-F200</f>
        <v>0</v>
      </c>
      <c r="I200" s="6"/>
    </row>
    <row r="201" spans="1:9">
      <c r="A201" s="8"/>
      <c r="B201" s="8"/>
      <c r="C201" s="9" t="s">
        <v>244</v>
      </c>
      <c r="D201" s="8"/>
      <c r="E201" s="9" t="s">
        <v>245</v>
      </c>
      <c r="F201" s="10">
        <f>+F202</f>
        <v>105000</v>
      </c>
      <c r="G201" s="10">
        <f>+G202</f>
        <v>105000</v>
      </c>
      <c r="H201" s="10">
        <f t="shared" si="5"/>
        <v>0</v>
      </c>
      <c r="I201" s="9"/>
    </row>
    <row r="202" spans="1:9">
      <c r="A202" s="11"/>
      <c r="B202" s="11"/>
      <c r="C202" s="11"/>
      <c r="D202" s="12" t="s">
        <v>11</v>
      </c>
      <c r="E202" s="12"/>
      <c r="F202" s="13">
        <v>105000</v>
      </c>
      <c r="G202" s="13">
        <v>105000</v>
      </c>
      <c r="H202" s="13">
        <f t="shared" si="5"/>
        <v>0</v>
      </c>
      <c r="I202" s="12"/>
    </row>
    <row r="203" spans="1:9">
      <c r="A203" s="8"/>
      <c r="B203" s="8"/>
      <c r="C203" s="9" t="s">
        <v>246</v>
      </c>
      <c r="D203" s="8"/>
      <c r="E203" s="9" t="s">
        <v>247</v>
      </c>
      <c r="F203" s="10">
        <f>+F204</f>
        <v>30000</v>
      </c>
      <c r="G203" s="10">
        <f>+G204</f>
        <v>30000</v>
      </c>
      <c r="H203" s="10">
        <f t="shared" si="5"/>
        <v>0</v>
      </c>
      <c r="I203" s="9"/>
    </row>
    <row r="204" spans="1:9">
      <c r="A204" s="11"/>
      <c r="B204" s="11"/>
      <c r="C204" s="11"/>
      <c r="D204" s="12" t="s">
        <v>11</v>
      </c>
      <c r="E204" s="12"/>
      <c r="F204" s="13">
        <v>30000</v>
      </c>
      <c r="G204" s="13">
        <v>30000</v>
      </c>
      <c r="H204" s="13">
        <f t="shared" si="5"/>
        <v>0</v>
      </c>
      <c r="I204" s="12"/>
    </row>
    <row r="205" spans="1:9">
      <c r="A205" s="8"/>
      <c r="B205" s="8"/>
      <c r="C205" s="9" t="s">
        <v>248</v>
      </c>
      <c r="D205" s="8"/>
      <c r="E205" s="9" t="s">
        <v>249</v>
      </c>
      <c r="F205" s="10">
        <f>+F206</f>
        <v>37797.33</v>
      </c>
      <c r="G205" s="10">
        <f>+G206</f>
        <v>37797.33</v>
      </c>
      <c r="H205" s="10">
        <f t="shared" si="5"/>
        <v>0</v>
      </c>
      <c r="I205" s="9"/>
    </row>
    <row r="206" spans="1:9">
      <c r="A206" s="11"/>
      <c r="B206" s="11"/>
      <c r="C206" s="11"/>
      <c r="D206" s="12" t="s">
        <v>250</v>
      </c>
      <c r="E206" s="12" t="s">
        <v>251</v>
      </c>
      <c r="F206" s="13">
        <v>37797.33</v>
      </c>
      <c r="G206" s="13">
        <v>37797.33</v>
      </c>
      <c r="H206" s="13">
        <f t="shared" si="5"/>
        <v>0</v>
      </c>
      <c r="I206" s="12"/>
    </row>
    <row r="207" spans="1:9">
      <c r="A207" s="5"/>
      <c r="B207" s="6" t="s">
        <v>252</v>
      </c>
      <c r="C207" s="5"/>
      <c r="D207" s="5"/>
      <c r="E207" s="6" t="s">
        <v>253</v>
      </c>
      <c r="F207" s="7">
        <f>+F208+F210+F212+F214+F217+F220+F222+F224+F226+F228+F230+F232+F234+F236+F238+F240+F242+F245</f>
        <v>1615768.9100000001</v>
      </c>
      <c r="G207" s="7">
        <f>+G208+G210+G212+G214+G217+G220+G222+G224+G226+G228+G230+G232+G234+G236+G238+G240+G242+G245</f>
        <v>1624768.9100000001</v>
      </c>
      <c r="H207" s="7">
        <f t="shared" si="5"/>
        <v>9000</v>
      </c>
      <c r="I207" s="6"/>
    </row>
    <row r="208" spans="1:9">
      <c r="A208" s="8"/>
      <c r="B208" s="8"/>
      <c r="C208" s="9" t="s">
        <v>254</v>
      </c>
      <c r="D208" s="8"/>
      <c r="E208" s="9" t="s">
        <v>255</v>
      </c>
      <c r="F208" s="10">
        <f>+F209</f>
        <v>40000</v>
      </c>
      <c r="G208" s="10">
        <f>+G209</f>
        <v>40000</v>
      </c>
      <c r="H208" s="10">
        <f t="shared" si="5"/>
        <v>0</v>
      </c>
      <c r="I208" s="9"/>
    </row>
    <row r="209" spans="1:9">
      <c r="A209" s="11"/>
      <c r="B209" s="11"/>
      <c r="C209" s="11"/>
      <c r="D209" s="12" t="s">
        <v>11</v>
      </c>
      <c r="E209" s="12"/>
      <c r="F209" s="13">
        <v>40000</v>
      </c>
      <c r="G209" s="13">
        <v>40000</v>
      </c>
      <c r="H209" s="13">
        <f t="shared" si="5"/>
        <v>0</v>
      </c>
      <c r="I209" s="12"/>
    </row>
    <row r="210" spans="1:9">
      <c r="A210" s="8"/>
      <c r="B210" s="8"/>
      <c r="C210" s="9" t="s">
        <v>256</v>
      </c>
      <c r="D210" s="8"/>
      <c r="E210" s="9" t="s">
        <v>257</v>
      </c>
      <c r="F210" s="10">
        <f>+F211</f>
        <v>31000</v>
      </c>
      <c r="G210" s="10">
        <f>+G211</f>
        <v>31000</v>
      </c>
      <c r="H210" s="10">
        <f t="shared" si="5"/>
        <v>0</v>
      </c>
      <c r="I210" s="9"/>
    </row>
    <row r="211" spans="1:9">
      <c r="A211" s="11"/>
      <c r="B211" s="11"/>
      <c r="C211" s="11"/>
      <c r="D211" s="12" t="s">
        <v>11</v>
      </c>
      <c r="E211" s="12"/>
      <c r="F211" s="13">
        <v>31000</v>
      </c>
      <c r="G211" s="13">
        <v>31000</v>
      </c>
      <c r="H211" s="13">
        <f t="shared" si="5"/>
        <v>0</v>
      </c>
      <c r="I211" s="12"/>
    </row>
    <row r="212" spans="1:9">
      <c r="A212" s="8"/>
      <c r="B212" s="8"/>
      <c r="C212" s="9" t="s">
        <v>258</v>
      </c>
      <c r="D212" s="8"/>
      <c r="E212" s="9" t="s">
        <v>259</v>
      </c>
      <c r="F212" s="10">
        <f>+F213</f>
        <v>2500</v>
      </c>
      <c r="G212" s="10">
        <f>+G213</f>
        <v>2500</v>
      </c>
      <c r="H212" s="10">
        <f t="shared" si="5"/>
        <v>0</v>
      </c>
      <c r="I212" s="9"/>
    </row>
    <row r="213" spans="1:9">
      <c r="A213" s="11"/>
      <c r="B213" s="11"/>
      <c r="C213" s="11"/>
      <c r="D213" s="12" t="s">
        <v>11</v>
      </c>
      <c r="E213" s="12"/>
      <c r="F213" s="13">
        <v>2500</v>
      </c>
      <c r="G213" s="13">
        <v>2500</v>
      </c>
      <c r="H213" s="13">
        <f t="shared" si="5"/>
        <v>0</v>
      </c>
      <c r="I213" s="12"/>
    </row>
    <row r="214" spans="1:9">
      <c r="A214" s="8"/>
      <c r="B214" s="8"/>
      <c r="C214" s="9" t="s">
        <v>260</v>
      </c>
      <c r="D214" s="8"/>
      <c r="E214" s="9" t="s">
        <v>261</v>
      </c>
      <c r="F214" s="10">
        <f>+F215+F216</f>
        <v>193887.5</v>
      </c>
      <c r="G214" s="10">
        <f>+G215+G216</f>
        <v>193887.5</v>
      </c>
      <c r="H214" s="10">
        <f t="shared" si="5"/>
        <v>0</v>
      </c>
      <c r="I214" s="9"/>
    </row>
    <row r="215" spans="1:9">
      <c r="A215" s="11"/>
      <c r="B215" s="11"/>
      <c r="C215" s="11"/>
      <c r="D215" s="12" t="s">
        <v>11</v>
      </c>
      <c r="E215" s="12"/>
      <c r="F215" s="13">
        <v>169254</v>
      </c>
      <c r="G215" s="13">
        <v>169254</v>
      </c>
      <c r="H215" s="13">
        <f t="shared" si="5"/>
        <v>0</v>
      </c>
      <c r="I215" s="12"/>
    </row>
    <row r="216" spans="1:9">
      <c r="A216" s="11"/>
      <c r="B216" s="11"/>
      <c r="C216" s="11"/>
      <c r="D216" s="12" t="s">
        <v>262</v>
      </c>
      <c r="E216" s="12" t="s">
        <v>263</v>
      </c>
      <c r="F216" s="13">
        <v>24633.5</v>
      </c>
      <c r="G216" s="13">
        <v>24633.5</v>
      </c>
      <c r="H216" s="13">
        <f t="shared" si="5"/>
        <v>0</v>
      </c>
      <c r="I216" s="12"/>
    </row>
    <row r="217" spans="1:9">
      <c r="A217" s="8"/>
      <c r="B217" s="8"/>
      <c r="C217" s="9" t="s">
        <v>264</v>
      </c>
      <c r="D217" s="8"/>
      <c r="E217" s="9" t="s">
        <v>265</v>
      </c>
      <c r="F217" s="10">
        <f>+F218+F219</f>
        <v>344360.05</v>
      </c>
      <c r="G217" s="10">
        <f>+G218+G219</f>
        <v>344360.05</v>
      </c>
      <c r="H217" s="10">
        <f t="shared" si="5"/>
        <v>0</v>
      </c>
      <c r="I217" s="9"/>
    </row>
    <row r="218" spans="1:9">
      <c r="A218" s="11"/>
      <c r="B218" s="11"/>
      <c r="C218" s="11"/>
      <c r="D218" s="12" t="s">
        <v>11</v>
      </c>
      <c r="E218" s="12"/>
      <c r="F218" s="13">
        <v>306153</v>
      </c>
      <c r="G218" s="13">
        <v>306153</v>
      </c>
      <c r="H218" s="13">
        <f t="shared" si="5"/>
        <v>0</v>
      </c>
      <c r="I218" s="12"/>
    </row>
    <row r="219" spans="1:9">
      <c r="A219" s="11"/>
      <c r="B219" s="11"/>
      <c r="C219" s="11"/>
      <c r="D219" s="12" t="s">
        <v>266</v>
      </c>
      <c r="E219" s="12" t="s">
        <v>267</v>
      </c>
      <c r="F219" s="13">
        <v>38207.050000000003</v>
      </c>
      <c r="G219" s="13">
        <v>38207.050000000003</v>
      </c>
      <c r="H219" s="13">
        <f t="shared" si="5"/>
        <v>0</v>
      </c>
      <c r="I219" s="12"/>
    </row>
    <row r="220" spans="1:9">
      <c r="A220" s="8"/>
      <c r="B220" s="8"/>
      <c r="C220" s="9" t="s">
        <v>268</v>
      </c>
      <c r="D220" s="8"/>
      <c r="E220" s="9" t="s">
        <v>269</v>
      </c>
      <c r="F220" s="10">
        <f>+F221</f>
        <v>25000</v>
      </c>
      <c r="G220" s="10">
        <f>+G221</f>
        <v>20000</v>
      </c>
      <c r="H220" s="10">
        <f t="shared" si="5"/>
        <v>-5000</v>
      </c>
      <c r="I220" s="24" t="s">
        <v>451</v>
      </c>
    </row>
    <row r="221" spans="1:9">
      <c r="A221" s="11"/>
      <c r="B221" s="11"/>
      <c r="C221" s="11"/>
      <c r="D221" s="12" t="s">
        <v>11</v>
      </c>
      <c r="E221" s="12"/>
      <c r="F221" s="13">
        <v>25000</v>
      </c>
      <c r="G221" s="13">
        <v>20000</v>
      </c>
      <c r="H221" s="13">
        <f t="shared" si="5"/>
        <v>-5000</v>
      </c>
      <c r="I221" s="25"/>
    </row>
    <row r="222" spans="1:9">
      <c r="A222" s="8"/>
      <c r="B222" s="8"/>
      <c r="C222" s="9" t="s">
        <v>270</v>
      </c>
      <c r="D222" s="8"/>
      <c r="E222" s="9" t="s">
        <v>271</v>
      </c>
      <c r="F222" s="10">
        <f>+F223</f>
        <v>56119.86</v>
      </c>
      <c r="G222" s="10">
        <f>+G223</f>
        <v>64119.86</v>
      </c>
      <c r="H222" s="10">
        <f t="shared" si="5"/>
        <v>8000</v>
      </c>
      <c r="I222" s="18" t="s">
        <v>452</v>
      </c>
    </row>
    <row r="223" spans="1:9">
      <c r="A223" s="11"/>
      <c r="B223" s="11"/>
      <c r="C223" s="11"/>
      <c r="D223" s="12" t="s">
        <v>11</v>
      </c>
      <c r="E223" s="12"/>
      <c r="F223" s="13">
        <v>56119.86</v>
      </c>
      <c r="G223" s="13">
        <v>64119.86</v>
      </c>
      <c r="H223" s="13">
        <f t="shared" si="5"/>
        <v>8000</v>
      </c>
      <c r="I223" s="12"/>
    </row>
    <row r="224" spans="1:9">
      <c r="A224" s="8"/>
      <c r="B224" s="8"/>
      <c r="C224" s="9" t="s">
        <v>272</v>
      </c>
      <c r="D224" s="8"/>
      <c r="E224" s="9" t="s">
        <v>273</v>
      </c>
      <c r="F224" s="10">
        <f>+F225</f>
        <v>77000</v>
      </c>
      <c r="G224" s="10">
        <f>+G225</f>
        <v>77000</v>
      </c>
      <c r="H224" s="10">
        <f t="shared" si="5"/>
        <v>0</v>
      </c>
      <c r="I224" s="9"/>
    </row>
    <row r="225" spans="1:9">
      <c r="A225" s="11"/>
      <c r="B225" s="11"/>
      <c r="C225" s="11"/>
      <c r="D225" s="12" t="s">
        <v>11</v>
      </c>
      <c r="E225" s="12"/>
      <c r="F225" s="13">
        <v>77000</v>
      </c>
      <c r="G225" s="13">
        <v>77000</v>
      </c>
      <c r="H225" s="13">
        <f t="shared" si="5"/>
        <v>0</v>
      </c>
      <c r="I225" s="12"/>
    </row>
    <row r="226" spans="1:9">
      <c r="A226" s="8"/>
      <c r="B226" s="8"/>
      <c r="C226" s="9" t="s">
        <v>274</v>
      </c>
      <c r="D226" s="8"/>
      <c r="E226" s="9" t="s">
        <v>275</v>
      </c>
      <c r="F226" s="10">
        <f>+F227</f>
        <v>26614</v>
      </c>
      <c r="G226" s="10">
        <f>+G227</f>
        <v>26614</v>
      </c>
      <c r="H226" s="10">
        <f t="shared" si="5"/>
        <v>0</v>
      </c>
      <c r="I226" s="9"/>
    </row>
    <row r="227" spans="1:9">
      <c r="A227" s="11"/>
      <c r="B227" s="11"/>
      <c r="C227" s="11"/>
      <c r="D227" s="12" t="s">
        <v>11</v>
      </c>
      <c r="E227" s="12"/>
      <c r="F227" s="13">
        <v>26614</v>
      </c>
      <c r="G227" s="13">
        <v>26614</v>
      </c>
      <c r="H227" s="13">
        <f t="shared" si="5"/>
        <v>0</v>
      </c>
      <c r="I227" s="12"/>
    </row>
    <row r="228" spans="1:9">
      <c r="A228" s="8"/>
      <c r="B228" s="8"/>
      <c r="C228" s="9" t="s">
        <v>276</v>
      </c>
      <c r="D228" s="8"/>
      <c r="E228" s="9" t="s">
        <v>277</v>
      </c>
      <c r="F228" s="10">
        <f>+F229</f>
        <v>222200</v>
      </c>
      <c r="G228" s="10">
        <f>+G229</f>
        <v>222200</v>
      </c>
      <c r="H228" s="10">
        <f t="shared" si="5"/>
        <v>0</v>
      </c>
      <c r="I228" s="9"/>
    </row>
    <row r="229" spans="1:9">
      <c r="A229" s="11"/>
      <c r="B229" s="11"/>
      <c r="C229" s="11"/>
      <c r="D229" s="12" t="s">
        <v>11</v>
      </c>
      <c r="E229" s="12"/>
      <c r="F229" s="13">
        <v>222200</v>
      </c>
      <c r="G229" s="13">
        <v>222200</v>
      </c>
      <c r="H229" s="13">
        <f t="shared" si="5"/>
        <v>0</v>
      </c>
      <c r="I229" s="12"/>
    </row>
    <row r="230" spans="1:9">
      <c r="A230" s="8"/>
      <c r="B230" s="8"/>
      <c r="C230" s="9" t="s">
        <v>278</v>
      </c>
      <c r="D230" s="8"/>
      <c r="E230" s="9" t="s">
        <v>279</v>
      </c>
      <c r="F230" s="10">
        <f>+F231</f>
        <v>75000</v>
      </c>
      <c r="G230" s="10">
        <f>+G231</f>
        <v>81000</v>
      </c>
      <c r="H230" s="10">
        <f t="shared" si="5"/>
        <v>6000</v>
      </c>
      <c r="I230" s="26" t="s">
        <v>453</v>
      </c>
    </row>
    <row r="231" spans="1:9">
      <c r="A231" s="11"/>
      <c r="B231" s="11"/>
      <c r="C231" s="11"/>
      <c r="D231" s="12" t="s">
        <v>11</v>
      </c>
      <c r="E231" s="12"/>
      <c r="F231" s="13">
        <v>75000</v>
      </c>
      <c r="G231" s="13">
        <v>81000</v>
      </c>
      <c r="H231" s="13">
        <f t="shared" si="5"/>
        <v>6000</v>
      </c>
      <c r="I231" s="27"/>
    </row>
    <row r="232" spans="1:9">
      <c r="A232" s="8"/>
      <c r="B232" s="8"/>
      <c r="C232" s="9" t="s">
        <v>280</v>
      </c>
      <c r="D232" s="8"/>
      <c r="E232" s="9" t="s">
        <v>281</v>
      </c>
      <c r="F232" s="10">
        <f>+F233</f>
        <v>20000</v>
      </c>
      <c r="G232" s="10">
        <f>+G233</f>
        <v>20000</v>
      </c>
      <c r="H232" s="10">
        <f t="shared" si="5"/>
        <v>0</v>
      </c>
      <c r="I232" s="9"/>
    </row>
    <row r="233" spans="1:9">
      <c r="A233" s="11"/>
      <c r="B233" s="11"/>
      <c r="C233" s="11"/>
      <c r="D233" s="12" t="s">
        <v>11</v>
      </c>
      <c r="E233" s="12"/>
      <c r="F233" s="13">
        <v>20000</v>
      </c>
      <c r="G233" s="13">
        <v>20000</v>
      </c>
      <c r="H233" s="13">
        <f t="shared" si="5"/>
        <v>0</v>
      </c>
      <c r="I233" s="12"/>
    </row>
    <row r="234" spans="1:9">
      <c r="A234" s="8"/>
      <c r="B234" s="8"/>
      <c r="C234" s="9" t="s">
        <v>282</v>
      </c>
      <c r="D234" s="8"/>
      <c r="E234" s="9" t="s">
        <v>283</v>
      </c>
      <c r="F234" s="10">
        <f>+F235</f>
        <v>4900</v>
      </c>
      <c r="G234" s="10">
        <f>+G235</f>
        <v>4900</v>
      </c>
      <c r="H234" s="10">
        <f t="shared" si="5"/>
        <v>0</v>
      </c>
      <c r="I234" s="9"/>
    </row>
    <row r="235" spans="1:9">
      <c r="A235" s="11"/>
      <c r="B235" s="11"/>
      <c r="C235" s="11"/>
      <c r="D235" s="12" t="s">
        <v>11</v>
      </c>
      <c r="E235" s="12"/>
      <c r="F235" s="13">
        <v>4900</v>
      </c>
      <c r="G235" s="13">
        <v>4900</v>
      </c>
      <c r="H235" s="13">
        <f t="shared" si="5"/>
        <v>0</v>
      </c>
      <c r="I235" s="12"/>
    </row>
    <row r="236" spans="1:9">
      <c r="A236" s="8"/>
      <c r="B236" s="8"/>
      <c r="C236" s="9" t="s">
        <v>284</v>
      </c>
      <c r="D236" s="8"/>
      <c r="E236" s="9" t="s">
        <v>285</v>
      </c>
      <c r="F236" s="10">
        <f>+F237</f>
        <v>29600</v>
      </c>
      <c r="G236" s="10">
        <f>+G237</f>
        <v>29600</v>
      </c>
      <c r="H236" s="10">
        <f t="shared" si="5"/>
        <v>0</v>
      </c>
      <c r="I236" s="9"/>
    </row>
    <row r="237" spans="1:9">
      <c r="A237" s="11"/>
      <c r="B237" s="11"/>
      <c r="C237" s="11"/>
      <c r="D237" s="12" t="s">
        <v>11</v>
      </c>
      <c r="E237" s="12"/>
      <c r="F237" s="13">
        <v>29600</v>
      </c>
      <c r="G237" s="13">
        <v>29600</v>
      </c>
      <c r="H237" s="13">
        <f t="shared" si="5"/>
        <v>0</v>
      </c>
      <c r="I237" s="12"/>
    </row>
    <row r="238" spans="1:9">
      <c r="A238" s="8"/>
      <c r="B238" s="8"/>
      <c r="C238" s="9" t="s">
        <v>286</v>
      </c>
      <c r="D238" s="8"/>
      <c r="E238" s="9" t="s">
        <v>287</v>
      </c>
      <c r="F238" s="10">
        <f>+F239</f>
        <v>3000</v>
      </c>
      <c r="G238" s="10">
        <f>+G239</f>
        <v>3000</v>
      </c>
      <c r="H238" s="10">
        <f t="shared" si="5"/>
        <v>0</v>
      </c>
      <c r="I238" s="9"/>
    </row>
    <row r="239" spans="1:9">
      <c r="A239" s="11"/>
      <c r="B239" s="11"/>
      <c r="C239" s="11"/>
      <c r="D239" s="12" t="s">
        <v>11</v>
      </c>
      <c r="E239" s="12"/>
      <c r="F239" s="13">
        <v>3000</v>
      </c>
      <c r="G239" s="13">
        <v>3000</v>
      </c>
      <c r="H239" s="13">
        <f t="shared" si="5"/>
        <v>0</v>
      </c>
      <c r="I239" s="12"/>
    </row>
    <row r="240" spans="1:9">
      <c r="A240" s="8"/>
      <c r="B240" s="8"/>
      <c r="C240" s="9" t="s">
        <v>288</v>
      </c>
      <c r="D240" s="8"/>
      <c r="E240" s="9" t="s">
        <v>289</v>
      </c>
      <c r="F240" s="10">
        <f>+F241</f>
        <v>105000</v>
      </c>
      <c r="G240" s="10">
        <f>+G241</f>
        <v>105000</v>
      </c>
      <c r="H240" s="10">
        <f t="shared" si="5"/>
        <v>0</v>
      </c>
      <c r="I240" s="9"/>
    </row>
    <row r="241" spans="1:9">
      <c r="A241" s="11"/>
      <c r="B241" s="11"/>
      <c r="C241" s="11"/>
      <c r="D241" s="12" t="s">
        <v>11</v>
      </c>
      <c r="E241" s="12"/>
      <c r="F241" s="13">
        <v>105000</v>
      </c>
      <c r="G241" s="13">
        <v>105000</v>
      </c>
      <c r="H241" s="13">
        <f t="shared" si="5"/>
        <v>0</v>
      </c>
      <c r="I241" s="12"/>
    </row>
    <row r="242" spans="1:9">
      <c r="A242" s="8"/>
      <c r="B242" s="8"/>
      <c r="C242" s="9" t="s">
        <v>290</v>
      </c>
      <c r="D242" s="8"/>
      <c r="E242" s="9" t="s">
        <v>291</v>
      </c>
      <c r="F242" s="10">
        <f>+F243+F244</f>
        <v>30000</v>
      </c>
      <c r="G242" s="10">
        <f>+G243+G244</f>
        <v>30000</v>
      </c>
      <c r="H242" s="10">
        <f t="shared" si="5"/>
        <v>0</v>
      </c>
      <c r="I242" s="9"/>
    </row>
    <row r="243" spans="1:9">
      <c r="A243" s="11"/>
      <c r="B243" s="11"/>
      <c r="C243" s="11"/>
      <c r="D243" s="12" t="s">
        <v>292</v>
      </c>
      <c r="E243" s="12" t="s">
        <v>293</v>
      </c>
      <c r="F243" s="13">
        <v>0</v>
      </c>
      <c r="G243" s="13">
        <v>0</v>
      </c>
      <c r="H243" s="13">
        <f t="shared" si="5"/>
        <v>0</v>
      </c>
      <c r="I243" s="12"/>
    </row>
    <row r="244" spans="1:9">
      <c r="A244" s="11"/>
      <c r="B244" s="11"/>
      <c r="C244" s="11"/>
      <c r="D244" s="12" t="s">
        <v>294</v>
      </c>
      <c r="E244" s="12" t="s">
        <v>295</v>
      </c>
      <c r="F244" s="13">
        <v>30000</v>
      </c>
      <c r="G244" s="13">
        <v>30000</v>
      </c>
      <c r="H244" s="13">
        <f t="shared" si="5"/>
        <v>0</v>
      </c>
      <c r="I244" s="12"/>
    </row>
    <row r="245" spans="1:9">
      <c r="A245" s="8"/>
      <c r="B245" s="8"/>
      <c r="C245" s="9" t="s">
        <v>296</v>
      </c>
      <c r="D245" s="8"/>
      <c r="E245" s="9" t="s">
        <v>297</v>
      </c>
      <c r="F245" s="10">
        <f>+F246+F247+F248+F249</f>
        <v>329587.5</v>
      </c>
      <c r="G245" s="10">
        <f>+G246+G247+G248+G249</f>
        <v>329587.5</v>
      </c>
      <c r="H245" s="10">
        <f t="shared" si="5"/>
        <v>0</v>
      </c>
      <c r="I245" s="9"/>
    </row>
    <row r="246" spans="1:9">
      <c r="A246" s="11"/>
      <c r="B246" s="11"/>
      <c r="C246" s="11"/>
      <c r="D246" s="12" t="s">
        <v>298</v>
      </c>
      <c r="E246" s="12" t="s">
        <v>299</v>
      </c>
      <c r="F246" s="13">
        <v>121587.5</v>
      </c>
      <c r="G246" s="13">
        <v>121587.5</v>
      </c>
      <c r="H246" s="13">
        <f t="shared" si="5"/>
        <v>0</v>
      </c>
      <c r="I246" s="12"/>
    </row>
    <row r="247" spans="1:9">
      <c r="A247" s="11"/>
      <c r="B247" s="11"/>
      <c r="C247" s="11"/>
      <c r="D247" s="12" t="s">
        <v>300</v>
      </c>
      <c r="E247" s="12" t="s">
        <v>301</v>
      </c>
      <c r="F247" s="13">
        <v>160000</v>
      </c>
      <c r="G247" s="13">
        <v>160000</v>
      </c>
      <c r="H247" s="13">
        <f t="shared" si="5"/>
        <v>0</v>
      </c>
      <c r="I247" s="12"/>
    </row>
    <row r="248" spans="1:9">
      <c r="A248" s="11"/>
      <c r="B248" s="11"/>
      <c r="C248" s="11"/>
      <c r="D248" s="12" t="s">
        <v>302</v>
      </c>
      <c r="E248" s="12" t="s">
        <v>303</v>
      </c>
      <c r="F248" s="13">
        <v>33000</v>
      </c>
      <c r="G248" s="13">
        <v>33000</v>
      </c>
      <c r="H248" s="13">
        <f t="shared" si="5"/>
        <v>0</v>
      </c>
      <c r="I248" s="12"/>
    </row>
    <row r="249" spans="1:9">
      <c r="A249" s="11"/>
      <c r="B249" s="11"/>
      <c r="C249" s="11"/>
      <c r="D249" s="12" t="s">
        <v>304</v>
      </c>
      <c r="E249" s="12" t="s">
        <v>305</v>
      </c>
      <c r="F249" s="13">
        <v>15000</v>
      </c>
      <c r="G249" s="13">
        <v>15000</v>
      </c>
      <c r="H249" s="13">
        <f t="shared" si="5"/>
        <v>0</v>
      </c>
      <c r="I249" s="12"/>
    </row>
    <row r="250" spans="1:9">
      <c r="A250" s="5"/>
      <c r="B250" s="6" t="s">
        <v>306</v>
      </c>
      <c r="C250" s="5"/>
      <c r="D250" s="5"/>
      <c r="E250" s="6" t="s">
        <v>307</v>
      </c>
      <c r="F250" s="7">
        <f>+F251+F254+F256+F258+F261+F264+F267+F270+F273+F276+F278</f>
        <v>2631039.34</v>
      </c>
      <c r="G250" s="7">
        <f>+G251+G254+G256+G258+G261+G264+G267+G270+G273+G276+G278</f>
        <v>2624539.34</v>
      </c>
      <c r="H250" s="7">
        <f t="shared" si="5"/>
        <v>-6500</v>
      </c>
      <c r="I250" s="6"/>
    </row>
    <row r="251" spans="1:9">
      <c r="A251" s="8"/>
      <c r="B251" s="8"/>
      <c r="C251" s="9" t="s">
        <v>308</v>
      </c>
      <c r="D251" s="8"/>
      <c r="E251" s="9" t="s">
        <v>309</v>
      </c>
      <c r="F251" s="10">
        <f>+F252+F253</f>
        <v>1492360</v>
      </c>
      <c r="G251" s="10">
        <f>+G252+G253</f>
        <v>1492360</v>
      </c>
      <c r="H251" s="10">
        <f t="shared" si="5"/>
        <v>0</v>
      </c>
      <c r="I251" s="9"/>
    </row>
    <row r="252" spans="1:9">
      <c r="A252" s="11"/>
      <c r="B252" s="11"/>
      <c r="C252" s="11"/>
      <c r="D252" s="12" t="s">
        <v>11</v>
      </c>
      <c r="E252" s="12"/>
      <c r="F252" s="13">
        <v>1468610</v>
      </c>
      <c r="G252" s="13">
        <v>1468610</v>
      </c>
      <c r="H252" s="13">
        <f t="shared" si="5"/>
        <v>0</v>
      </c>
      <c r="I252" s="12"/>
    </row>
    <row r="253" spans="1:9">
      <c r="A253" s="11"/>
      <c r="B253" s="11"/>
      <c r="C253" s="11"/>
      <c r="D253" s="12" t="s">
        <v>310</v>
      </c>
      <c r="E253" s="12" t="s">
        <v>311</v>
      </c>
      <c r="F253" s="13">
        <v>23750</v>
      </c>
      <c r="G253" s="13">
        <v>23750</v>
      </c>
      <c r="H253" s="13">
        <f t="shared" si="5"/>
        <v>0</v>
      </c>
      <c r="I253" s="12"/>
    </row>
    <row r="254" spans="1:9">
      <c r="A254" s="8"/>
      <c r="B254" s="8"/>
      <c r="C254" s="9" t="s">
        <v>312</v>
      </c>
      <c r="D254" s="8"/>
      <c r="E254" s="9" t="s">
        <v>313</v>
      </c>
      <c r="F254" s="10">
        <f>+F255</f>
        <v>155000</v>
      </c>
      <c r="G254" s="10">
        <f>+G255</f>
        <v>148500</v>
      </c>
      <c r="H254" s="10">
        <f t="shared" si="5"/>
        <v>-6500</v>
      </c>
      <c r="I254" s="9" t="s">
        <v>437</v>
      </c>
    </row>
    <row r="255" spans="1:9">
      <c r="A255" s="11"/>
      <c r="B255" s="11"/>
      <c r="C255" s="11"/>
      <c r="D255" s="12" t="s">
        <v>11</v>
      </c>
      <c r="E255" s="12"/>
      <c r="F255" s="13">
        <v>155000</v>
      </c>
      <c r="G255" s="13">
        <v>148500</v>
      </c>
      <c r="H255" s="13">
        <f t="shared" si="5"/>
        <v>-6500</v>
      </c>
      <c r="I255" s="12"/>
    </row>
    <row r="256" spans="1:9">
      <c r="A256" s="8"/>
      <c r="B256" s="8"/>
      <c r="C256" s="9" t="s">
        <v>314</v>
      </c>
      <c r="D256" s="8"/>
      <c r="E256" s="9" t="s">
        <v>315</v>
      </c>
      <c r="F256" s="10">
        <f>+F257</f>
        <v>500</v>
      </c>
      <c r="G256" s="10">
        <f>+G257</f>
        <v>500</v>
      </c>
      <c r="H256" s="10">
        <f t="shared" si="5"/>
        <v>0</v>
      </c>
      <c r="I256" s="9"/>
    </row>
    <row r="257" spans="1:9">
      <c r="A257" s="11"/>
      <c r="B257" s="11"/>
      <c r="C257" s="11"/>
      <c r="D257" s="12" t="s">
        <v>11</v>
      </c>
      <c r="E257" s="12"/>
      <c r="F257" s="13">
        <v>500</v>
      </c>
      <c r="G257" s="13">
        <v>500</v>
      </c>
      <c r="H257" s="13">
        <f t="shared" si="5"/>
        <v>0</v>
      </c>
      <c r="I257" s="12"/>
    </row>
    <row r="258" spans="1:9">
      <c r="A258" s="8"/>
      <c r="B258" s="8"/>
      <c r="C258" s="9" t="s">
        <v>316</v>
      </c>
      <c r="D258" s="8"/>
      <c r="E258" s="9" t="s">
        <v>317</v>
      </c>
      <c r="F258" s="10">
        <f>+F259+F260</f>
        <v>108775</v>
      </c>
      <c r="G258" s="10">
        <f>+G259+G260</f>
        <v>108775</v>
      </c>
      <c r="H258" s="10">
        <f t="shared" si="5"/>
        <v>0</v>
      </c>
      <c r="I258" s="9"/>
    </row>
    <row r="259" spans="1:9">
      <c r="A259" s="11"/>
      <c r="B259" s="11"/>
      <c r="C259" s="11"/>
      <c r="D259" s="12" t="s">
        <v>11</v>
      </c>
      <c r="E259" s="12"/>
      <c r="F259" s="13">
        <v>66500</v>
      </c>
      <c r="G259" s="13">
        <v>66500</v>
      </c>
      <c r="H259" s="13">
        <f t="shared" si="5"/>
        <v>0</v>
      </c>
      <c r="I259" s="12"/>
    </row>
    <row r="260" spans="1:9">
      <c r="A260" s="11"/>
      <c r="B260" s="11"/>
      <c r="C260" s="11"/>
      <c r="D260" s="12" t="s">
        <v>318</v>
      </c>
      <c r="E260" s="12" t="s">
        <v>319</v>
      </c>
      <c r="F260" s="13">
        <v>42275</v>
      </c>
      <c r="G260" s="13">
        <v>42275</v>
      </c>
      <c r="H260" s="13">
        <f t="shared" si="5"/>
        <v>0</v>
      </c>
      <c r="I260" s="12"/>
    </row>
    <row r="261" spans="1:9">
      <c r="A261" s="8"/>
      <c r="B261" s="8"/>
      <c r="C261" s="9" t="s">
        <v>320</v>
      </c>
      <c r="D261" s="8"/>
      <c r="E261" s="9" t="s">
        <v>321</v>
      </c>
      <c r="F261" s="10">
        <f>+F262+F263</f>
        <v>124772.3</v>
      </c>
      <c r="G261" s="10">
        <f>+G262+G263</f>
        <v>124772.3</v>
      </c>
      <c r="H261" s="10">
        <f t="shared" si="5"/>
        <v>0</v>
      </c>
      <c r="I261" s="9"/>
    </row>
    <row r="262" spans="1:9">
      <c r="A262" s="11"/>
      <c r="B262" s="11"/>
      <c r="C262" s="11"/>
      <c r="D262" s="12" t="s">
        <v>11</v>
      </c>
      <c r="E262" s="12"/>
      <c r="F262" s="13">
        <v>97222.3</v>
      </c>
      <c r="G262" s="13">
        <v>97222.3</v>
      </c>
      <c r="H262" s="13">
        <f t="shared" si="5"/>
        <v>0</v>
      </c>
      <c r="I262" s="12"/>
    </row>
    <row r="263" spans="1:9">
      <c r="A263" s="11"/>
      <c r="B263" s="11"/>
      <c r="C263" s="11"/>
      <c r="D263" s="12" t="s">
        <v>318</v>
      </c>
      <c r="E263" s="12" t="s">
        <v>319</v>
      </c>
      <c r="F263" s="13">
        <v>27550</v>
      </c>
      <c r="G263" s="13">
        <v>27550</v>
      </c>
      <c r="H263" s="13">
        <f t="shared" si="5"/>
        <v>0</v>
      </c>
      <c r="I263" s="12"/>
    </row>
    <row r="264" spans="1:9">
      <c r="A264" s="8"/>
      <c r="B264" s="8"/>
      <c r="C264" s="9" t="s">
        <v>322</v>
      </c>
      <c r="D264" s="8"/>
      <c r="E264" s="9" t="s">
        <v>323</v>
      </c>
      <c r="F264" s="10">
        <f>+F265+F266</f>
        <v>82986.25</v>
      </c>
      <c r="G264" s="10">
        <f>+G265+G266</f>
        <v>82986.25</v>
      </c>
      <c r="H264" s="10">
        <f t="shared" ref="H264:H327" si="6">G264-F264</f>
        <v>0</v>
      </c>
      <c r="I264" s="9"/>
    </row>
    <row r="265" spans="1:9">
      <c r="A265" s="11"/>
      <c r="B265" s="11"/>
      <c r="C265" s="11"/>
      <c r="D265" s="12" t="s">
        <v>11</v>
      </c>
      <c r="E265" s="12"/>
      <c r="F265" s="13">
        <v>48107.11</v>
      </c>
      <c r="G265" s="13">
        <v>48107.11</v>
      </c>
      <c r="H265" s="13">
        <f t="shared" si="6"/>
        <v>0</v>
      </c>
      <c r="I265" s="12"/>
    </row>
    <row r="266" spans="1:9">
      <c r="A266" s="11"/>
      <c r="B266" s="11"/>
      <c r="C266" s="11"/>
      <c r="D266" s="12" t="s">
        <v>318</v>
      </c>
      <c r="E266" s="12" t="s">
        <v>319</v>
      </c>
      <c r="F266" s="13">
        <v>34879.14</v>
      </c>
      <c r="G266" s="13">
        <v>34879.14</v>
      </c>
      <c r="H266" s="13">
        <f t="shared" si="6"/>
        <v>0</v>
      </c>
      <c r="I266" s="12"/>
    </row>
    <row r="267" spans="1:9">
      <c r="A267" s="8"/>
      <c r="B267" s="8"/>
      <c r="C267" s="9" t="s">
        <v>324</v>
      </c>
      <c r="D267" s="8"/>
      <c r="E267" s="9" t="s">
        <v>325</v>
      </c>
      <c r="F267" s="10">
        <f>+F268+F269</f>
        <v>35145.79</v>
      </c>
      <c r="G267" s="10">
        <f>+G268+G269</f>
        <v>35145.79</v>
      </c>
      <c r="H267" s="10">
        <f t="shared" si="6"/>
        <v>0</v>
      </c>
      <c r="I267" s="9"/>
    </row>
    <row r="268" spans="1:9">
      <c r="A268" s="11"/>
      <c r="B268" s="11"/>
      <c r="C268" s="11"/>
      <c r="D268" s="12" t="s">
        <v>11</v>
      </c>
      <c r="E268" s="12"/>
      <c r="F268" s="13">
        <v>17145.79</v>
      </c>
      <c r="G268" s="13">
        <v>17145.79</v>
      </c>
      <c r="H268" s="13">
        <f t="shared" si="6"/>
        <v>0</v>
      </c>
      <c r="I268" s="12"/>
    </row>
    <row r="269" spans="1:9">
      <c r="A269" s="11"/>
      <c r="B269" s="11"/>
      <c r="C269" s="11"/>
      <c r="D269" s="12" t="s">
        <v>318</v>
      </c>
      <c r="E269" s="12" t="s">
        <v>319</v>
      </c>
      <c r="F269" s="13">
        <v>18000</v>
      </c>
      <c r="G269" s="13">
        <v>18000</v>
      </c>
      <c r="H269" s="13">
        <f t="shared" si="6"/>
        <v>0</v>
      </c>
      <c r="I269" s="12"/>
    </row>
    <row r="270" spans="1:9">
      <c r="A270" s="8"/>
      <c r="B270" s="8"/>
      <c r="C270" s="9" t="s">
        <v>326</v>
      </c>
      <c r="D270" s="8"/>
      <c r="E270" s="9" t="s">
        <v>327</v>
      </c>
      <c r="F270" s="10">
        <f>+F271+F272</f>
        <v>242000</v>
      </c>
      <c r="G270" s="10">
        <f>+G271+G272</f>
        <v>242000</v>
      </c>
      <c r="H270" s="10">
        <f t="shared" si="6"/>
        <v>0</v>
      </c>
      <c r="I270" s="9"/>
    </row>
    <row r="271" spans="1:9">
      <c r="A271" s="11"/>
      <c r="B271" s="11"/>
      <c r="C271" s="11"/>
      <c r="D271" s="12" t="s">
        <v>11</v>
      </c>
      <c r="E271" s="12"/>
      <c r="F271" s="13">
        <v>17000</v>
      </c>
      <c r="G271" s="13">
        <v>17000</v>
      </c>
      <c r="H271" s="13">
        <f t="shared" si="6"/>
        <v>0</v>
      </c>
      <c r="I271" s="12"/>
    </row>
    <row r="272" spans="1:9">
      <c r="A272" s="11"/>
      <c r="B272" s="11"/>
      <c r="C272" s="11"/>
      <c r="D272" s="12" t="s">
        <v>328</v>
      </c>
      <c r="E272" s="12" t="s">
        <v>327</v>
      </c>
      <c r="F272" s="13">
        <v>225000</v>
      </c>
      <c r="G272" s="13">
        <v>225000</v>
      </c>
      <c r="H272" s="13">
        <f t="shared" si="6"/>
        <v>0</v>
      </c>
      <c r="I272" s="12"/>
    </row>
    <row r="273" spans="1:9">
      <c r="A273" s="8"/>
      <c r="B273" s="8"/>
      <c r="C273" s="9" t="s">
        <v>329</v>
      </c>
      <c r="D273" s="8"/>
      <c r="E273" s="9" t="s">
        <v>330</v>
      </c>
      <c r="F273" s="10">
        <f>+F274+F275</f>
        <v>42000</v>
      </c>
      <c r="G273" s="10">
        <f>+G274+G275</f>
        <v>42000</v>
      </c>
      <c r="H273" s="10">
        <f t="shared" si="6"/>
        <v>0</v>
      </c>
      <c r="I273" s="9"/>
    </row>
    <row r="274" spans="1:9">
      <c r="A274" s="11"/>
      <c r="B274" s="11"/>
      <c r="C274" s="11"/>
      <c r="D274" s="12" t="s">
        <v>11</v>
      </c>
      <c r="E274" s="12"/>
      <c r="F274" s="13">
        <v>36800</v>
      </c>
      <c r="G274" s="13">
        <v>36800</v>
      </c>
      <c r="H274" s="13">
        <f t="shared" si="6"/>
        <v>0</v>
      </c>
      <c r="I274" s="12"/>
    </row>
    <row r="275" spans="1:9">
      <c r="A275" s="11"/>
      <c r="B275" s="11"/>
      <c r="C275" s="11"/>
      <c r="D275" s="12" t="s">
        <v>318</v>
      </c>
      <c r="E275" s="12" t="s">
        <v>319</v>
      </c>
      <c r="F275" s="13">
        <v>5200</v>
      </c>
      <c r="G275" s="13">
        <v>5200</v>
      </c>
      <c r="H275" s="13">
        <f t="shared" si="6"/>
        <v>0</v>
      </c>
      <c r="I275" s="12"/>
    </row>
    <row r="276" spans="1:9">
      <c r="A276" s="8"/>
      <c r="B276" s="8"/>
      <c r="C276" s="9" t="s">
        <v>331</v>
      </c>
      <c r="D276" s="8"/>
      <c r="E276" s="9" t="s">
        <v>332</v>
      </c>
      <c r="F276" s="10">
        <f>+F277</f>
        <v>47500</v>
      </c>
      <c r="G276" s="10">
        <f>+G277</f>
        <v>47500</v>
      </c>
      <c r="H276" s="10">
        <f t="shared" si="6"/>
        <v>0</v>
      </c>
      <c r="I276" s="9"/>
    </row>
    <row r="277" spans="1:9">
      <c r="A277" s="11"/>
      <c r="B277" s="11"/>
      <c r="C277" s="11"/>
      <c r="D277" s="12" t="s">
        <v>318</v>
      </c>
      <c r="E277" s="12" t="s">
        <v>319</v>
      </c>
      <c r="F277" s="13">
        <v>47500</v>
      </c>
      <c r="G277" s="13">
        <v>47500</v>
      </c>
      <c r="H277" s="13">
        <f t="shared" si="6"/>
        <v>0</v>
      </c>
      <c r="I277" s="12"/>
    </row>
    <row r="278" spans="1:9">
      <c r="A278" s="8"/>
      <c r="B278" s="8"/>
      <c r="C278" s="9" t="s">
        <v>333</v>
      </c>
      <c r="D278" s="8"/>
      <c r="E278" s="9" t="s">
        <v>311</v>
      </c>
      <c r="F278" s="10">
        <f>+F279+F280</f>
        <v>300000</v>
      </c>
      <c r="G278" s="10">
        <f>+G279+G280</f>
        <v>300000</v>
      </c>
      <c r="H278" s="10">
        <f t="shared" si="6"/>
        <v>0</v>
      </c>
      <c r="I278" s="9"/>
    </row>
    <row r="279" spans="1:9">
      <c r="A279" s="11"/>
      <c r="B279" s="11"/>
      <c r="C279" s="11"/>
      <c r="D279" s="12" t="s">
        <v>310</v>
      </c>
      <c r="E279" s="12" t="s">
        <v>311</v>
      </c>
      <c r="F279" s="13">
        <v>20000</v>
      </c>
      <c r="G279" s="13">
        <v>20000</v>
      </c>
      <c r="H279" s="13">
        <f t="shared" si="6"/>
        <v>0</v>
      </c>
      <c r="I279" s="12"/>
    </row>
    <row r="280" spans="1:9">
      <c r="A280" s="11"/>
      <c r="B280" s="11"/>
      <c r="C280" s="11"/>
      <c r="D280" s="12" t="s">
        <v>334</v>
      </c>
      <c r="E280" s="12" t="s">
        <v>335</v>
      </c>
      <c r="F280" s="13">
        <v>280000</v>
      </c>
      <c r="G280" s="13">
        <v>280000</v>
      </c>
      <c r="H280" s="13">
        <f t="shared" si="6"/>
        <v>0</v>
      </c>
      <c r="I280" s="12"/>
    </row>
    <row r="281" spans="1:9">
      <c r="A281" s="5"/>
      <c r="B281" s="6" t="s">
        <v>336</v>
      </c>
      <c r="C281" s="5"/>
      <c r="D281" s="5"/>
      <c r="E281" s="6" t="s">
        <v>337</v>
      </c>
      <c r="F281" s="7">
        <f>+F282+F284+F286+F288+F290+F292+F294+F296+F298+F300+F302+F304+F306+F308</f>
        <v>629851.99</v>
      </c>
      <c r="G281" s="7">
        <f>+G282+G284+G286+G288+G290+G292+G294+G296+G298+G300+G302+G304+G306+G308</f>
        <v>629851.99</v>
      </c>
      <c r="H281" s="7">
        <f t="shared" si="6"/>
        <v>0</v>
      </c>
      <c r="I281" s="6"/>
    </row>
    <row r="282" spans="1:9">
      <c r="A282" s="8"/>
      <c r="B282" s="8"/>
      <c r="C282" s="9" t="s">
        <v>338</v>
      </c>
      <c r="D282" s="8"/>
      <c r="E282" s="9" t="s">
        <v>339</v>
      </c>
      <c r="F282" s="10">
        <f>+F283</f>
        <v>400000</v>
      </c>
      <c r="G282" s="10">
        <f>+G283</f>
        <v>400000</v>
      </c>
      <c r="H282" s="10">
        <f t="shared" si="6"/>
        <v>0</v>
      </c>
      <c r="I282" s="9"/>
    </row>
    <row r="283" spans="1:9">
      <c r="A283" s="11"/>
      <c r="B283" s="11"/>
      <c r="C283" s="11"/>
      <c r="D283" s="12" t="s">
        <v>11</v>
      </c>
      <c r="E283" s="12"/>
      <c r="F283" s="13">
        <v>400000</v>
      </c>
      <c r="G283" s="13">
        <v>400000</v>
      </c>
      <c r="H283" s="13">
        <f t="shared" si="6"/>
        <v>0</v>
      </c>
      <c r="I283" s="12"/>
    </row>
    <row r="284" spans="1:9">
      <c r="A284" s="8"/>
      <c r="B284" s="8"/>
      <c r="C284" s="9" t="s">
        <v>340</v>
      </c>
      <c r="D284" s="8"/>
      <c r="E284" s="9" t="s">
        <v>341</v>
      </c>
      <c r="F284" s="10">
        <f>+F285</f>
        <v>14000</v>
      </c>
      <c r="G284" s="10">
        <f>+G285</f>
        <v>14000</v>
      </c>
      <c r="H284" s="10">
        <f t="shared" si="6"/>
        <v>0</v>
      </c>
      <c r="I284" s="9"/>
    </row>
    <row r="285" spans="1:9">
      <c r="A285" s="11"/>
      <c r="B285" s="11"/>
      <c r="C285" s="11"/>
      <c r="D285" s="12" t="s">
        <v>11</v>
      </c>
      <c r="E285" s="12"/>
      <c r="F285" s="13">
        <v>14000</v>
      </c>
      <c r="G285" s="13">
        <v>14000</v>
      </c>
      <c r="H285" s="13">
        <f t="shared" si="6"/>
        <v>0</v>
      </c>
      <c r="I285" s="12"/>
    </row>
    <row r="286" spans="1:9">
      <c r="A286" s="8"/>
      <c r="B286" s="8"/>
      <c r="C286" s="9" t="s">
        <v>342</v>
      </c>
      <c r="D286" s="8"/>
      <c r="E286" s="9" t="s">
        <v>343</v>
      </c>
      <c r="F286" s="10">
        <f>+F287</f>
        <v>13758</v>
      </c>
      <c r="G286" s="10">
        <f>+G287</f>
        <v>13758</v>
      </c>
      <c r="H286" s="10">
        <f t="shared" si="6"/>
        <v>0</v>
      </c>
      <c r="I286" s="9"/>
    </row>
    <row r="287" spans="1:9">
      <c r="A287" s="11"/>
      <c r="B287" s="11"/>
      <c r="C287" s="11"/>
      <c r="D287" s="12" t="s">
        <v>11</v>
      </c>
      <c r="E287" s="12"/>
      <c r="F287" s="13">
        <v>13758</v>
      </c>
      <c r="G287" s="13">
        <v>13758</v>
      </c>
      <c r="H287" s="13">
        <f t="shared" si="6"/>
        <v>0</v>
      </c>
      <c r="I287" s="12"/>
    </row>
    <row r="288" spans="1:9">
      <c r="A288" s="8"/>
      <c r="B288" s="8"/>
      <c r="C288" s="9" t="s">
        <v>344</v>
      </c>
      <c r="D288" s="8"/>
      <c r="E288" s="9" t="s">
        <v>345</v>
      </c>
      <c r="F288" s="10">
        <f>+F289</f>
        <v>12000</v>
      </c>
      <c r="G288" s="10">
        <f>+G289</f>
        <v>12000</v>
      </c>
      <c r="H288" s="10">
        <f t="shared" si="6"/>
        <v>0</v>
      </c>
      <c r="I288" s="9"/>
    </row>
    <row r="289" spans="1:9">
      <c r="A289" s="11"/>
      <c r="B289" s="11"/>
      <c r="C289" s="11"/>
      <c r="D289" s="12" t="s">
        <v>11</v>
      </c>
      <c r="E289" s="12"/>
      <c r="F289" s="13">
        <v>12000</v>
      </c>
      <c r="G289" s="13">
        <v>12000</v>
      </c>
      <c r="H289" s="13">
        <f t="shared" si="6"/>
        <v>0</v>
      </c>
      <c r="I289" s="12"/>
    </row>
    <row r="290" spans="1:9">
      <c r="A290" s="8"/>
      <c r="B290" s="8"/>
      <c r="C290" s="9" t="s">
        <v>346</v>
      </c>
      <c r="D290" s="8"/>
      <c r="E290" s="9" t="s">
        <v>347</v>
      </c>
      <c r="F290" s="10">
        <f>+F291</f>
        <v>2282.9899999999998</v>
      </c>
      <c r="G290" s="10">
        <f>+G291</f>
        <v>2282.9899999999998</v>
      </c>
      <c r="H290" s="10">
        <f t="shared" si="6"/>
        <v>0</v>
      </c>
      <c r="I290" s="9"/>
    </row>
    <row r="291" spans="1:9">
      <c r="A291" s="11"/>
      <c r="B291" s="11"/>
      <c r="C291" s="11"/>
      <c r="D291" s="12" t="s">
        <v>11</v>
      </c>
      <c r="E291" s="12"/>
      <c r="F291" s="13">
        <v>2282.9899999999998</v>
      </c>
      <c r="G291" s="13">
        <v>2282.9899999999998</v>
      </c>
      <c r="H291" s="13">
        <f t="shared" si="6"/>
        <v>0</v>
      </c>
      <c r="I291" s="12"/>
    </row>
    <row r="292" spans="1:9">
      <c r="A292" s="8"/>
      <c r="B292" s="8"/>
      <c r="C292" s="9" t="s">
        <v>348</v>
      </c>
      <c r="D292" s="8"/>
      <c r="E292" s="9" t="s">
        <v>349</v>
      </c>
      <c r="F292" s="10">
        <f>+F293</f>
        <v>15000</v>
      </c>
      <c r="G292" s="10">
        <f>+G293</f>
        <v>15000</v>
      </c>
      <c r="H292" s="10">
        <f t="shared" si="6"/>
        <v>0</v>
      </c>
      <c r="I292" s="9"/>
    </row>
    <row r="293" spans="1:9">
      <c r="A293" s="11"/>
      <c r="B293" s="11"/>
      <c r="C293" s="11"/>
      <c r="D293" s="12" t="s">
        <v>11</v>
      </c>
      <c r="E293" s="12"/>
      <c r="F293" s="13">
        <v>15000</v>
      </c>
      <c r="G293" s="13">
        <v>15000</v>
      </c>
      <c r="H293" s="13">
        <f t="shared" si="6"/>
        <v>0</v>
      </c>
      <c r="I293" s="12"/>
    </row>
    <row r="294" spans="1:9">
      <c r="A294" s="8"/>
      <c r="B294" s="8"/>
      <c r="C294" s="9" t="s">
        <v>350</v>
      </c>
      <c r="D294" s="8"/>
      <c r="E294" s="9" t="s">
        <v>351</v>
      </c>
      <c r="F294" s="10">
        <f>+F295</f>
        <v>9500</v>
      </c>
      <c r="G294" s="10">
        <f>+G295</f>
        <v>9500</v>
      </c>
      <c r="H294" s="10">
        <f t="shared" si="6"/>
        <v>0</v>
      </c>
      <c r="I294" s="9"/>
    </row>
    <row r="295" spans="1:9">
      <c r="A295" s="11"/>
      <c r="B295" s="11"/>
      <c r="C295" s="11"/>
      <c r="D295" s="12" t="s">
        <v>11</v>
      </c>
      <c r="E295" s="12"/>
      <c r="F295" s="13">
        <v>9500</v>
      </c>
      <c r="G295" s="13">
        <v>9500</v>
      </c>
      <c r="H295" s="13">
        <f t="shared" si="6"/>
        <v>0</v>
      </c>
      <c r="I295" s="12"/>
    </row>
    <row r="296" spans="1:9">
      <c r="A296" s="8"/>
      <c r="B296" s="8"/>
      <c r="C296" s="9" t="s">
        <v>352</v>
      </c>
      <c r="D296" s="8"/>
      <c r="E296" s="9" t="s">
        <v>353</v>
      </c>
      <c r="F296" s="10">
        <f>+F297</f>
        <v>60000</v>
      </c>
      <c r="G296" s="10">
        <f>+G297</f>
        <v>60000</v>
      </c>
      <c r="H296" s="10">
        <f t="shared" si="6"/>
        <v>0</v>
      </c>
      <c r="I296" s="9"/>
    </row>
    <row r="297" spans="1:9">
      <c r="A297" s="11"/>
      <c r="B297" s="11"/>
      <c r="C297" s="11"/>
      <c r="D297" s="12" t="s">
        <v>11</v>
      </c>
      <c r="E297" s="12"/>
      <c r="F297" s="13">
        <v>60000</v>
      </c>
      <c r="G297" s="13">
        <v>60000</v>
      </c>
      <c r="H297" s="13">
        <f t="shared" si="6"/>
        <v>0</v>
      </c>
      <c r="I297" s="12"/>
    </row>
    <row r="298" spans="1:9">
      <c r="A298" s="8"/>
      <c r="B298" s="8"/>
      <c r="C298" s="9" t="s">
        <v>354</v>
      </c>
      <c r="D298" s="8"/>
      <c r="E298" s="9" t="s">
        <v>355</v>
      </c>
      <c r="F298" s="10">
        <f>+F299</f>
        <v>1500</v>
      </c>
      <c r="G298" s="10">
        <f>+G299</f>
        <v>1500</v>
      </c>
      <c r="H298" s="10">
        <f t="shared" si="6"/>
        <v>0</v>
      </c>
      <c r="I298" s="9"/>
    </row>
    <row r="299" spans="1:9">
      <c r="A299" s="11"/>
      <c r="B299" s="11"/>
      <c r="C299" s="11"/>
      <c r="D299" s="12" t="s">
        <v>11</v>
      </c>
      <c r="E299" s="12"/>
      <c r="F299" s="13">
        <v>1500</v>
      </c>
      <c r="G299" s="13">
        <v>1500</v>
      </c>
      <c r="H299" s="13">
        <f t="shared" si="6"/>
        <v>0</v>
      </c>
      <c r="I299" s="12"/>
    </row>
    <row r="300" spans="1:9">
      <c r="A300" s="8"/>
      <c r="B300" s="8"/>
      <c r="C300" s="9" t="s">
        <v>356</v>
      </c>
      <c r="D300" s="8"/>
      <c r="E300" s="9" t="s">
        <v>357</v>
      </c>
      <c r="F300" s="10">
        <f>+F301</f>
        <v>36000</v>
      </c>
      <c r="G300" s="10">
        <f>+G301</f>
        <v>36000</v>
      </c>
      <c r="H300" s="10">
        <f t="shared" si="6"/>
        <v>0</v>
      </c>
      <c r="I300" s="9"/>
    </row>
    <row r="301" spans="1:9">
      <c r="A301" s="11"/>
      <c r="B301" s="11"/>
      <c r="C301" s="11"/>
      <c r="D301" s="12" t="s">
        <v>11</v>
      </c>
      <c r="E301" s="12"/>
      <c r="F301" s="13">
        <v>36000</v>
      </c>
      <c r="G301" s="13">
        <v>36000</v>
      </c>
      <c r="H301" s="13">
        <f t="shared" si="6"/>
        <v>0</v>
      </c>
      <c r="I301" s="12"/>
    </row>
    <row r="302" spans="1:9">
      <c r="A302" s="8"/>
      <c r="B302" s="8"/>
      <c r="C302" s="9" t="s">
        <v>358</v>
      </c>
      <c r="D302" s="8"/>
      <c r="E302" s="9" t="s">
        <v>359</v>
      </c>
      <c r="F302" s="10">
        <f>+F303</f>
        <v>10500</v>
      </c>
      <c r="G302" s="10">
        <f>+G303</f>
        <v>10500</v>
      </c>
      <c r="H302" s="10">
        <f t="shared" si="6"/>
        <v>0</v>
      </c>
      <c r="I302" s="9"/>
    </row>
    <row r="303" spans="1:9">
      <c r="A303" s="11"/>
      <c r="B303" s="11"/>
      <c r="C303" s="11"/>
      <c r="D303" s="12" t="s">
        <v>11</v>
      </c>
      <c r="E303" s="12"/>
      <c r="F303" s="13">
        <v>10500</v>
      </c>
      <c r="G303" s="13">
        <v>10500</v>
      </c>
      <c r="H303" s="13">
        <f t="shared" si="6"/>
        <v>0</v>
      </c>
      <c r="I303" s="12"/>
    </row>
    <row r="304" spans="1:9">
      <c r="A304" s="8"/>
      <c r="B304" s="8"/>
      <c r="C304" s="9" t="s">
        <v>360</v>
      </c>
      <c r="D304" s="8"/>
      <c r="E304" s="9" t="s">
        <v>361</v>
      </c>
      <c r="F304" s="10">
        <f>+F305</f>
        <v>34000</v>
      </c>
      <c r="G304" s="10">
        <f>+G305</f>
        <v>34000</v>
      </c>
      <c r="H304" s="10">
        <f t="shared" si="6"/>
        <v>0</v>
      </c>
      <c r="I304" s="9"/>
    </row>
    <row r="305" spans="1:9">
      <c r="A305" s="11"/>
      <c r="B305" s="11"/>
      <c r="C305" s="11"/>
      <c r="D305" s="12" t="s">
        <v>11</v>
      </c>
      <c r="E305" s="12"/>
      <c r="F305" s="13">
        <v>34000</v>
      </c>
      <c r="G305" s="13">
        <v>34000</v>
      </c>
      <c r="H305" s="13">
        <f t="shared" si="6"/>
        <v>0</v>
      </c>
      <c r="I305" s="12"/>
    </row>
    <row r="306" spans="1:9">
      <c r="A306" s="8"/>
      <c r="B306" s="8"/>
      <c r="C306" s="9" t="s">
        <v>362</v>
      </c>
      <c r="D306" s="8"/>
      <c r="E306" s="9" t="s">
        <v>363</v>
      </c>
      <c r="F306" s="10">
        <f>+F307</f>
        <v>6311</v>
      </c>
      <c r="G306" s="10">
        <f>+G307</f>
        <v>6311</v>
      </c>
      <c r="H306" s="10">
        <f t="shared" si="6"/>
        <v>0</v>
      </c>
      <c r="I306" s="9"/>
    </row>
    <row r="307" spans="1:9">
      <c r="A307" s="11"/>
      <c r="B307" s="11"/>
      <c r="C307" s="11"/>
      <c r="D307" s="12" t="s">
        <v>11</v>
      </c>
      <c r="E307" s="12"/>
      <c r="F307" s="13">
        <v>6311</v>
      </c>
      <c r="G307" s="13">
        <v>6311</v>
      </c>
      <c r="H307" s="13">
        <f t="shared" si="6"/>
        <v>0</v>
      </c>
      <c r="I307" s="12"/>
    </row>
    <row r="308" spans="1:9">
      <c r="A308" s="8"/>
      <c r="B308" s="8"/>
      <c r="C308" s="9" t="s">
        <v>364</v>
      </c>
      <c r="D308" s="8"/>
      <c r="E308" s="9" t="s">
        <v>365</v>
      </c>
      <c r="F308" s="10">
        <f>+F309</f>
        <v>15000</v>
      </c>
      <c r="G308" s="10">
        <f>+G309</f>
        <v>15000</v>
      </c>
      <c r="H308" s="10">
        <f t="shared" si="6"/>
        <v>0</v>
      </c>
      <c r="I308" s="9"/>
    </row>
    <row r="309" spans="1:9">
      <c r="A309" s="11"/>
      <c r="B309" s="11"/>
      <c r="C309" s="11"/>
      <c r="D309" s="12" t="s">
        <v>11</v>
      </c>
      <c r="E309" s="12"/>
      <c r="F309" s="13">
        <v>15000</v>
      </c>
      <c r="G309" s="13">
        <v>15000</v>
      </c>
      <c r="H309" s="13">
        <f t="shared" si="6"/>
        <v>0</v>
      </c>
      <c r="I309" s="12"/>
    </row>
    <row r="310" spans="1:9">
      <c r="A310" s="5"/>
      <c r="B310" s="6" t="s">
        <v>366</v>
      </c>
      <c r="C310" s="5"/>
      <c r="D310" s="5"/>
      <c r="E310" s="6" t="s">
        <v>367</v>
      </c>
      <c r="F310" s="7">
        <f>+F311</f>
        <v>95000</v>
      </c>
      <c r="G310" s="7">
        <f>+G311</f>
        <v>95000</v>
      </c>
      <c r="H310" s="7">
        <f t="shared" si="6"/>
        <v>0</v>
      </c>
      <c r="I310" s="6"/>
    </row>
    <row r="311" spans="1:9">
      <c r="A311" s="8"/>
      <c r="B311" s="8"/>
      <c r="C311" s="9" t="s">
        <v>368</v>
      </c>
      <c r="D311" s="8"/>
      <c r="E311" s="9" t="s">
        <v>369</v>
      </c>
      <c r="F311" s="10">
        <f>+F312</f>
        <v>95000</v>
      </c>
      <c r="G311" s="10">
        <f>+G312</f>
        <v>95000</v>
      </c>
      <c r="H311" s="10">
        <f t="shared" si="6"/>
        <v>0</v>
      </c>
      <c r="I311" s="9"/>
    </row>
    <row r="312" spans="1:9">
      <c r="A312" s="11"/>
      <c r="B312" s="11"/>
      <c r="C312" s="11"/>
      <c r="D312" s="12" t="s">
        <v>11</v>
      </c>
      <c r="E312" s="12"/>
      <c r="F312" s="13">
        <v>95000</v>
      </c>
      <c r="G312" s="13">
        <v>95000</v>
      </c>
      <c r="H312" s="13">
        <f t="shared" si="6"/>
        <v>0</v>
      </c>
      <c r="I312" s="12"/>
    </row>
    <row r="313" spans="1:9">
      <c r="A313" s="5"/>
      <c r="B313" s="6" t="s">
        <v>370</v>
      </c>
      <c r="C313" s="5"/>
      <c r="D313" s="5"/>
      <c r="E313" s="6" t="s">
        <v>371</v>
      </c>
      <c r="F313" s="7">
        <f>+F314+F316</f>
        <v>185530</v>
      </c>
      <c r="G313" s="7">
        <f>+G314+G316</f>
        <v>185530</v>
      </c>
      <c r="H313" s="7">
        <f t="shared" si="6"/>
        <v>0</v>
      </c>
      <c r="I313" s="6"/>
    </row>
    <row r="314" spans="1:9">
      <c r="A314" s="8"/>
      <c r="B314" s="8"/>
      <c r="C314" s="9" t="s">
        <v>372</v>
      </c>
      <c r="D314" s="8"/>
      <c r="E314" s="9" t="s">
        <v>373</v>
      </c>
      <c r="F314" s="10">
        <f>+F315</f>
        <v>122000</v>
      </c>
      <c r="G314" s="10">
        <f>+G315</f>
        <v>122000</v>
      </c>
      <c r="H314" s="10">
        <f t="shared" si="6"/>
        <v>0</v>
      </c>
      <c r="I314" s="9"/>
    </row>
    <row r="315" spans="1:9">
      <c r="A315" s="11"/>
      <c r="B315" s="11"/>
      <c r="C315" s="11"/>
      <c r="D315" s="12" t="s">
        <v>11</v>
      </c>
      <c r="E315" s="12"/>
      <c r="F315" s="13">
        <v>122000</v>
      </c>
      <c r="G315" s="13">
        <v>122000</v>
      </c>
      <c r="H315" s="13">
        <f t="shared" si="6"/>
        <v>0</v>
      </c>
      <c r="I315" s="12"/>
    </row>
    <row r="316" spans="1:9">
      <c r="A316" s="8"/>
      <c r="B316" s="8"/>
      <c r="C316" s="9" t="s">
        <v>374</v>
      </c>
      <c r="D316" s="8"/>
      <c r="E316" s="9" t="s">
        <v>375</v>
      </c>
      <c r="F316" s="10">
        <f>+F317</f>
        <v>63530</v>
      </c>
      <c r="G316" s="10">
        <f>+G317</f>
        <v>63530</v>
      </c>
      <c r="H316" s="10">
        <f t="shared" si="6"/>
        <v>0</v>
      </c>
      <c r="I316" s="9"/>
    </row>
    <row r="317" spans="1:9">
      <c r="A317" s="11"/>
      <c r="B317" s="11"/>
      <c r="C317" s="11"/>
      <c r="D317" s="12" t="s">
        <v>11</v>
      </c>
      <c r="E317" s="12"/>
      <c r="F317" s="13">
        <v>63530</v>
      </c>
      <c r="G317" s="13">
        <v>63530</v>
      </c>
      <c r="H317" s="13">
        <f t="shared" si="6"/>
        <v>0</v>
      </c>
      <c r="I317" s="12"/>
    </row>
    <row r="318" spans="1:9">
      <c r="A318" s="2" t="s">
        <v>376</v>
      </c>
      <c r="B318" s="3"/>
      <c r="C318" s="3"/>
      <c r="D318" s="3"/>
      <c r="E318" s="2" t="s">
        <v>377</v>
      </c>
      <c r="F318" s="4">
        <f>+F319+F322</f>
        <v>31770</v>
      </c>
      <c r="G318" s="4">
        <f>+G319+G322</f>
        <v>31770</v>
      </c>
      <c r="H318" s="4">
        <f t="shared" si="6"/>
        <v>0</v>
      </c>
      <c r="I318" s="2"/>
    </row>
    <row r="319" spans="1:9">
      <c r="A319" s="5"/>
      <c r="B319" s="6" t="s">
        <v>50</v>
      </c>
      <c r="C319" s="5"/>
      <c r="D319" s="5"/>
      <c r="E319" s="6" t="s">
        <v>51</v>
      </c>
      <c r="F319" s="7">
        <f>+F320</f>
        <v>14770</v>
      </c>
      <c r="G319" s="7">
        <f>+G320</f>
        <v>14770</v>
      </c>
      <c r="H319" s="7">
        <f t="shared" si="6"/>
        <v>0</v>
      </c>
      <c r="I319" s="6"/>
    </row>
    <row r="320" spans="1:9">
      <c r="A320" s="8"/>
      <c r="B320" s="8"/>
      <c r="C320" s="9" t="s">
        <v>378</v>
      </c>
      <c r="D320" s="8"/>
      <c r="E320" s="9" t="s">
        <v>379</v>
      </c>
      <c r="F320" s="10">
        <f>+F321</f>
        <v>14770</v>
      </c>
      <c r="G320" s="10">
        <f>+G321</f>
        <v>14770</v>
      </c>
      <c r="H320" s="10">
        <f t="shared" si="6"/>
        <v>0</v>
      </c>
      <c r="I320" s="9"/>
    </row>
    <row r="321" spans="1:9">
      <c r="A321" s="11"/>
      <c r="B321" s="11"/>
      <c r="C321" s="11"/>
      <c r="D321" s="12" t="s">
        <v>11</v>
      </c>
      <c r="E321" s="12"/>
      <c r="F321" s="13">
        <v>14770</v>
      </c>
      <c r="G321" s="13">
        <v>14770</v>
      </c>
      <c r="H321" s="13">
        <f t="shared" si="6"/>
        <v>0</v>
      </c>
      <c r="I321" s="12"/>
    </row>
    <row r="322" spans="1:9">
      <c r="A322" s="5"/>
      <c r="B322" s="6" t="s">
        <v>119</v>
      </c>
      <c r="C322" s="5"/>
      <c r="D322" s="5"/>
      <c r="E322" s="6" t="s">
        <v>120</v>
      </c>
      <c r="F322" s="7">
        <f>+F323</f>
        <v>17000</v>
      </c>
      <c r="G322" s="7">
        <f>+G323</f>
        <v>17000</v>
      </c>
      <c r="H322" s="7">
        <f t="shared" si="6"/>
        <v>0</v>
      </c>
      <c r="I322" s="6"/>
    </row>
    <row r="323" spans="1:9">
      <c r="A323" s="8"/>
      <c r="B323" s="8"/>
      <c r="C323" s="9" t="s">
        <v>380</v>
      </c>
      <c r="D323" s="8"/>
      <c r="E323" s="9" t="s">
        <v>381</v>
      </c>
      <c r="F323" s="10">
        <f>+F324</f>
        <v>17000</v>
      </c>
      <c r="G323" s="10">
        <f>+G324</f>
        <v>17000</v>
      </c>
      <c r="H323" s="10">
        <f t="shared" si="6"/>
        <v>0</v>
      </c>
      <c r="I323" s="9"/>
    </row>
    <row r="324" spans="1:9">
      <c r="A324" s="11"/>
      <c r="B324" s="11"/>
      <c r="C324" s="11"/>
      <c r="D324" s="12" t="s">
        <v>11</v>
      </c>
      <c r="E324" s="12"/>
      <c r="F324" s="13">
        <v>17000</v>
      </c>
      <c r="G324" s="13">
        <v>17000</v>
      </c>
      <c r="H324" s="13">
        <f t="shared" si="6"/>
        <v>0</v>
      </c>
      <c r="I324" s="12"/>
    </row>
    <row r="325" spans="1:9">
      <c r="A325" s="2" t="s">
        <v>382</v>
      </c>
      <c r="B325" s="3"/>
      <c r="C325" s="3"/>
      <c r="D325" s="3"/>
      <c r="E325" s="2" t="s">
        <v>383</v>
      </c>
      <c r="F325" s="4">
        <f>+F326+F329+F332</f>
        <v>8850</v>
      </c>
      <c r="G325" s="4">
        <f>+G326+G329+G332</f>
        <v>21360</v>
      </c>
      <c r="H325" s="4">
        <f t="shared" si="6"/>
        <v>12510</v>
      </c>
      <c r="I325" s="2"/>
    </row>
    <row r="326" spans="1:9">
      <c r="A326" s="5"/>
      <c r="B326" s="6" t="s">
        <v>50</v>
      </c>
      <c r="C326" s="5"/>
      <c r="D326" s="5"/>
      <c r="E326" s="6" t="s">
        <v>51</v>
      </c>
      <c r="F326" s="7">
        <f>+F327</f>
        <v>3650</v>
      </c>
      <c r="G326" s="7">
        <f>+G327</f>
        <v>12960</v>
      </c>
      <c r="H326" s="7">
        <f t="shared" si="6"/>
        <v>9310</v>
      </c>
      <c r="I326" s="17"/>
    </row>
    <row r="327" spans="1:9" ht="15" customHeight="1">
      <c r="A327" s="8"/>
      <c r="B327" s="8"/>
      <c r="C327" s="9" t="s">
        <v>384</v>
      </c>
      <c r="D327" s="8"/>
      <c r="E327" s="9" t="s">
        <v>379</v>
      </c>
      <c r="F327" s="10">
        <f>+F328</f>
        <v>3650</v>
      </c>
      <c r="G327" s="10">
        <f>+G328</f>
        <v>12960</v>
      </c>
      <c r="H327" s="10">
        <f t="shared" si="6"/>
        <v>9310</v>
      </c>
      <c r="I327" s="22" t="s">
        <v>448</v>
      </c>
    </row>
    <row r="328" spans="1:9">
      <c r="A328" s="11"/>
      <c r="B328" s="11"/>
      <c r="C328" s="11"/>
      <c r="D328" s="12" t="s">
        <v>11</v>
      </c>
      <c r="E328" s="12"/>
      <c r="F328" s="13">
        <v>3650</v>
      </c>
      <c r="G328" s="13">
        <v>12960</v>
      </c>
      <c r="H328" s="13">
        <f t="shared" ref="H328:H391" si="7">G328-F328</f>
        <v>9310</v>
      </c>
      <c r="I328" s="22"/>
    </row>
    <row r="329" spans="1:9">
      <c r="A329" s="5"/>
      <c r="B329" s="6" t="s">
        <v>119</v>
      </c>
      <c r="C329" s="5"/>
      <c r="D329" s="5"/>
      <c r="E329" s="6" t="s">
        <v>120</v>
      </c>
      <c r="F329" s="7">
        <f>+F330</f>
        <v>1500</v>
      </c>
      <c r="G329" s="7">
        <f>+G330</f>
        <v>2500</v>
      </c>
      <c r="H329" s="7">
        <f t="shared" si="7"/>
        <v>1000</v>
      </c>
      <c r="I329" s="22"/>
    </row>
    <row r="330" spans="1:9">
      <c r="A330" s="8"/>
      <c r="B330" s="8"/>
      <c r="C330" s="9" t="s">
        <v>385</v>
      </c>
      <c r="D330" s="8"/>
      <c r="E330" s="9" t="s">
        <v>381</v>
      </c>
      <c r="F330" s="10">
        <f>+F331</f>
        <v>1500</v>
      </c>
      <c r="G330" s="10">
        <f>+G331</f>
        <v>2500</v>
      </c>
      <c r="H330" s="10">
        <f t="shared" si="7"/>
        <v>1000</v>
      </c>
      <c r="I330" s="22"/>
    </row>
    <row r="331" spans="1:9">
      <c r="A331" s="11"/>
      <c r="B331" s="11"/>
      <c r="C331" s="11"/>
      <c r="D331" s="12" t="s">
        <v>11</v>
      </c>
      <c r="E331" s="12"/>
      <c r="F331" s="13">
        <v>1500</v>
      </c>
      <c r="G331" s="13">
        <v>2500</v>
      </c>
      <c r="H331" s="13">
        <f t="shared" si="7"/>
        <v>1000</v>
      </c>
      <c r="I331" s="22"/>
    </row>
    <row r="332" spans="1:9">
      <c r="A332" s="5"/>
      <c r="B332" s="6" t="s">
        <v>206</v>
      </c>
      <c r="C332" s="5"/>
      <c r="D332" s="5"/>
      <c r="E332" s="6" t="s">
        <v>207</v>
      </c>
      <c r="F332" s="7">
        <f>+F333</f>
        <v>3700</v>
      </c>
      <c r="G332" s="7">
        <f>+G333</f>
        <v>5900</v>
      </c>
      <c r="H332" s="7">
        <f t="shared" si="7"/>
        <v>2200</v>
      </c>
      <c r="I332" s="22"/>
    </row>
    <row r="333" spans="1:9">
      <c r="A333" s="8"/>
      <c r="B333" s="8"/>
      <c r="C333" s="9" t="s">
        <v>386</v>
      </c>
      <c r="D333" s="8"/>
      <c r="E333" s="9" t="s">
        <v>217</v>
      </c>
      <c r="F333" s="10">
        <f>+F334</f>
        <v>3700</v>
      </c>
      <c r="G333" s="10">
        <f>+G334</f>
        <v>5900</v>
      </c>
      <c r="H333" s="10">
        <f t="shared" si="7"/>
        <v>2200</v>
      </c>
      <c r="I333" s="23"/>
    </row>
    <row r="334" spans="1:9">
      <c r="A334" s="11"/>
      <c r="B334" s="11"/>
      <c r="C334" s="11"/>
      <c r="D334" s="12" t="s">
        <v>11</v>
      </c>
      <c r="E334" s="12"/>
      <c r="F334" s="13">
        <v>3700</v>
      </c>
      <c r="G334" s="13">
        <v>5900</v>
      </c>
      <c r="H334" s="13">
        <f t="shared" si="7"/>
        <v>2200</v>
      </c>
      <c r="I334" s="12"/>
    </row>
    <row r="335" spans="1:9">
      <c r="A335" s="2" t="s">
        <v>387</v>
      </c>
      <c r="B335" s="3"/>
      <c r="C335" s="3"/>
      <c r="D335" s="3"/>
      <c r="E335" s="2" t="s">
        <v>388</v>
      </c>
      <c r="F335" s="4">
        <f>+F336+F339+F342</f>
        <v>23360</v>
      </c>
      <c r="G335" s="4">
        <f>+G336+G339+G342</f>
        <v>23360</v>
      </c>
      <c r="H335" s="4">
        <f t="shared" si="7"/>
        <v>0</v>
      </c>
      <c r="I335" s="2"/>
    </row>
    <row r="336" spans="1:9">
      <c r="A336" s="5"/>
      <c r="B336" s="6" t="s">
        <v>50</v>
      </c>
      <c r="C336" s="5"/>
      <c r="D336" s="5"/>
      <c r="E336" s="6" t="s">
        <v>51</v>
      </c>
      <c r="F336" s="7">
        <f>+F337</f>
        <v>20260</v>
      </c>
      <c r="G336" s="7">
        <f>+G337</f>
        <v>20260</v>
      </c>
      <c r="H336" s="7">
        <f t="shared" si="7"/>
        <v>0</v>
      </c>
      <c r="I336" s="6"/>
    </row>
    <row r="337" spans="1:9">
      <c r="A337" s="8"/>
      <c r="B337" s="8"/>
      <c r="C337" s="9" t="s">
        <v>389</v>
      </c>
      <c r="D337" s="8"/>
      <c r="E337" s="9" t="s">
        <v>379</v>
      </c>
      <c r="F337" s="10">
        <f>+F338</f>
        <v>20260</v>
      </c>
      <c r="G337" s="10">
        <f>+G338</f>
        <v>20260</v>
      </c>
      <c r="H337" s="10">
        <f t="shared" si="7"/>
        <v>0</v>
      </c>
      <c r="I337" s="9"/>
    </row>
    <row r="338" spans="1:9">
      <c r="A338" s="11"/>
      <c r="B338" s="11"/>
      <c r="C338" s="11"/>
      <c r="D338" s="12" t="s">
        <v>11</v>
      </c>
      <c r="E338" s="12"/>
      <c r="F338" s="13">
        <v>20260</v>
      </c>
      <c r="G338" s="13">
        <v>20260</v>
      </c>
      <c r="H338" s="13">
        <f t="shared" si="7"/>
        <v>0</v>
      </c>
      <c r="I338" s="12"/>
    </row>
    <row r="339" spans="1:9">
      <c r="A339" s="5"/>
      <c r="B339" s="6" t="s">
        <v>119</v>
      </c>
      <c r="C339" s="5"/>
      <c r="D339" s="5"/>
      <c r="E339" s="6" t="s">
        <v>120</v>
      </c>
      <c r="F339" s="7">
        <f>+F340</f>
        <v>2100</v>
      </c>
      <c r="G339" s="7">
        <f>+G340</f>
        <v>2100</v>
      </c>
      <c r="H339" s="7">
        <f t="shared" si="7"/>
        <v>0</v>
      </c>
      <c r="I339" s="6"/>
    </row>
    <row r="340" spans="1:9">
      <c r="A340" s="8"/>
      <c r="B340" s="8"/>
      <c r="C340" s="9" t="s">
        <v>390</v>
      </c>
      <c r="D340" s="8"/>
      <c r="E340" s="9" t="s">
        <v>381</v>
      </c>
      <c r="F340" s="10">
        <f>+F341</f>
        <v>2100</v>
      </c>
      <c r="G340" s="10">
        <f>+G341</f>
        <v>2100</v>
      </c>
      <c r="H340" s="10">
        <f t="shared" si="7"/>
        <v>0</v>
      </c>
      <c r="I340" s="9"/>
    </row>
    <row r="341" spans="1:9">
      <c r="A341" s="11"/>
      <c r="B341" s="11"/>
      <c r="C341" s="11"/>
      <c r="D341" s="12" t="s">
        <v>11</v>
      </c>
      <c r="E341" s="12"/>
      <c r="F341" s="13">
        <v>2100</v>
      </c>
      <c r="G341" s="13">
        <v>2100</v>
      </c>
      <c r="H341" s="13">
        <f t="shared" si="7"/>
        <v>0</v>
      </c>
      <c r="I341" s="12"/>
    </row>
    <row r="342" spans="1:9">
      <c r="A342" s="5"/>
      <c r="B342" s="6" t="s">
        <v>206</v>
      </c>
      <c r="C342" s="5"/>
      <c r="D342" s="5"/>
      <c r="E342" s="6" t="s">
        <v>207</v>
      </c>
      <c r="F342" s="7">
        <f>+F343</f>
        <v>1000</v>
      </c>
      <c r="G342" s="7">
        <f>+G343</f>
        <v>1000</v>
      </c>
      <c r="H342" s="7">
        <f t="shared" si="7"/>
        <v>0</v>
      </c>
      <c r="I342" s="6"/>
    </row>
    <row r="343" spans="1:9">
      <c r="A343" s="8"/>
      <c r="B343" s="8"/>
      <c r="C343" s="9" t="s">
        <v>391</v>
      </c>
      <c r="D343" s="8"/>
      <c r="E343" s="9" t="s">
        <v>392</v>
      </c>
      <c r="F343" s="10">
        <f>+F344</f>
        <v>1000</v>
      </c>
      <c r="G343" s="10">
        <f>+G344</f>
        <v>1000</v>
      </c>
      <c r="H343" s="10">
        <f t="shared" si="7"/>
        <v>0</v>
      </c>
      <c r="I343" s="9"/>
    </row>
    <row r="344" spans="1:9">
      <c r="A344" s="11"/>
      <c r="B344" s="11"/>
      <c r="C344" s="11"/>
      <c r="D344" s="12" t="s">
        <v>11</v>
      </c>
      <c r="E344" s="12"/>
      <c r="F344" s="13">
        <v>1000</v>
      </c>
      <c r="G344" s="13">
        <v>1000</v>
      </c>
      <c r="H344" s="13">
        <f t="shared" si="7"/>
        <v>0</v>
      </c>
      <c r="I344" s="12"/>
    </row>
    <row r="345" spans="1:9">
      <c r="A345" s="2" t="s">
        <v>393</v>
      </c>
      <c r="B345" s="3"/>
      <c r="C345" s="3"/>
      <c r="D345" s="3"/>
      <c r="E345" s="2" t="s">
        <v>394</v>
      </c>
      <c r="F345" s="4">
        <f>+F346+F349+F354</f>
        <v>24605</v>
      </c>
      <c r="G345" s="4">
        <f>+G346+G349+G354</f>
        <v>24605</v>
      </c>
      <c r="H345" s="4">
        <f t="shared" si="7"/>
        <v>0</v>
      </c>
      <c r="I345" s="2"/>
    </row>
    <row r="346" spans="1:9">
      <c r="A346" s="5"/>
      <c r="B346" s="6" t="s">
        <v>50</v>
      </c>
      <c r="C346" s="5"/>
      <c r="D346" s="5"/>
      <c r="E346" s="6" t="s">
        <v>51</v>
      </c>
      <c r="F346" s="7">
        <f>+F347</f>
        <v>8605</v>
      </c>
      <c r="G346" s="7">
        <f>+G347</f>
        <v>8605</v>
      </c>
      <c r="H346" s="7">
        <f t="shared" si="7"/>
        <v>0</v>
      </c>
      <c r="I346" s="6"/>
    </row>
    <row r="347" spans="1:9">
      <c r="A347" s="8"/>
      <c r="B347" s="8"/>
      <c r="C347" s="9" t="s">
        <v>395</v>
      </c>
      <c r="D347" s="8"/>
      <c r="E347" s="9" t="s">
        <v>379</v>
      </c>
      <c r="F347" s="10">
        <f>+F348</f>
        <v>8605</v>
      </c>
      <c r="G347" s="10">
        <f>+G348</f>
        <v>8605</v>
      </c>
      <c r="H347" s="10">
        <f t="shared" si="7"/>
        <v>0</v>
      </c>
      <c r="I347" s="9"/>
    </row>
    <row r="348" spans="1:9">
      <c r="A348" s="11"/>
      <c r="B348" s="11"/>
      <c r="C348" s="11"/>
      <c r="D348" s="12" t="s">
        <v>11</v>
      </c>
      <c r="E348" s="12"/>
      <c r="F348" s="13">
        <v>8605</v>
      </c>
      <c r="G348" s="13">
        <v>8605</v>
      </c>
      <c r="H348" s="13">
        <f t="shared" si="7"/>
        <v>0</v>
      </c>
      <c r="I348" s="12"/>
    </row>
    <row r="349" spans="1:9">
      <c r="A349" s="5"/>
      <c r="B349" s="6" t="s">
        <v>119</v>
      </c>
      <c r="C349" s="5"/>
      <c r="D349" s="5"/>
      <c r="E349" s="6" t="s">
        <v>120</v>
      </c>
      <c r="F349" s="7">
        <f>+F350+F352</f>
        <v>11000</v>
      </c>
      <c r="G349" s="7">
        <f>+G350+G352</f>
        <v>11000</v>
      </c>
      <c r="H349" s="7">
        <f t="shared" si="7"/>
        <v>0</v>
      </c>
      <c r="I349" s="6"/>
    </row>
    <row r="350" spans="1:9">
      <c r="A350" s="8"/>
      <c r="B350" s="8"/>
      <c r="C350" s="9" t="s">
        <v>396</v>
      </c>
      <c r="D350" s="8"/>
      <c r="E350" s="9" t="s">
        <v>124</v>
      </c>
      <c r="F350" s="10">
        <f>+F351</f>
        <v>1500</v>
      </c>
      <c r="G350" s="10">
        <f>+G351</f>
        <v>1500</v>
      </c>
      <c r="H350" s="10">
        <f t="shared" si="7"/>
        <v>0</v>
      </c>
      <c r="I350" s="9"/>
    </row>
    <row r="351" spans="1:9">
      <c r="A351" s="11"/>
      <c r="B351" s="11"/>
      <c r="C351" s="11"/>
      <c r="D351" s="12" t="s">
        <v>11</v>
      </c>
      <c r="E351" s="12"/>
      <c r="F351" s="13">
        <v>1500</v>
      </c>
      <c r="G351" s="13">
        <v>1500</v>
      </c>
      <c r="H351" s="13">
        <f t="shared" si="7"/>
        <v>0</v>
      </c>
      <c r="I351" s="12"/>
    </row>
    <row r="352" spans="1:9">
      <c r="A352" s="8"/>
      <c r="B352" s="8"/>
      <c r="C352" s="9" t="s">
        <v>397</v>
      </c>
      <c r="D352" s="8"/>
      <c r="E352" s="9" t="s">
        <v>381</v>
      </c>
      <c r="F352" s="10">
        <f>+F353</f>
        <v>9500</v>
      </c>
      <c r="G352" s="10">
        <f>+G353</f>
        <v>9500</v>
      </c>
      <c r="H352" s="10">
        <f t="shared" si="7"/>
        <v>0</v>
      </c>
      <c r="I352" s="9"/>
    </row>
    <row r="353" spans="1:9">
      <c r="A353" s="11"/>
      <c r="B353" s="11"/>
      <c r="C353" s="11"/>
      <c r="D353" s="12" t="s">
        <v>11</v>
      </c>
      <c r="E353" s="12"/>
      <c r="F353" s="13">
        <v>9500</v>
      </c>
      <c r="G353" s="13">
        <v>9500</v>
      </c>
      <c r="H353" s="13">
        <f t="shared" si="7"/>
        <v>0</v>
      </c>
      <c r="I353" s="12"/>
    </row>
    <row r="354" spans="1:9">
      <c r="A354" s="5"/>
      <c r="B354" s="6" t="s">
        <v>206</v>
      </c>
      <c r="C354" s="5"/>
      <c r="D354" s="5"/>
      <c r="E354" s="6" t="s">
        <v>207</v>
      </c>
      <c r="F354" s="7">
        <f>+F355</f>
        <v>5000</v>
      </c>
      <c r="G354" s="7">
        <f>+G355</f>
        <v>5000</v>
      </c>
      <c r="H354" s="7">
        <f t="shared" si="7"/>
        <v>0</v>
      </c>
      <c r="I354" s="6"/>
    </row>
    <row r="355" spans="1:9">
      <c r="A355" s="8"/>
      <c r="B355" s="8"/>
      <c r="C355" s="9" t="s">
        <v>398</v>
      </c>
      <c r="D355" s="8"/>
      <c r="E355" s="9" t="s">
        <v>217</v>
      </c>
      <c r="F355" s="10">
        <f>+F356</f>
        <v>5000</v>
      </c>
      <c r="G355" s="10">
        <f>+G356</f>
        <v>5000</v>
      </c>
      <c r="H355" s="10">
        <f t="shared" si="7"/>
        <v>0</v>
      </c>
      <c r="I355" s="9"/>
    </row>
    <row r="356" spans="1:9">
      <c r="A356" s="11"/>
      <c r="B356" s="11"/>
      <c r="C356" s="11"/>
      <c r="D356" s="12" t="s">
        <v>11</v>
      </c>
      <c r="E356" s="12"/>
      <c r="F356" s="13">
        <v>5000</v>
      </c>
      <c r="G356" s="13">
        <v>5000</v>
      </c>
      <c r="H356" s="13">
        <f t="shared" si="7"/>
        <v>0</v>
      </c>
      <c r="I356" s="12"/>
    </row>
    <row r="357" spans="1:9">
      <c r="A357" s="2" t="s">
        <v>399</v>
      </c>
      <c r="B357" s="3"/>
      <c r="C357" s="3"/>
      <c r="D357" s="3"/>
      <c r="E357" s="2" t="s">
        <v>400</v>
      </c>
      <c r="F357" s="4">
        <f t="shared" ref="F357:G359" si="8">+F358</f>
        <v>16600</v>
      </c>
      <c r="G357" s="4">
        <f t="shared" si="8"/>
        <v>16600</v>
      </c>
      <c r="H357" s="4">
        <f t="shared" si="7"/>
        <v>0</v>
      </c>
      <c r="I357" s="2"/>
    </row>
    <row r="358" spans="1:9">
      <c r="A358" s="5"/>
      <c r="B358" s="6" t="s">
        <v>50</v>
      </c>
      <c r="C358" s="5"/>
      <c r="D358" s="5"/>
      <c r="E358" s="6" t="s">
        <v>51</v>
      </c>
      <c r="F358" s="7">
        <f t="shared" si="8"/>
        <v>16600</v>
      </c>
      <c r="G358" s="7">
        <f t="shared" si="8"/>
        <v>16600</v>
      </c>
      <c r="H358" s="7">
        <f t="shared" si="7"/>
        <v>0</v>
      </c>
      <c r="I358" s="6"/>
    </row>
    <row r="359" spans="1:9">
      <c r="A359" s="8"/>
      <c r="B359" s="8"/>
      <c r="C359" s="9" t="s">
        <v>401</v>
      </c>
      <c r="D359" s="8"/>
      <c r="E359" s="9" t="s">
        <v>379</v>
      </c>
      <c r="F359" s="10">
        <f t="shared" si="8"/>
        <v>16600</v>
      </c>
      <c r="G359" s="10">
        <f t="shared" si="8"/>
        <v>16600</v>
      </c>
      <c r="H359" s="10">
        <f t="shared" si="7"/>
        <v>0</v>
      </c>
      <c r="I359" s="9"/>
    </row>
    <row r="360" spans="1:9">
      <c r="A360" s="11"/>
      <c r="B360" s="11"/>
      <c r="C360" s="11"/>
      <c r="D360" s="12" t="s">
        <v>11</v>
      </c>
      <c r="E360" s="12"/>
      <c r="F360" s="13">
        <v>16600</v>
      </c>
      <c r="G360" s="13">
        <v>16600</v>
      </c>
      <c r="H360" s="13">
        <f t="shared" si="7"/>
        <v>0</v>
      </c>
      <c r="I360" s="12"/>
    </row>
    <row r="361" spans="1:9">
      <c r="A361" s="2" t="s">
        <v>402</v>
      </c>
      <c r="B361" s="3"/>
      <c r="C361" s="3"/>
      <c r="D361" s="3"/>
      <c r="E361" s="2" t="s">
        <v>403</v>
      </c>
      <c r="F361" s="4">
        <f>+F362+F365+F368</f>
        <v>11470</v>
      </c>
      <c r="G361" s="4">
        <f>+G362+G365+G368</f>
        <v>11470</v>
      </c>
      <c r="H361" s="4">
        <f t="shared" si="7"/>
        <v>0</v>
      </c>
      <c r="I361" s="2"/>
    </row>
    <row r="362" spans="1:9">
      <c r="A362" s="5"/>
      <c r="B362" s="6" t="s">
        <v>50</v>
      </c>
      <c r="C362" s="5"/>
      <c r="D362" s="5"/>
      <c r="E362" s="6" t="s">
        <v>51</v>
      </c>
      <c r="F362" s="7">
        <f>+F363</f>
        <v>8220</v>
      </c>
      <c r="G362" s="7">
        <f>+G363</f>
        <v>8220</v>
      </c>
      <c r="H362" s="7">
        <f t="shared" si="7"/>
        <v>0</v>
      </c>
      <c r="I362" s="6"/>
    </row>
    <row r="363" spans="1:9">
      <c r="A363" s="8"/>
      <c r="B363" s="8"/>
      <c r="C363" s="9" t="s">
        <v>404</v>
      </c>
      <c r="D363" s="8"/>
      <c r="E363" s="9" t="s">
        <v>379</v>
      </c>
      <c r="F363" s="10">
        <f>+F364</f>
        <v>8220</v>
      </c>
      <c r="G363" s="10">
        <f>+G364</f>
        <v>8220</v>
      </c>
      <c r="H363" s="10">
        <f t="shared" si="7"/>
        <v>0</v>
      </c>
      <c r="I363" s="9"/>
    </row>
    <row r="364" spans="1:9">
      <c r="A364" s="11"/>
      <c r="B364" s="11"/>
      <c r="C364" s="11"/>
      <c r="D364" s="12" t="s">
        <v>11</v>
      </c>
      <c r="E364" s="12"/>
      <c r="F364" s="13">
        <v>8220</v>
      </c>
      <c r="G364" s="13">
        <v>8220</v>
      </c>
      <c r="H364" s="13">
        <f t="shared" si="7"/>
        <v>0</v>
      </c>
      <c r="I364" s="12"/>
    </row>
    <row r="365" spans="1:9">
      <c r="A365" s="5"/>
      <c r="B365" s="6" t="s">
        <v>119</v>
      </c>
      <c r="C365" s="5"/>
      <c r="D365" s="5"/>
      <c r="E365" s="6" t="s">
        <v>120</v>
      </c>
      <c r="F365" s="7">
        <f>+F366</f>
        <v>3000</v>
      </c>
      <c r="G365" s="7">
        <f>+G366</f>
        <v>3000</v>
      </c>
      <c r="H365" s="7">
        <f t="shared" si="7"/>
        <v>0</v>
      </c>
      <c r="I365" s="6"/>
    </row>
    <row r="366" spans="1:9">
      <c r="A366" s="8"/>
      <c r="B366" s="8"/>
      <c r="C366" s="9" t="s">
        <v>405</v>
      </c>
      <c r="D366" s="8"/>
      <c r="E366" s="9" t="s">
        <v>381</v>
      </c>
      <c r="F366" s="10">
        <f>+F367</f>
        <v>3000</v>
      </c>
      <c r="G366" s="10">
        <f>+G367</f>
        <v>3000</v>
      </c>
      <c r="H366" s="10">
        <f t="shared" si="7"/>
        <v>0</v>
      </c>
      <c r="I366" s="9"/>
    </row>
    <row r="367" spans="1:9">
      <c r="A367" s="11"/>
      <c r="B367" s="11"/>
      <c r="C367" s="11"/>
      <c r="D367" s="12" t="s">
        <v>11</v>
      </c>
      <c r="E367" s="12"/>
      <c r="F367" s="13">
        <v>3000</v>
      </c>
      <c r="G367" s="13">
        <v>3000</v>
      </c>
      <c r="H367" s="13">
        <f t="shared" si="7"/>
        <v>0</v>
      </c>
      <c r="I367" s="12"/>
    </row>
    <row r="368" spans="1:9">
      <c r="A368" s="5"/>
      <c r="B368" s="6" t="s">
        <v>206</v>
      </c>
      <c r="C368" s="5"/>
      <c r="D368" s="5"/>
      <c r="E368" s="6" t="s">
        <v>207</v>
      </c>
      <c r="F368" s="7">
        <f>+F369</f>
        <v>250</v>
      </c>
      <c r="G368" s="7">
        <f>+G369</f>
        <v>250</v>
      </c>
      <c r="H368" s="7">
        <f t="shared" si="7"/>
        <v>0</v>
      </c>
      <c r="I368" s="6"/>
    </row>
    <row r="369" spans="1:9">
      <c r="A369" s="8"/>
      <c r="B369" s="8"/>
      <c r="C369" s="9" t="s">
        <v>406</v>
      </c>
      <c r="D369" s="8"/>
      <c r="E369" s="9" t="s">
        <v>217</v>
      </c>
      <c r="F369" s="10">
        <f>+F370</f>
        <v>250</v>
      </c>
      <c r="G369" s="10">
        <f>+G370</f>
        <v>250</v>
      </c>
      <c r="H369" s="10">
        <f t="shared" si="7"/>
        <v>0</v>
      </c>
      <c r="I369" s="9"/>
    </row>
    <row r="370" spans="1:9">
      <c r="A370" s="11"/>
      <c r="B370" s="11"/>
      <c r="C370" s="11"/>
      <c r="D370" s="12" t="s">
        <v>11</v>
      </c>
      <c r="E370" s="12"/>
      <c r="F370" s="13">
        <v>250</v>
      </c>
      <c r="G370" s="13">
        <v>250</v>
      </c>
      <c r="H370" s="13">
        <f t="shared" si="7"/>
        <v>0</v>
      </c>
      <c r="I370" s="12"/>
    </row>
    <row r="371" spans="1:9">
      <c r="A371" s="2" t="s">
        <v>407</v>
      </c>
      <c r="B371" s="3"/>
      <c r="C371" s="3"/>
      <c r="D371" s="3"/>
      <c r="E371" s="2" t="s">
        <v>408</v>
      </c>
      <c r="F371" s="4">
        <f t="shared" ref="F371:G373" si="9">+F372</f>
        <v>6860</v>
      </c>
      <c r="G371" s="4">
        <f t="shared" si="9"/>
        <v>6860</v>
      </c>
      <c r="H371" s="4">
        <f t="shared" si="7"/>
        <v>0</v>
      </c>
      <c r="I371" s="2"/>
    </row>
    <row r="372" spans="1:9">
      <c r="A372" s="5"/>
      <c r="B372" s="6" t="s">
        <v>50</v>
      </c>
      <c r="C372" s="5"/>
      <c r="D372" s="5"/>
      <c r="E372" s="6" t="s">
        <v>51</v>
      </c>
      <c r="F372" s="7">
        <f t="shared" si="9"/>
        <v>6860</v>
      </c>
      <c r="G372" s="7">
        <f t="shared" si="9"/>
        <v>6860</v>
      </c>
      <c r="H372" s="7">
        <f t="shared" si="7"/>
        <v>0</v>
      </c>
      <c r="I372" s="6"/>
    </row>
    <row r="373" spans="1:9">
      <c r="A373" s="8"/>
      <c r="B373" s="8"/>
      <c r="C373" s="9" t="s">
        <v>409</v>
      </c>
      <c r="D373" s="8"/>
      <c r="E373" s="9" t="s">
        <v>379</v>
      </c>
      <c r="F373" s="10">
        <f t="shared" si="9"/>
        <v>6860</v>
      </c>
      <c r="G373" s="10">
        <f t="shared" si="9"/>
        <v>6860</v>
      </c>
      <c r="H373" s="10">
        <f t="shared" si="7"/>
        <v>0</v>
      </c>
      <c r="I373" s="9"/>
    </row>
    <row r="374" spans="1:9">
      <c r="A374" s="11"/>
      <c r="B374" s="11"/>
      <c r="C374" s="11"/>
      <c r="D374" s="12" t="s">
        <v>11</v>
      </c>
      <c r="E374" s="12"/>
      <c r="F374" s="13">
        <v>6860</v>
      </c>
      <c r="G374" s="13">
        <v>6860</v>
      </c>
      <c r="H374" s="13">
        <f t="shared" si="7"/>
        <v>0</v>
      </c>
      <c r="I374" s="12"/>
    </row>
    <row r="375" spans="1:9">
      <c r="A375" s="2" t="s">
        <v>410</v>
      </c>
      <c r="B375" s="3"/>
      <c r="C375" s="3"/>
      <c r="D375" s="3"/>
      <c r="E375" s="2" t="s">
        <v>411</v>
      </c>
      <c r="F375" s="4">
        <f>+F376+F379</f>
        <v>18904.98</v>
      </c>
      <c r="G375" s="4">
        <f>+G376+G379</f>
        <v>18904.98</v>
      </c>
      <c r="H375" s="4">
        <f t="shared" si="7"/>
        <v>0</v>
      </c>
      <c r="I375" s="2"/>
    </row>
    <row r="376" spans="1:9">
      <c r="A376" s="5"/>
      <c r="B376" s="6" t="s">
        <v>50</v>
      </c>
      <c r="C376" s="5"/>
      <c r="D376" s="5"/>
      <c r="E376" s="6" t="s">
        <v>51</v>
      </c>
      <c r="F376" s="7">
        <f>+F377</f>
        <v>13304.98</v>
      </c>
      <c r="G376" s="7">
        <f>+G377</f>
        <v>13304.98</v>
      </c>
      <c r="H376" s="7">
        <f t="shared" si="7"/>
        <v>0</v>
      </c>
      <c r="I376" s="6"/>
    </row>
    <row r="377" spans="1:9">
      <c r="A377" s="8"/>
      <c r="B377" s="8"/>
      <c r="C377" s="9" t="s">
        <v>412</v>
      </c>
      <c r="D377" s="8"/>
      <c r="E377" s="9" t="s">
        <v>379</v>
      </c>
      <c r="F377" s="10">
        <f>+F378</f>
        <v>13304.98</v>
      </c>
      <c r="G377" s="10">
        <f>+G378</f>
        <v>13304.98</v>
      </c>
      <c r="H377" s="10">
        <f t="shared" si="7"/>
        <v>0</v>
      </c>
      <c r="I377" s="9"/>
    </row>
    <row r="378" spans="1:9">
      <c r="A378" s="11"/>
      <c r="B378" s="11"/>
      <c r="C378" s="11"/>
      <c r="D378" s="12" t="s">
        <v>11</v>
      </c>
      <c r="E378" s="12"/>
      <c r="F378" s="13">
        <v>13304.98</v>
      </c>
      <c r="G378" s="13">
        <v>13304.98</v>
      </c>
      <c r="H378" s="13">
        <f t="shared" si="7"/>
        <v>0</v>
      </c>
      <c r="I378" s="12"/>
    </row>
    <row r="379" spans="1:9">
      <c r="A379" s="5"/>
      <c r="B379" s="6" t="s">
        <v>206</v>
      </c>
      <c r="C379" s="5"/>
      <c r="D379" s="5"/>
      <c r="E379" s="6" t="s">
        <v>207</v>
      </c>
      <c r="F379" s="7">
        <f>+F380</f>
        <v>5600</v>
      </c>
      <c r="G379" s="7">
        <f>+G380</f>
        <v>5600</v>
      </c>
      <c r="H379" s="7">
        <f t="shared" si="7"/>
        <v>0</v>
      </c>
      <c r="I379" s="6"/>
    </row>
    <row r="380" spans="1:9">
      <c r="A380" s="8"/>
      <c r="B380" s="8"/>
      <c r="C380" s="9" t="s">
        <v>413</v>
      </c>
      <c r="D380" s="8"/>
      <c r="E380" s="9" t="s">
        <v>217</v>
      </c>
      <c r="F380" s="10">
        <f>+F381</f>
        <v>5600</v>
      </c>
      <c r="G380" s="10">
        <f>+G381</f>
        <v>5600</v>
      </c>
      <c r="H380" s="10">
        <f t="shared" si="7"/>
        <v>0</v>
      </c>
      <c r="I380" s="9"/>
    </row>
    <row r="381" spans="1:9">
      <c r="A381" s="11"/>
      <c r="B381" s="11"/>
      <c r="C381" s="11"/>
      <c r="D381" s="12" t="s">
        <v>11</v>
      </c>
      <c r="E381" s="12"/>
      <c r="F381" s="13">
        <v>5600</v>
      </c>
      <c r="G381" s="13">
        <v>5600</v>
      </c>
      <c r="H381" s="13">
        <f t="shared" si="7"/>
        <v>0</v>
      </c>
      <c r="I381" s="12"/>
    </row>
    <row r="382" spans="1:9">
      <c r="A382" s="2" t="s">
        <v>414</v>
      </c>
      <c r="B382" s="3"/>
      <c r="C382" s="3"/>
      <c r="D382" s="3"/>
      <c r="E382" s="2" t="s">
        <v>415</v>
      </c>
      <c r="F382" s="4">
        <f t="shared" ref="F382:G384" si="10">+F383</f>
        <v>9240</v>
      </c>
      <c r="G382" s="4">
        <f t="shared" si="10"/>
        <v>9240</v>
      </c>
      <c r="H382" s="4">
        <f t="shared" si="7"/>
        <v>0</v>
      </c>
      <c r="I382" s="2"/>
    </row>
    <row r="383" spans="1:9">
      <c r="A383" s="5"/>
      <c r="B383" s="6" t="s">
        <v>50</v>
      </c>
      <c r="C383" s="5"/>
      <c r="D383" s="5"/>
      <c r="E383" s="6" t="s">
        <v>51</v>
      </c>
      <c r="F383" s="7">
        <f t="shared" si="10"/>
        <v>9240</v>
      </c>
      <c r="G383" s="7">
        <f t="shared" si="10"/>
        <v>9240</v>
      </c>
      <c r="H383" s="7">
        <f t="shared" si="7"/>
        <v>0</v>
      </c>
      <c r="I383" s="6"/>
    </row>
    <row r="384" spans="1:9">
      <c r="A384" s="8"/>
      <c r="B384" s="8"/>
      <c r="C384" s="9" t="s">
        <v>416</v>
      </c>
      <c r="D384" s="8"/>
      <c r="E384" s="9" t="s">
        <v>379</v>
      </c>
      <c r="F384" s="10">
        <f t="shared" si="10"/>
        <v>9240</v>
      </c>
      <c r="G384" s="10">
        <f t="shared" si="10"/>
        <v>9240</v>
      </c>
      <c r="H384" s="10">
        <f t="shared" si="7"/>
        <v>0</v>
      </c>
      <c r="I384" s="9"/>
    </row>
    <row r="385" spans="1:9">
      <c r="A385" s="11"/>
      <c r="B385" s="11"/>
      <c r="C385" s="11"/>
      <c r="D385" s="12" t="s">
        <v>11</v>
      </c>
      <c r="E385" s="12"/>
      <c r="F385" s="13">
        <v>9240</v>
      </c>
      <c r="G385" s="13">
        <v>9240</v>
      </c>
      <c r="H385" s="13">
        <f t="shared" si="7"/>
        <v>0</v>
      </c>
      <c r="I385" s="12"/>
    </row>
    <row r="386" spans="1:9">
      <c r="A386" s="2" t="s">
        <v>417</v>
      </c>
      <c r="B386" s="3"/>
      <c r="C386" s="3"/>
      <c r="D386" s="3"/>
      <c r="E386" s="2" t="s">
        <v>418</v>
      </c>
      <c r="F386" s="4">
        <f t="shared" ref="F386:G388" si="11">+F387</f>
        <v>11470</v>
      </c>
      <c r="G386" s="4">
        <f t="shared" si="11"/>
        <v>11470</v>
      </c>
      <c r="H386" s="4">
        <f t="shared" si="7"/>
        <v>0</v>
      </c>
      <c r="I386" s="2"/>
    </row>
    <row r="387" spans="1:9">
      <c r="A387" s="5"/>
      <c r="B387" s="6" t="s">
        <v>50</v>
      </c>
      <c r="C387" s="5"/>
      <c r="D387" s="5"/>
      <c r="E387" s="6" t="s">
        <v>51</v>
      </c>
      <c r="F387" s="7">
        <f t="shared" si="11"/>
        <v>11470</v>
      </c>
      <c r="G387" s="7">
        <f t="shared" si="11"/>
        <v>11470</v>
      </c>
      <c r="H387" s="7">
        <f t="shared" si="7"/>
        <v>0</v>
      </c>
      <c r="I387" s="6"/>
    </row>
    <row r="388" spans="1:9">
      <c r="A388" s="8"/>
      <c r="B388" s="8"/>
      <c r="C388" s="9" t="s">
        <v>419</v>
      </c>
      <c r="D388" s="8"/>
      <c r="E388" s="9" t="s">
        <v>379</v>
      </c>
      <c r="F388" s="10">
        <f t="shared" si="11"/>
        <v>11470</v>
      </c>
      <c r="G388" s="10">
        <f t="shared" si="11"/>
        <v>11470</v>
      </c>
      <c r="H388" s="10">
        <f t="shared" si="7"/>
        <v>0</v>
      </c>
      <c r="I388" s="9"/>
    </row>
    <row r="389" spans="1:9">
      <c r="A389" s="11"/>
      <c r="B389" s="11"/>
      <c r="C389" s="11"/>
      <c r="D389" s="12" t="s">
        <v>11</v>
      </c>
      <c r="E389" s="12"/>
      <c r="F389" s="13">
        <v>11470</v>
      </c>
      <c r="G389" s="13">
        <v>11470</v>
      </c>
      <c r="H389" s="13">
        <f t="shared" si="7"/>
        <v>0</v>
      </c>
      <c r="I389" s="12"/>
    </row>
    <row r="390" spans="1:9">
      <c r="A390" s="2" t="s">
        <v>420</v>
      </c>
      <c r="B390" s="3"/>
      <c r="C390" s="3"/>
      <c r="D390" s="3"/>
      <c r="E390" s="2" t="s">
        <v>421</v>
      </c>
      <c r="F390" s="4">
        <f t="shared" ref="F390:G392" si="12">+F391</f>
        <v>12441.23</v>
      </c>
      <c r="G390" s="4">
        <f t="shared" si="12"/>
        <v>12441.23</v>
      </c>
      <c r="H390" s="4">
        <f t="shared" si="7"/>
        <v>0</v>
      </c>
      <c r="I390" s="2"/>
    </row>
    <row r="391" spans="1:9">
      <c r="A391" s="5"/>
      <c r="B391" s="6" t="s">
        <v>50</v>
      </c>
      <c r="C391" s="5"/>
      <c r="D391" s="5"/>
      <c r="E391" s="6" t="s">
        <v>51</v>
      </c>
      <c r="F391" s="7">
        <f t="shared" si="12"/>
        <v>12441.23</v>
      </c>
      <c r="G391" s="7">
        <f t="shared" si="12"/>
        <v>12441.23</v>
      </c>
      <c r="H391" s="7">
        <f t="shared" si="7"/>
        <v>0</v>
      </c>
      <c r="I391" s="6"/>
    </row>
    <row r="392" spans="1:9">
      <c r="A392" s="8"/>
      <c r="B392" s="8"/>
      <c r="C392" s="9" t="s">
        <v>422</v>
      </c>
      <c r="D392" s="8"/>
      <c r="E392" s="9" t="s">
        <v>379</v>
      </c>
      <c r="F392" s="10">
        <f t="shared" si="12"/>
        <v>12441.23</v>
      </c>
      <c r="G392" s="10">
        <f t="shared" si="12"/>
        <v>12441.23</v>
      </c>
      <c r="H392" s="10">
        <f t="shared" ref="H392:H411" si="13">G392-F392</f>
        <v>0</v>
      </c>
      <c r="I392" s="9"/>
    </row>
    <row r="393" spans="1:9">
      <c r="A393" s="11"/>
      <c r="B393" s="11"/>
      <c r="C393" s="11"/>
      <c r="D393" s="12" t="s">
        <v>11</v>
      </c>
      <c r="E393" s="12"/>
      <c r="F393" s="13">
        <v>12441.23</v>
      </c>
      <c r="G393" s="13">
        <v>12441.23</v>
      </c>
      <c r="H393" s="13">
        <f t="shared" si="13"/>
        <v>0</v>
      </c>
      <c r="I393" s="12"/>
    </row>
    <row r="394" spans="1:9">
      <c r="A394" s="2" t="s">
        <v>423</v>
      </c>
      <c r="B394" s="3"/>
      <c r="C394" s="3"/>
      <c r="D394" s="3"/>
      <c r="E394" s="2" t="s">
        <v>424</v>
      </c>
      <c r="F394" s="4">
        <f>+F395+F399+F404</f>
        <v>299415</v>
      </c>
      <c r="G394" s="4">
        <f>+G395+G399+G404</f>
        <v>299415</v>
      </c>
      <c r="H394" s="4">
        <f t="shared" si="13"/>
        <v>0</v>
      </c>
      <c r="I394" s="2"/>
    </row>
    <row r="395" spans="1:9">
      <c r="A395" s="5"/>
      <c r="B395" s="6" t="s">
        <v>50</v>
      </c>
      <c r="C395" s="5"/>
      <c r="D395" s="5"/>
      <c r="E395" s="6" t="s">
        <v>51</v>
      </c>
      <c r="F395" s="7">
        <f>+F396</f>
        <v>224415</v>
      </c>
      <c r="G395" s="7">
        <f>+G396</f>
        <v>224415</v>
      </c>
      <c r="H395" s="7">
        <f t="shared" si="13"/>
        <v>0</v>
      </c>
      <c r="I395" s="6"/>
    </row>
    <row r="396" spans="1:9">
      <c r="A396" s="8"/>
      <c r="B396" s="8"/>
      <c r="C396" s="9" t="s">
        <v>425</v>
      </c>
      <c r="D396" s="8"/>
      <c r="E396" s="9" t="s">
        <v>379</v>
      </c>
      <c r="F396" s="10">
        <f>+F397+F398</f>
        <v>224415</v>
      </c>
      <c r="G396" s="10">
        <f>+G397+G398</f>
        <v>224415</v>
      </c>
      <c r="H396" s="10">
        <f t="shared" si="13"/>
        <v>0</v>
      </c>
      <c r="I396" s="9"/>
    </row>
    <row r="397" spans="1:9">
      <c r="A397" s="11"/>
      <c r="B397" s="11"/>
      <c r="C397" s="11"/>
      <c r="D397" s="12" t="s">
        <v>11</v>
      </c>
      <c r="E397" s="12"/>
      <c r="F397" s="13">
        <v>46415</v>
      </c>
      <c r="G397" s="13">
        <v>46415</v>
      </c>
      <c r="H397" s="13">
        <f t="shared" si="13"/>
        <v>0</v>
      </c>
      <c r="I397" s="12"/>
    </row>
    <row r="398" spans="1:9">
      <c r="A398" s="11"/>
      <c r="B398" s="11"/>
      <c r="C398" s="11"/>
      <c r="D398" s="12" t="s">
        <v>426</v>
      </c>
      <c r="E398" s="12" t="s">
        <v>427</v>
      </c>
      <c r="F398" s="13">
        <v>178000</v>
      </c>
      <c r="G398" s="13">
        <v>178000</v>
      </c>
      <c r="H398" s="13">
        <f t="shared" si="13"/>
        <v>0</v>
      </c>
      <c r="I398" s="12"/>
    </row>
    <row r="399" spans="1:9">
      <c r="A399" s="5"/>
      <c r="B399" s="6" t="s">
        <v>119</v>
      </c>
      <c r="C399" s="5"/>
      <c r="D399" s="5"/>
      <c r="E399" s="6" t="s">
        <v>120</v>
      </c>
      <c r="F399" s="7">
        <f>+F400+F402</f>
        <v>25000</v>
      </c>
      <c r="G399" s="7">
        <f>+G400+G402</f>
        <v>25000</v>
      </c>
      <c r="H399" s="7">
        <f t="shared" si="13"/>
        <v>0</v>
      </c>
      <c r="I399" s="6"/>
    </row>
    <row r="400" spans="1:9">
      <c r="A400" s="8"/>
      <c r="B400" s="8"/>
      <c r="C400" s="9" t="s">
        <v>428</v>
      </c>
      <c r="D400" s="8"/>
      <c r="E400" s="9" t="s">
        <v>124</v>
      </c>
      <c r="F400" s="10">
        <f>+F401</f>
        <v>10000</v>
      </c>
      <c r="G400" s="10">
        <f>+G401</f>
        <v>10000</v>
      </c>
      <c r="H400" s="10">
        <f t="shared" si="13"/>
        <v>0</v>
      </c>
      <c r="I400" s="9"/>
    </row>
    <row r="401" spans="1:9">
      <c r="A401" s="11"/>
      <c r="B401" s="11"/>
      <c r="C401" s="11"/>
      <c r="D401" s="12" t="s">
        <v>11</v>
      </c>
      <c r="E401" s="12"/>
      <c r="F401" s="13">
        <v>10000</v>
      </c>
      <c r="G401" s="13">
        <v>10000</v>
      </c>
      <c r="H401" s="13">
        <f t="shared" si="13"/>
        <v>0</v>
      </c>
      <c r="I401" s="12"/>
    </row>
    <row r="402" spans="1:9">
      <c r="A402" s="8"/>
      <c r="B402" s="8"/>
      <c r="C402" s="9" t="s">
        <v>429</v>
      </c>
      <c r="D402" s="8"/>
      <c r="E402" s="9" t="s">
        <v>381</v>
      </c>
      <c r="F402" s="10">
        <f>+F403</f>
        <v>15000</v>
      </c>
      <c r="G402" s="10">
        <f>+G403</f>
        <v>15000</v>
      </c>
      <c r="H402" s="10">
        <f t="shared" si="13"/>
        <v>0</v>
      </c>
      <c r="I402" s="9"/>
    </row>
    <row r="403" spans="1:9">
      <c r="A403" s="11"/>
      <c r="B403" s="11"/>
      <c r="C403" s="11"/>
      <c r="D403" s="12" t="s">
        <v>11</v>
      </c>
      <c r="E403" s="12"/>
      <c r="F403" s="13">
        <v>15000</v>
      </c>
      <c r="G403" s="13">
        <v>15000</v>
      </c>
      <c r="H403" s="13">
        <f t="shared" si="13"/>
        <v>0</v>
      </c>
      <c r="I403" s="12"/>
    </row>
    <row r="404" spans="1:9">
      <c r="A404" s="5"/>
      <c r="B404" s="6" t="s">
        <v>206</v>
      </c>
      <c r="C404" s="5"/>
      <c r="D404" s="5"/>
      <c r="E404" s="6" t="s">
        <v>207</v>
      </c>
      <c r="F404" s="7">
        <f>+F405</f>
        <v>50000</v>
      </c>
      <c r="G404" s="7">
        <f>+G405</f>
        <v>50000</v>
      </c>
      <c r="H404" s="7">
        <f t="shared" si="13"/>
        <v>0</v>
      </c>
      <c r="I404" s="6"/>
    </row>
    <row r="405" spans="1:9">
      <c r="A405" s="8"/>
      <c r="B405" s="8"/>
      <c r="C405" s="9" t="s">
        <v>430</v>
      </c>
      <c r="D405" s="8"/>
      <c r="E405" s="9" t="s">
        <v>217</v>
      </c>
      <c r="F405" s="10">
        <f>+F406</f>
        <v>50000</v>
      </c>
      <c r="G405" s="10">
        <f>+G406</f>
        <v>50000</v>
      </c>
      <c r="H405" s="10">
        <f t="shared" si="13"/>
        <v>0</v>
      </c>
      <c r="I405" s="9"/>
    </row>
    <row r="406" spans="1:9">
      <c r="A406" s="11"/>
      <c r="B406" s="11"/>
      <c r="C406" s="11"/>
      <c r="D406" s="12" t="s">
        <v>11</v>
      </c>
      <c r="E406" s="12"/>
      <c r="F406" s="13">
        <v>50000</v>
      </c>
      <c r="G406" s="13">
        <v>50000</v>
      </c>
      <c r="H406" s="13">
        <f t="shared" si="13"/>
        <v>0</v>
      </c>
      <c r="I406" s="12"/>
    </row>
    <row r="407" spans="1:9">
      <c r="A407" s="2" t="s">
        <v>431</v>
      </c>
      <c r="B407" s="3"/>
      <c r="C407" s="3"/>
      <c r="D407" s="3"/>
      <c r="E407" s="2" t="s">
        <v>432</v>
      </c>
      <c r="F407" s="4">
        <f t="shared" ref="F407:G409" si="14">+F408</f>
        <v>5180</v>
      </c>
      <c r="G407" s="4">
        <f t="shared" si="14"/>
        <v>5180</v>
      </c>
      <c r="H407" s="4">
        <f t="shared" si="13"/>
        <v>0</v>
      </c>
      <c r="I407" s="2"/>
    </row>
    <row r="408" spans="1:9">
      <c r="A408" s="5"/>
      <c r="B408" s="6" t="s">
        <v>50</v>
      </c>
      <c r="C408" s="5"/>
      <c r="D408" s="5"/>
      <c r="E408" s="6" t="s">
        <v>51</v>
      </c>
      <c r="F408" s="7">
        <f t="shared" si="14"/>
        <v>5180</v>
      </c>
      <c r="G408" s="7">
        <f t="shared" si="14"/>
        <v>5180</v>
      </c>
      <c r="H408" s="7">
        <f t="shared" si="13"/>
        <v>0</v>
      </c>
      <c r="I408" s="6"/>
    </row>
    <row r="409" spans="1:9">
      <c r="A409" s="8"/>
      <c r="B409" s="8"/>
      <c r="C409" s="9" t="s">
        <v>433</v>
      </c>
      <c r="D409" s="8"/>
      <c r="E409" s="9" t="s">
        <v>379</v>
      </c>
      <c r="F409" s="10">
        <f t="shared" si="14"/>
        <v>5180</v>
      </c>
      <c r="G409" s="10">
        <f t="shared" si="14"/>
        <v>5180</v>
      </c>
      <c r="H409" s="10">
        <f t="shared" si="13"/>
        <v>0</v>
      </c>
      <c r="I409" s="9"/>
    </row>
    <row r="410" spans="1:9">
      <c r="A410" s="11"/>
      <c r="B410" s="11"/>
      <c r="C410" s="11"/>
      <c r="D410" s="12" t="s">
        <v>11</v>
      </c>
      <c r="E410" s="12"/>
      <c r="F410" s="13">
        <v>5180</v>
      </c>
      <c r="G410" s="13">
        <v>5180</v>
      </c>
      <c r="H410" s="13">
        <f t="shared" si="13"/>
        <v>0</v>
      </c>
      <c r="I410" s="12"/>
    </row>
    <row r="411" spans="1:9">
      <c r="A411" s="14"/>
      <c r="B411" s="14"/>
      <c r="C411" s="14"/>
      <c r="D411" s="14"/>
      <c r="E411" s="14"/>
      <c r="F411" s="15">
        <f>+F7+F15+F19+F23+F318+F325+F335+F345+F357+F361+F371+F375+F382+F386+F390+F394+F407</f>
        <v>15899550.990000002</v>
      </c>
      <c r="G411" s="15">
        <f>+G7+G15+G19+G23+G318+G325+G335+G345+G357+G361+G371+G375+G382+G386+G390+G394+G407</f>
        <v>15912060.990000002</v>
      </c>
      <c r="H411" s="15">
        <f t="shared" si="13"/>
        <v>12510</v>
      </c>
      <c r="I411" s="14"/>
    </row>
  </sheetData>
  <mergeCells count="7">
    <mergeCell ref="I327:I333"/>
    <mergeCell ref="I220:I221"/>
    <mergeCell ref="I111:I112"/>
    <mergeCell ref="I120:I121"/>
    <mergeCell ref="I128:I129"/>
    <mergeCell ref="I156:I157"/>
    <mergeCell ref="I230:I231"/>
  </mergeCells>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Maček MARJETA</dc:creator>
  <cp:lastModifiedBy>Maček MARJETA</cp:lastModifiedBy>
  <cp:lastPrinted>2015-01-09T11:48:17Z</cp:lastPrinted>
  <dcterms:created xsi:type="dcterms:W3CDTF">2015-01-08T15:46:22Z</dcterms:created>
  <dcterms:modified xsi:type="dcterms:W3CDTF">2015-01-09T12:05:25Z</dcterms:modified>
</cp:coreProperties>
</file>