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4370"/>
  </bookViews>
  <sheets>
    <sheet name="List1" sheetId="1" r:id="rId1"/>
  </sheets>
  <definedNames>
    <definedName name="_xlnm.Print_Titles" localSheetId="0">List1!$5:$6</definedName>
  </definedNames>
  <calcPr calcId="125725"/>
</workbook>
</file>

<file path=xl/calcChain.xml><?xml version="1.0" encoding="utf-8"?>
<calcChain xmlns="http://schemas.openxmlformats.org/spreadsheetml/2006/main">
  <c r="F851" i="1"/>
  <c r="K850"/>
  <c r="J850"/>
  <c r="K849"/>
  <c r="J849"/>
  <c r="K848"/>
  <c r="J848"/>
  <c r="K847"/>
  <c r="J847"/>
  <c r="K846"/>
  <c r="J846"/>
  <c r="K845"/>
  <c r="J845"/>
  <c r="K844"/>
  <c r="J844"/>
  <c r="K843"/>
  <c r="J843"/>
  <c r="I842"/>
  <c r="H842"/>
  <c r="G842"/>
  <c r="G841" s="1"/>
  <c r="F842"/>
  <c r="F841" s="1"/>
  <c r="F840" s="1"/>
  <c r="I841"/>
  <c r="I840" s="1"/>
  <c r="H841"/>
  <c r="H840" s="1"/>
  <c r="K839"/>
  <c r="J839"/>
  <c r="K838"/>
  <c r="J838"/>
  <c r="K837"/>
  <c r="J837"/>
  <c r="I836"/>
  <c r="H836"/>
  <c r="G836"/>
  <c r="G835" s="1"/>
  <c r="F836"/>
  <c r="F835" s="1"/>
  <c r="I835"/>
  <c r="H835"/>
  <c r="K834"/>
  <c r="J834"/>
  <c r="K833"/>
  <c r="J833"/>
  <c r="I832"/>
  <c r="I829" s="1"/>
  <c r="H832"/>
  <c r="H829" s="1"/>
  <c r="G832"/>
  <c r="F832"/>
  <c r="K831"/>
  <c r="J831"/>
  <c r="I830"/>
  <c r="H830"/>
  <c r="G830"/>
  <c r="F830"/>
  <c r="K828"/>
  <c r="J828"/>
  <c r="K827"/>
  <c r="J827"/>
  <c r="K826"/>
  <c r="J826"/>
  <c r="K825"/>
  <c r="J825"/>
  <c r="K824"/>
  <c r="J824"/>
  <c r="K823"/>
  <c r="J823"/>
  <c r="K822"/>
  <c r="J822"/>
  <c r="K821"/>
  <c r="J821"/>
  <c r="K820"/>
  <c r="J820"/>
  <c r="K819"/>
  <c r="J819"/>
  <c r="K818"/>
  <c r="J818"/>
  <c r="K817"/>
  <c r="J817"/>
  <c r="K816"/>
  <c r="J816"/>
  <c r="I815"/>
  <c r="I814" s="1"/>
  <c r="H815"/>
  <c r="H814" s="1"/>
  <c r="G815"/>
  <c r="G814" s="1"/>
  <c r="F815"/>
  <c r="F814" s="1"/>
  <c r="K812"/>
  <c r="J812"/>
  <c r="K811"/>
  <c r="J811"/>
  <c r="K810"/>
  <c r="J810"/>
  <c r="K809"/>
  <c r="J809"/>
  <c r="K808"/>
  <c r="J808"/>
  <c r="K807"/>
  <c r="J807"/>
  <c r="K806"/>
  <c r="J806"/>
  <c r="K805"/>
  <c r="J805"/>
  <c r="K804"/>
  <c r="J804"/>
  <c r="K803"/>
  <c r="J803"/>
  <c r="K802"/>
  <c r="J802"/>
  <c r="I801"/>
  <c r="I800" s="1"/>
  <c r="I799" s="1"/>
  <c r="H801"/>
  <c r="G801"/>
  <c r="G800" s="1"/>
  <c r="F801"/>
  <c r="F800" s="1"/>
  <c r="F799" s="1"/>
  <c r="H800"/>
  <c r="H799" s="1"/>
  <c r="K798"/>
  <c r="J798"/>
  <c r="K797"/>
  <c r="J797"/>
  <c r="K796"/>
  <c r="J796"/>
  <c r="K795"/>
  <c r="J795"/>
  <c r="K794"/>
  <c r="J794"/>
  <c r="K793"/>
  <c r="J793"/>
  <c r="K792"/>
  <c r="J792"/>
  <c r="I791"/>
  <c r="H791"/>
  <c r="H790" s="1"/>
  <c r="H789" s="1"/>
  <c r="G791"/>
  <c r="G790" s="1"/>
  <c r="F791"/>
  <c r="F790" s="1"/>
  <c r="F789" s="1"/>
  <c r="I790"/>
  <c r="I789" s="1"/>
  <c r="K788"/>
  <c r="J788"/>
  <c r="K787"/>
  <c r="J787"/>
  <c r="K786"/>
  <c r="J786"/>
  <c r="K785"/>
  <c r="J785"/>
  <c r="K784"/>
  <c r="J784"/>
  <c r="K783"/>
  <c r="J783"/>
  <c r="K782"/>
  <c r="J782"/>
  <c r="K781"/>
  <c r="J781"/>
  <c r="I780"/>
  <c r="I779" s="1"/>
  <c r="I778" s="1"/>
  <c r="H780"/>
  <c r="G780"/>
  <c r="G779" s="1"/>
  <c r="F780"/>
  <c r="F779" s="1"/>
  <c r="F778" s="1"/>
  <c r="H779"/>
  <c r="H778" s="1"/>
  <c r="K777"/>
  <c r="J777"/>
  <c r="K776"/>
  <c r="J776"/>
  <c r="I775"/>
  <c r="H775"/>
  <c r="H774" s="1"/>
  <c r="G775"/>
  <c r="G774" s="1"/>
  <c r="F775"/>
  <c r="F774" s="1"/>
  <c r="I774"/>
  <c r="K773"/>
  <c r="J773"/>
  <c r="K772"/>
  <c r="J772"/>
  <c r="K771"/>
  <c r="J771"/>
  <c r="K770"/>
  <c r="J770"/>
  <c r="K769"/>
  <c r="J769"/>
  <c r="K768"/>
  <c r="J768"/>
  <c r="K767"/>
  <c r="J767"/>
  <c r="K766"/>
  <c r="J766"/>
  <c r="K765"/>
  <c r="J765"/>
  <c r="K764"/>
  <c r="J764"/>
  <c r="I763"/>
  <c r="I762" s="1"/>
  <c r="H763"/>
  <c r="G763"/>
  <c r="G762" s="1"/>
  <c r="F763"/>
  <c r="F762" s="1"/>
  <c r="H762"/>
  <c r="K760"/>
  <c r="J760"/>
  <c r="K759"/>
  <c r="J759"/>
  <c r="K758"/>
  <c r="J758"/>
  <c r="K757"/>
  <c r="J757"/>
  <c r="K756"/>
  <c r="J756"/>
  <c r="K755"/>
  <c r="J755"/>
  <c r="K754"/>
  <c r="J754"/>
  <c r="K753"/>
  <c r="J753"/>
  <c r="K752"/>
  <c r="J752"/>
  <c r="I751"/>
  <c r="I750" s="1"/>
  <c r="I749" s="1"/>
  <c r="H751"/>
  <c r="G751"/>
  <c r="G750" s="1"/>
  <c r="F751"/>
  <c r="F750" s="1"/>
  <c r="F749" s="1"/>
  <c r="H750"/>
  <c r="H749" s="1"/>
  <c r="K748"/>
  <c r="J748"/>
  <c r="I747"/>
  <c r="I746" s="1"/>
  <c r="H747"/>
  <c r="G747"/>
  <c r="G746" s="1"/>
  <c r="F747"/>
  <c r="F746" s="1"/>
  <c r="H746"/>
  <c r="K745"/>
  <c r="J745"/>
  <c r="I744"/>
  <c r="I743" s="1"/>
  <c r="H744"/>
  <c r="G744"/>
  <c r="G743" s="1"/>
  <c r="F744"/>
  <c r="F743" s="1"/>
  <c r="H743"/>
  <c r="K742"/>
  <c r="J742"/>
  <c r="K741"/>
  <c r="J741"/>
  <c r="K740"/>
  <c r="J740"/>
  <c r="K739"/>
  <c r="J739"/>
  <c r="K738"/>
  <c r="J738"/>
  <c r="K737"/>
  <c r="J737"/>
  <c r="K736"/>
  <c r="J736"/>
  <c r="I735"/>
  <c r="I734" s="1"/>
  <c r="H735"/>
  <c r="G735"/>
  <c r="G734" s="1"/>
  <c r="F735"/>
  <c r="F734" s="1"/>
  <c r="H734"/>
  <c r="K732"/>
  <c r="J732"/>
  <c r="K731"/>
  <c r="J731"/>
  <c r="K730"/>
  <c r="J730"/>
  <c r="K729"/>
  <c r="J729"/>
  <c r="K728"/>
  <c r="J728"/>
  <c r="K727"/>
  <c r="J727"/>
  <c r="K726"/>
  <c r="J726"/>
  <c r="K725"/>
  <c r="J725"/>
  <c r="I724"/>
  <c r="I723" s="1"/>
  <c r="I722" s="1"/>
  <c r="H724"/>
  <c r="H723" s="1"/>
  <c r="H722" s="1"/>
  <c r="G724"/>
  <c r="G723" s="1"/>
  <c r="F724"/>
  <c r="F723" s="1"/>
  <c r="F722" s="1"/>
  <c r="K721"/>
  <c r="J721"/>
  <c r="K720"/>
  <c r="J720"/>
  <c r="I719"/>
  <c r="H719"/>
  <c r="G719"/>
  <c r="G718" s="1"/>
  <c r="F719"/>
  <c r="F718" s="1"/>
  <c r="I718"/>
  <c r="H718"/>
  <c r="K717"/>
  <c r="J717"/>
  <c r="I716"/>
  <c r="I713" s="1"/>
  <c r="H716"/>
  <c r="H713" s="1"/>
  <c r="G716"/>
  <c r="F716"/>
  <c r="K715"/>
  <c r="J715"/>
  <c r="I714"/>
  <c r="H714"/>
  <c r="G714"/>
  <c r="F714"/>
  <c r="K712"/>
  <c r="J712"/>
  <c r="K711"/>
  <c r="J711"/>
  <c r="K710"/>
  <c r="J710"/>
  <c r="K709"/>
  <c r="J709"/>
  <c r="K708"/>
  <c r="J708"/>
  <c r="K707"/>
  <c r="J707"/>
  <c r="K706"/>
  <c r="J706"/>
  <c r="K705"/>
  <c r="J705"/>
  <c r="I704"/>
  <c r="H704"/>
  <c r="G704"/>
  <c r="G703" s="1"/>
  <c r="F704"/>
  <c r="F703" s="1"/>
  <c r="I703"/>
  <c r="H703"/>
  <c r="K701"/>
  <c r="J701"/>
  <c r="K700"/>
  <c r="J700"/>
  <c r="K699"/>
  <c r="J699"/>
  <c r="K698"/>
  <c r="J698"/>
  <c r="I697"/>
  <c r="I696" s="1"/>
  <c r="H697"/>
  <c r="H696" s="1"/>
  <c r="G697"/>
  <c r="G696" s="1"/>
  <c r="F697"/>
  <c r="F696" s="1"/>
  <c r="K695"/>
  <c r="J695"/>
  <c r="K694"/>
  <c r="J694"/>
  <c r="I693"/>
  <c r="H693"/>
  <c r="G693"/>
  <c r="G692" s="1"/>
  <c r="F693"/>
  <c r="F692" s="1"/>
  <c r="I692"/>
  <c r="H692"/>
  <c r="K691"/>
  <c r="J691"/>
  <c r="K690"/>
  <c r="J690"/>
  <c r="K689"/>
  <c r="J689"/>
  <c r="K688"/>
  <c r="J688"/>
  <c r="K687"/>
  <c r="J687"/>
  <c r="K686"/>
  <c r="J686"/>
  <c r="K685"/>
  <c r="J685"/>
  <c r="K684"/>
  <c r="J684"/>
  <c r="K683"/>
  <c r="J683"/>
  <c r="I682"/>
  <c r="H682"/>
  <c r="G682"/>
  <c r="G681" s="1"/>
  <c r="F682"/>
  <c r="F681" s="1"/>
  <c r="I681"/>
  <c r="H681"/>
  <c r="K679"/>
  <c r="J679"/>
  <c r="I678"/>
  <c r="H678"/>
  <c r="G678"/>
  <c r="G677" s="1"/>
  <c r="F678"/>
  <c r="F677" s="1"/>
  <c r="I677"/>
  <c r="H677"/>
  <c r="K676"/>
  <c r="J676"/>
  <c r="I675"/>
  <c r="H675"/>
  <c r="G675"/>
  <c r="G674" s="1"/>
  <c r="F675"/>
  <c r="F674" s="1"/>
  <c r="I674"/>
  <c r="H674"/>
  <c r="K673"/>
  <c r="J673"/>
  <c r="K672"/>
  <c r="J672"/>
  <c r="K671"/>
  <c r="J671"/>
  <c r="K670"/>
  <c r="J670"/>
  <c r="K669"/>
  <c r="J669"/>
  <c r="K668"/>
  <c r="J668"/>
  <c r="K667"/>
  <c r="J667"/>
  <c r="K666"/>
  <c r="J666"/>
  <c r="I665"/>
  <c r="H665"/>
  <c r="G665"/>
  <c r="G664" s="1"/>
  <c r="F665"/>
  <c r="F664" s="1"/>
  <c r="I664"/>
  <c r="H664"/>
  <c r="K662"/>
  <c r="J662"/>
  <c r="I661"/>
  <c r="H661"/>
  <c r="G661"/>
  <c r="G660" s="1"/>
  <c r="F661"/>
  <c r="F660" s="1"/>
  <c r="I660"/>
  <c r="H660"/>
  <c r="K659"/>
  <c r="J659"/>
  <c r="K658"/>
  <c r="J658"/>
  <c r="K657"/>
  <c r="J657"/>
  <c r="K656"/>
  <c r="J656"/>
  <c r="K655"/>
  <c r="J655"/>
  <c r="K654"/>
  <c r="J654"/>
  <c r="K653"/>
  <c r="J653"/>
  <c r="K652"/>
  <c r="J652"/>
  <c r="K651"/>
  <c r="J651"/>
  <c r="K650"/>
  <c r="J650"/>
  <c r="I649"/>
  <c r="H649"/>
  <c r="G649"/>
  <c r="G648" s="1"/>
  <c r="F649"/>
  <c r="F648" s="1"/>
  <c r="I648"/>
  <c r="H648"/>
  <c r="K646"/>
  <c r="J646"/>
  <c r="K645"/>
  <c r="J645"/>
  <c r="K644"/>
  <c r="J644"/>
  <c r="K643"/>
  <c r="J643"/>
  <c r="K642"/>
  <c r="J642"/>
  <c r="K641"/>
  <c r="J641"/>
  <c r="K640"/>
  <c r="J640"/>
  <c r="K639"/>
  <c r="J639"/>
  <c r="K638"/>
  <c r="J638"/>
  <c r="K637"/>
  <c r="J637"/>
  <c r="K636"/>
  <c r="J636"/>
  <c r="I635"/>
  <c r="H635"/>
  <c r="G635"/>
  <c r="F635"/>
  <c r="K634"/>
  <c r="J634"/>
  <c r="I633"/>
  <c r="H633"/>
  <c r="G633"/>
  <c r="F633"/>
  <c r="K631"/>
  <c r="J631"/>
  <c r="I630"/>
  <c r="H630"/>
  <c r="G630"/>
  <c r="G629" s="1"/>
  <c r="F630"/>
  <c r="F629" s="1"/>
  <c r="I629"/>
  <c r="H629"/>
  <c r="K628"/>
  <c r="J628"/>
  <c r="I627"/>
  <c r="H627"/>
  <c r="G627"/>
  <c r="F627"/>
  <c r="K626"/>
  <c r="J626"/>
  <c r="I625"/>
  <c r="H625"/>
  <c r="G625"/>
  <c r="F625"/>
  <c r="K624"/>
  <c r="J624"/>
  <c r="I623"/>
  <c r="H623"/>
  <c r="G623"/>
  <c r="F623"/>
  <c r="K622"/>
  <c r="J622"/>
  <c r="I621"/>
  <c r="H621"/>
  <c r="G621"/>
  <c r="F621"/>
  <c r="K620"/>
  <c r="J620"/>
  <c r="K619"/>
  <c r="J619"/>
  <c r="K618"/>
  <c r="J618"/>
  <c r="K617"/>
  <c r="J617"/>
  <c r="K616"/>
  <c r="J616"/>
  <c r="I615"/>
  <c r="H615"/>
  <c r="G615"/>
  <c r="F615"/>
  <c r="K614"/>
  <c r="J614"/>
  <c r="I613"/>
  <c r="H613"/>
  <c r="G613"/>
  <c r="F613"/>
  <c r="K612"/>
  <c r="J612"/>
  <c r="K611"/>
  <c r="J611"/>
  <c r="I610"/>
  <c r="H610"/>
  <c r="G610"/>
  <c r="F610"/>
  <c r="K609"/>
  <c r="J609"/>
  <c r="I608"/>
  <c r="H608"/>
  <c r="G608"/>
  <c r="F608"/>
  <c r="K607"/>
  <c r="J607"/>
  <c r="K606"/>
  <c r="J606"/>
  <c r="K605"/>
  <c r="J605"/>
  <c r="I604"/>
  <c r="H604"/>
  <c r="G604"/>
  <c r="F604"/>
  <c r="K603"/>
  <c r="J603"/>
  <c r="I602"/>
  <c r="H602"/>
  <c r="G602"/>
  <c r="F602"/>
  <c r="K601"/>
  <c r="J601"/>
  <c r="K600"/>
  <c r="J600"/>
  <c r="I599"/>
  <c r="H599"/>
  <c r="G599"/>
  <c r="F599"/>
  <c r="K598"/>
  <c r="J598"/>
  <c r="K597"/>
  <c r="J597"/>
  <c r="I596"/>
  <c r="H596"/>
  <c r="G596"/>
  <c r="F596"/>
  <c r="K595"/>
  <c r="J595"/>
  <c r="I594"/>
  <c r="H594"/>
  <c r="G594"/>
  <c r="F594"/>
  <c r="K593"/>
  <c r="J593"/>
  <c r="I592"/>
  <c r="H592"/>
  <c r="G592"/>
  <c r="F592"/>
  <c r="K591"/>
  <c r="J591"/>
  <c r="K590"/>
  <c r="J590"/>
  <c r="I589"/>
  <c r="H589"/>
  <c r="G589"/>
  <c r="F589"/>
  <c r="K587"/>
  <c r="J587"/>
  <c r="K586"/>
  <c r="J586"/>
  <c r="K585"/>
  <c r="J585"/>
  <c r="K584"/>
  <c r="J584"/>
  <c r="I583"/>
  <c r="H583"/>
  <c r="G583"/>
  <c r="F583"/>
  <c r="K582"/>
  <c r="J582"/>
  <c r="K581"/>
  <c r="J581"/>
  <c r="K580"/>
  <c r="J580"/>
  <c r="K579"/>
  <c r="J579"/>
  <c r="K578"/>
  <c r="J578"/>
  <c r="I577"/>
  <c r="H577"/>
  <c r="G577"/>
  <c r="F577"/>
  <c r="K576"/>
  <c r="J576"/>
  <c r="K575"/>
  <c r="J575"/>
  <c r="I574"/>
  <c r="H574"/>
  <c r="G574"/>
  <c r="F574"/>
  <c r="K573"/>
  <c r="J573"/>
  <c r="I572"/>
  <c r="H572"/>
  <c r="G572"/>
  <c r="F572"/>
  <c r="K571"/>
  <c r="J571"/>
  <c r="K570"/>
  <c r="J570"/>
  <c r="K569"/>
  <c r="J569"/>
  <c r="I568"/>
  <c r="H568"/>
  <c r="G568"/>
  <c r="F568"/>
  <c r="K567"/>
  <c r="J567"/>
  <c r="K566"/>
  <c r="J566"/>
  <c r="I565"/>
  <c r="H565"/>
  <c r="G565"/>
  <c r="F565"/>
  <c r="K564"/>
  <c r="J564"/>
  <c r="K563"/>
  <c r="J563"/>
  <c r="I562"/>
  <c r="H562"/>
  <c r="G562"/>
  <c r="F562"/>
  <c r="K561"/>
  <c r="J561"/>
  <c r="K560"/>
  <c r="J560"/>
  <c r="I559"/>
  <c r="H559"/>
  <c r="G559"/>
  <c r="F559"/>
  <c r="K558"/>
  <c r="J558"/>
  <c r="K557"/>
  <c r="J557"/>
  <c r="I556"/>
  <c r="H556"/>
  <c r="G556"/>
  <c r="J556" s="1"/>
  <c r="F556"/>
  <c r="K555"/>
  <c r="J555"/>
  <c r="I554"/>
  <c r="H554"/>
  <c r="G554"/>
  <c r="F554"/>
  <c r="K553"/>
  <c r="J553"/>
  <c r="K552"/>
  <c r="J552"/>
  <c r="K551"/>
  <c r="J551"/>
  <c r="I550"/>
  <c r="H550"/>
  <c r="G550"/>
  <c r="F550"/>
  <c r="K548"/>
  <c r="J548"/>
  <c r="K547"/>
  <c r="J547"/>
  <c r="K546"/>
  <c r="J546"/>
  <c r="K545"/>
  <c r="J545"/>
  <c r="K544"/>
  <c r="J544"/>
  <c r="K543"/>
  <c r="J543"/>
  <c r="K542"/>
  <c r="J542"/>
  <c r="I541"/>
  <c r="H541"/>
  <c r="G541"/>
  <c r="F541"/>
  <c r="K540"/>
  <c r="J540"/>
  <c r="K539"/>
  <c r="J539"/>
  <c r="K538"/>
  <c r="J538"/>
  <c r="I537"/>
  <c r="H537"/>
  <c r="G537"/>
  <c r="F537"/>
  <c r="K536"/>
  <c r="J536"/>
  <c r="K535"/>
  <c r="J535"/>
  <c r="K534"/>
  <c r="J534"/>
  <c r="I533"/>
  <c r="H533"/>
  <c r="G533"/>
  <c r="F533"/>
  <c r="K532"/>
  <c r="J532"/>
  <c r="I531"/>
  <c r="H531"/>
  <c r="G531"/>
  <c r="F531"/>
  <c r="K530"/>
  <c r="J530"/>
  <c r="K529"/>
  <c r="J529"/>
  <c r="K528"/>
  <c r="J528"/>
  <c r="K527"/>
  <c r="J527"/>
  <c r="I526"/>
  <c r="H526"/>
  <c r="G526"/>
  <c r="F526"/>
  <c r="K525"/>
  <c r="J525"/>
  <c r="I524"/>
  <c r="H524"/>
  <c r="G524"/>
  <c r="J524" s="1"/>
  <c r="F524"/>
  <c r="K523"/>
  <c r="J523"/>
  <c r="K522"/>
  <c r="J522"/>
  <c r="K521"/>
  <c r="J521"/>
  <c r="I520"/>
  <c r="H520"/>
  <c r="G520"/>
  <c r="F520"/>
  <c r="K519"/>
  <c r="J519"/>
  <c r="K518"/>
  <c r="J518"/>
  <c r="K517"/>
  <c r="J517"/>
  <c r="K516"/>
  <c r="J516"/>
  <c r="K515"/>
  <c r="J515"/>
  <c r="K514"/>
  <c r="J514"/>
  <c r="K513"/>
  <c r="J513"/>
  <c r="K512"/>
  <c r="J512"/>
  <c r="I511"/>
  <c r="H511"/>
  <c r="G511"/>
  <c r="F511"/>
  <c r="K510"/>
  <c r="J510"/>
  <c r="K509"/>
  <c r="J509"/>
  <c r="I508"/>
  <c r="H508"/>
  <c r="G508"/>
  <c r="F508"/>
  <c r="K507"/>
  <c r="J507"/>
  <c r="K506"/>
  <c r="J506"/>
  <c r="K505"/>
  <c r="J505"/>
  <c r="I504"/>
  <c r="H504"/>
  <c r="G504"/>
  <c r="F504"/>
  <c r="K503"/>
  <c r="J503"/>
  <c r="I502"/>
  <c r="H502"/>
  <c r="G502"/>
  <c r="J502" s="1"/>
  <c r="F502"/>
  <c r="K501"/>
  <c r="J501"/>
  <c r="K500"/>
  <c r="J500"/>
  <c r="K499"/>
  <c r="J499"/>
  <c r="K498"/>
  <c r="J498"/>
  <c r="K497"/>
  <c r="J497"/>
  <c r="K496"/>
  <c r="J496"/>
  <c r="K495"/>
  <c r="J495"/>
  <c r="I494"/>
  <c r="H494"/>
  <c r="G494"/>
  <c r="F494"/>
  <c r="K493"/>
  <c r="J493"/>
  <c r="K492"/>
  <c r="J492"/>
  <c r="K491"/>
  <c r="J491"/>
  <c r="K490"/>
  <c r="J490"/>
  <c r="I489"/>
  <c r="H489"/>
  <c r="G489"/>
  <c r="F489"/>
  <c r="K488"/>
  <c r="J488"/>
  <c r="I487"/>
  <c r="H487"/>
  <c r="G487"/>
  <c r="J487" s="1"/>
  <c r="F487"/>
  <c r="K486"/>
  <c r="J486"/>
  <c r="K485"/>
  <c r="J485"/>
  <c r="K484"/>
  <c r="J484"/>
  <c r="K483"/>
  <c r="J483"/>
  <c r="I482"/>
  <c r="H482"/>
  <c r="G482"/>
  <c r="F482"/>
  <c r="K481"/>
  <c r="J481"/>
  <c r="K480"/>
  <c r="J480"/>
  <c r="I479"/>
  <c r="H479"/>
  <c r="G479"/>
  <c r="F479"/>
  <c r="K478"/>
  <c r="J478"/>
  <c r="K477"/>
  <c r="J477"/>
  <c r="I476"/>
  <c r="H476"/>
  <c r="G476"/>
  <c r="F476"/>
  <c r="K475"/>
  <c r="J475"/>
  <c r="K474"/>
  <c r="J474"/>
  <c r="K473"/>
  <c r="J473"/>
  <c r="K472"/>
  <c r="J472"/>
  <c r="K471"/>
  <c r="J471"/>
  <c r="K470"/>
  <c r="J470"/>
  <c r="I469"/>
  <c r="H469"/>
  <c r="G469"/>
  <c r="F469"/>
  <c r="K468"/>
  <c r="J468"/>
  <c r="K467"/>
  <c r="J467"/>
  <c r="K466"/>
  <c r="J466"/>
  <c r="K465"/>
  <c r="J465"/>
  <c r="K464"/>
  <c r="J464"/>
  <c r="I463"/>
  <c r="H463"/>
  <c r="G463"/>
  <c r="F463"/>
  <c r="K461"/>
  <c r="J461"/>
  <c r="K460"/>
  <c r="J460"/>
  <c r="K459"/>
  <c r="J459"/>
  <c r="K458"/>
  <c r="J458"/>
  <c r="K457"/>
  <c r="J457"/>
  <c r="I456"/>
  <c r="H456"/>
  <c r="G456"/>
  <c r="F456"/>
  <c r="K455"/>
  <c r="J455"/>
  <c r="I454"/>
  <c r="H454"/>
  <c r="G454"/>
  <c r="F454"/>
  <c r="K453"/>
  <c r="J453"/>
  <c r="K452"/>
  <c r="I452"/>
  <c r="H452"/>
  <c r="G452"/>
  <c r="F452"/>
  <c r="K450"/>
  <c r="J450"/>
  <c r="K449"/>
  <c r="J449"/>
  <c r="K448"/>
  <c r="J448"/>
  <c r="I447"/>
  <c r="H447"/>
  <c r="G447"/>
  <c r="F447"/>
  <c r="K446"/>
  <c r="J446"/>
  <c r="K445"/>
  <c r="J445"/>
  <c r="K444"/>
  <c r="J444"/>
  <c r="K443"/>
  <c r="J443"/>
  <c r="K442"/>
  <c r="J442"/>
  <c r="K441"/>
  <c r="J441"/>
  <c r="I440"/>
  <c r="H440"/>
  <c r="G440"/>
  <c r="F440"/>
  <c r="K439"/>
  <c r="J439"/>
  <c r="I438"/>
  <c r="H438"/>
  <c r="G438"/>
  <c r="F438"/>
  <c r="K437"/>
  <c r="J437"/>
  <c r="K436"/>
  <c r="J436"/>
  <c r="I435"/>
  <c r="H435"/>
  <c r="G435"/>
  <c r="F435"/>
  <c r="K434"/>
  <c r="J434"/>
  <c r="K433"/>
  <c r="J433"/>
  <c r="K432"/>
  <c r="J432"/>
  <c r="K431"/>
  <c r="J431"/>
  <c r="K430"/>
  <c r="J430"/>
  <c r="K429"/>
  <c r="J429"/>
  <c r="I428"/>
  <c r="H428"/>
  <c r="G428"/>
  <c r="F428"/>
  <c r="K427"/>
  <c r="J427"/>
  <c r="K426"/>
  <c r="J426"/>
  <c r="I425"/>
  <c r="H425"/>
  <c r="G425"/>
  <c r="F425"/>
  <c r="K424"/>
  <c r="J424"/>
  <c r="K423"/>
  <c r="J423"/>
  <c r="K422"/>
  <c r="J422"/>
  <c r="I421"/>
  <c r="H421"/>
  <c r="G421"/>
  <c r="F421"/>
  <c r="K420"/>
  <c r="J420"/>
  <c r="K419"/>
  <c r="J419"/>
  <c r="I418"/>
  <c r="H418"/>
  <c r="G418"/>
  <c r="J418" s="1"/>
  <c r="F418"/>
  <c r="K417"/>
  <c r="J417"/>
  <c r="K416"/>
  <c r="J416"/>
  <c r="I415"/>
  <c r="H415"/>
  <c r="G415"/>
  <c r="F415"/>
  <c r="K414"/>
  <c r="J414"/>
  <c r="I413"/>
  <c r="H413"/>
  <c r="G413"/>
  <c r="F413"/>
  <c r="K412"/>
  <c r="J412"/>
  <c r="K411"/>
  <c r="J411"/>
  <c r="K410"/>
  <c r="J410"/>
  <c r="K409"/>
  <c r="J409"/>
  <c r="K408"/>
  <c r="J408"/>
  <c r="I407"/>
  <c r="H407"/>
  <c r="G407"/>
  <c r="F407"/>
  <c r="K406"/>
  <c r="J406"/>
  <c r="K405"/>
  <c r="J405"/>
  <c r="K404"/>
  <c r="J404"/>
  <c r="K403"/>
  <c r="J403"/>
  <c r="K402"/>
  <c r="J402"/>
  <c r="K401"/>
  <c r="J401"/>
  <c r="K400"/>
  <c r="J400"/>
  <c r="K399"/>
  <c r="J399"/>
  <c r="K398"/>
  <c r="J398"/>
  <c r="I397"/>
  <c r="H397"/>
  <c r="G397"/>
  <c r="F397"/>
  <c r="K396"/>
  <c r="J396"/>
  <c r="I395"/>
  <c r="H395"/>
  <c r="G395"/>
  <c r="J395" s="1"/>
  <c r="F395"/>
  <c r="K394"/>
  <c r="J394"/>
  <c r="I393"/>
  <c r="H393"/>
  <c r="G393"/>
  <c r="J393" s="1"/>
  <c r="F393"/>
  <c r="K392"/>
  <c r="J392"/>
  <c r="K391"/>
  <c r="J391"/>
  <c r="I390"/>
  <c r="H390"/>
  <c r="G390"/>
  <c r="J390" s="1"/>
  <c r="F390"/>
  <c r="K389"/>
  <c r="J389"/>
  <c r="K388"/>
  <c r="J388"/>
  <c r="K387"/>
  <c r="J387"/>
  <c r="K386"/>
  <c r="J386"/>
  <c r="I385"/>
  <c r="H385"/>
  <c r="G385"/>
  <c r="F385"/>
  <c r="K384"/>
  <c r="J384"/>
  <c r="K383"/>
  <c r="J383"/>
  <c r="K382"/>
  <c r="J382"/>
  <c r="K381"/>
  <c r="J381"/>
  <c r="K380"/>
  <c r="J380"/>
  <c r="I379"/>
  <c r="H379"/>
  <c r="G379"/>
  <c r="F379"/>
  <c r="K377"/>
  <c r="J377"/>
  <c r="K376"/>
  <c r="J376"/>
  <c r="K375"/>
  <c r="J375"/>
  <c r="K374"/>
  <c r="J374"/>
  <c r="I373"/>
  <c r="H373"/>
  <c r="G373"/>
  <c r="F373"/>
  <c r="K372"/>
  <c r="J372"/>
  <c r="K371"/>
  <c r="J371"/>
  <c r="K370"/>
  <c r="J370"/>
  <c r="K369"/>
  <c r="J369"/>
  <c r="I368"/>
  <c r="H368"/>
  <c r="G368"/>
  <c r="F368"/>
  <c r="K367"/>
  <c r="J367"/>
  <c r="K366"/>
  <c r="J366"/>
  <c r="K365"/>
  <c r="J365"/>
  <c r="K364"/>
  <c r="J364"/>
  <c r="K363"/>
  <c r="J363"/>
  <c r="K362"/>
  <c r="J362"/>
  <c r="I361"/>
  <c r="H361"/>
  <c r="G361"/>
  <c r="F361"/>
  <c r="K360"/>
  <c r="J360"/>
  <c r="I359"/>
  <c r="H359"/>
  <c r="G359"/>
  <c r="F359"/>
  <c r="K358"/>
  <c r="J358"/>
  <c r="I357"/>
  <c r="H357"/>
  <c r="G357"/>
  <c r="F357"/>
  <c r="K356"/>
  <c r="J356"/>
  <c r="I355"/>
  <c r="H355"/>
  <c r="G355"/>
  <c r="F355"/>
  <c r="K354"/>
  <c r="J354"/>
  <c r="I353"/>
  <c r="H353"/>
  <c r="G353"/>
  <c r="F353"/>
  <c r="K352"/>
  <c r="J352"/>
  <c r="K351"/>
  <c r="J351"/>
  <c r="K350"/>
  <c r="J350"/>
  <c r="K349"/>
  <c r="J349"/>
  <c r="K348"/>
  <c r="J348"/>
  <c r="K347"/>
  <c r="J347"/>
  <c r="I346"/>
  <c r="H346"/>
  <c r="G346"/>
  <c r="F346"/>
  <c r="K345"/>
  <c r="J345"/>
  <c r="K344"/>
  <c r="J344"/>
  <c r="K343"/>
  <c r="J343"/>
  <c r="K342"/>
  <c r="J342"/>
  <c r="K341"/>
  <c r="J341"/>
  <c r="K340"/>
  <c r="J340"/>
  <c r="K339"/>
  <c r="J339"/>
  <c r="K338"/>
  <c r="J338"/>
  <c r="K337"/>
  <c r="J337"/>
  <c r="I336"/>
  <c r="H336"/>
  <c r="G336"/>
  <c r="F336"/>
  <c r="K334"/>
  <c r="J334"/>
  <c r="K333"/>
  <c r="J333"/>
  <c r="K332"/>
  <c r="J332"/>
  <c r="I331"/>
  <c r="H331"/>
  <c r="G331"/>
  <c r="F331"/>
  <c r="K330"/>
  <c r="J330"/>
  <c r="K329"/>
  <c r="J329"/>
  <c r="K328"/>
  <c r="J328"/>
  <c r="K327"/>
  <c r="J327"/>
  <c r="K326"/>
  <c r="J326"/>
  <c r="I325"/>
  <c r="H325"/>
  <c r="G325"/>
  <c r="F325"/>
  <c r="K324"/>
  <c r="J324"/>
  <c r="K323"/>
  <c r="J323"/>
  <c r="K322"/>
  <c r="J322"/>
  <c r="K321"/>
  <c r="J321"/>
  <c r="K320"/>
  <c r="J320"/>
  <c r="K319"/>
  <c r="J319"/>
  <c r="K318"/>
  <c r="J318"/>
  <c r="I317"/>
  <c r="H317"/>
  <c r="G317"/>
  <c r="F317"/>
  <c r="K316"/>
  <c r="J316"/>
  <c r="K315"/>
  <c r="J315"/>
  <c r="I314"/>
  <c r="H314"/>
  <c r="G314"/>
  <c r="J314" s="1"/>
  <c r="F314"/>
  <c r="K313"/>
  <c r="J313"/>
  <c r="K312"/>
  <c r="J312"/>
  <c r="K311"/>
  <c r="J311"/>
  <c r="K310"/>
  <c r="J310"/>
  <c r="K309"/>
  <c r="J309"/>
  <c r="K308"/>
  <c r="J308"/>
  <c r="I307"/>
  <c r="H307"/>
  <c r="G307"/>
  <c r="F307"/>
  <c r="K306"/>
  <c r="J306"/>
  <c r="K305"/>
  <c r="J305"/>
  <c r="K304"/>
  <c r="J304"/>
  <c r="K303"/>
  <c r="J303"/>
  <c r="K302"/>
  <c r="J302"/>
  <c r="K301"/>
  <c r="J301"/>
  <c r="K300"/>
  <c r="J300"/>
  <c r="K299"/>
  <c r="J299"/>
  <c r="I298"/>
  <c r="H298"/>
  <c r="G298"/>
  <c r="F298"/>
  <c r="K297"/>
  <c r="J297"/>
  <c r="K296"/>
  <c r="J296"/>
  <c r="K295"/>
  <c r="J295"/>
  <c r="K294"/>
  <c r="J294"/>
  <c r="K293"/>
  <c r="J293"/>
  <c r="K292"/>
  <c r="J292"/>
  <c r="I291"/>
  <c r="H291"/>
  <c r="G291"/>
  <c r="F291"/>
  <c r="K290"/>
  <c r="J290"/>
  <c r="K289"/>
  <c r="J289"/>
  <c r="K288"/>
  <c r="J288"/>
  <c r="K287"/>
  <c r="J287"/>
  <c r="K286"/>
  <c r="J286"/>
  <c r="K285"/>
  <c r="J285"/>
  <c r="I284"/>
  <c r="H284"/>
  <c r="G284"/>
  <c r="F284"/>
  <c r="K283"/>
  <c r="J283"/>
  <c r="I282"/>
  <c r="H282"/>
  <c r="G282"/>
  <c r="J282" s="1"/>
  <c r="F282"/>
  <c r="K281"/>
  <c r="J281"/>
  <c r="K280"/>
  <c r="J280"/>
  <c r="K279"/>
  <c r="J279"/>
  <c r="K278"/>
  <c r="J278"/>
  <c r="K277"/>
  <c r="J277"/>
  <c r="K276"/>
  <c r="J276"/>
  <c r="K275"/>
  <c r="J275"/>
  <c r="I274"/>
  <c r="H274"/>
  <c r="G274"/>
  <c r="F274"/>
  <c r="K273"/>
  <c r="J273"/>
  <c r="K272"/>
  <c r="J272"/>
  <c r="K271"/>
  <c r="J271"/>
  <c r="K270"/>
  <c r="J270"/>
  <c r="K269"/>
  <c r="J269"/>
  <c r="K268"/>
  <c r="J268"/>
  <c r="K267"/>
  <c r="J267"/>
  <c r="K266"/>
  <c r="J266"/>
  <c r="K265"/>
  <c r="J265"/>
  <c r="I264"/>
  <c r="H264"/>
  <c r="G264"/>
  <c r="F264"/>
  <c r="K262"/>
  <c r="J262"/>
  <c r="K261"/>
  <c r="J261"/>
  <c r="K260"/>
  <c r="J260"/>
  <c r="K259"/>
  <c r="J259"/>
  <c r="I258"/>
  <c r="H258"/>
  <c r="G258"/>
  <c r="F258"/>
  <c r="K257"/>
  <c r="J257"/>
  <c r="I256"/>
  <c r="H256"/>
  <c r="G256"/>
  <c r="F256"/>
  <c r="K255"/>
  <c r="J255"/>
  <c r="K254"/>
  <c r="J254"/>
  <c r="K253"/>
  <c r="J253"/>
  <c r="K252"/>
  <c r="J252"/>
  <c r="I251"/>
  <c r="H251"/>
  <c r="G251"/>
  <c r="F251"/>
  <c r="K250"/>
  <c r="J250"/>
  <c r="I249"/>
  <c r="H249"/>
  <c r="G249"/>
  <c r="F249"/>
  <c r="K248"/>
  <c r="J248"/>
  <c r="K247"/>
  <c r="J247"/>
  <c r="K246"/>
  <c r="J246"/>
  <c r="K245"/>
  <c r="J245"/>
  <c r="K244"/>
  <c r="J244"/>
  <c r="K243"/>
  <c r="J243"/>
  <c r="I242"/>
  <c r="H242"/>
  <c r="G242"/>
  <c r="J242" s="1"/>
  <c r="F242"/>
  <c r="K241"/>
  <c r="J241"/>
  <c r="K240"/>
  <c r="J240"/>
  <c r="K239"/>
  <c r="J239"/>
  <c r="K238"/>
  <c r="J238"/>
  <c r="K237"/>
  <c r="J237"/>
  <c r="K236"/>
  <c r="J236"/>
  <c r="K235"/>
  <c r="J235"/>
  <c r="K234"/>
  <c r="J234"/>
  <c r="K233"/>
  <c r="J233"/>
  <c r="I232"/>
  <c r="H232"/>
  <c r="G232"/>
  <c r="F232"/>
  <c r="K231"/>
  <c r="J231"/>
  <c r="K230"/>
  <c r="J230"/>
  <c r="K229"/>
  <c r="J229"/>
  <c r="I228"/>
  <c r="H228"/>
  <c r="G228"/>
  <c r="F228"/>
  <c r="K227"/>
  <c r="J227"/>
  <c r="K226"/>
  <c r="J226"/>
  <c r="K225"/>
  <c r="J225"/>
  <c r="K224"/>
  <c r="J224"/>
  <c r="K223"/>
  <c r="J223"/>
  <c r="K222"/>
  <c r="J222"/>
  <c r="I221"/>
  <c r="H221"/>
  <c r="G221"/>
  <c r="K221" s="1"/>
  <c r="F221"/>
  <c r="K220"/>
  <c r="J220"/>
  <c r="K219"/>
  <c r="J219"/>
  <c r="I218"/>
  <c r="H218"/>
  <c r="G218"/>
  <c r="F218"/>
  <c r="K216"/>
  <c r="J216"/>
  <c r="K215"/>
  <c r="J215"/>
  <c r="K214"/>
  <c r="J214"/>
  <c r="K213"/>
  <c r="J213"/>
  <c r="K212"/>
  <c r="J212"/>
  <c r="I211"/>
  <c r="I210" s="1"/>
  <c r="H211"/>
  <c r="H210" s="1"/>
  <c r="G211"/>
  <c r="G210" s="1"/>
  <c r="F211"/>
  <c r="F210" s="1"/>
  <c r="K209"/>
  <c r="J209"/>
  <c r="K208"/>
  <c r="J208"/>
  <c r="K207"/>
  <c r="J207"/>
  <c r="I206"/>
  <c r="H206"/>
  <c r="G206"/>
  <c r="F206"/>
  <c r="K205"/>
  <c r="J205"/>
  <c r="K204"/>
  <c r="J204"/>
  <c r="K203"/>
  <c r="J203"/>
  <c r="I202"/>
  <c r="H202"/>
  <c r="G202"/>
  <c r="F202"/>
  <c r="K201"/>
  <c r="J201"/>
  <c r="I200"/>
  <c r="H200"/>
  <c r="G200"/>
  <c r="K200" s="1"/>
  <c r="F200"/>
  <c r="K199"/>
  <c r="J199"/>
  <c r="K198"/>
  <c r="J198"/>
  <c r="I197"/>
  <c r="H197"/>
  <c r="G197"/>
  <c r="F197"/>
  <c r="K196"/>
  <c r="J196"/>
  <c r="K195"/>
  <c r="J195"/>
  <c r="K194"/>
  <c r="J194"/>
  <c r="I193"/>
  <c r="H193"/>
  <c r="G193"/>
  <c r="F193"/>
  <c r="K192"/>
  <c r="J192"/>
  <c r="K191"/>
  <c r="J191"/>
  <c r="K190"/>
  <c r="J190"/>
  <c r="K189"/>
  <c r="J189"/>
  <c r="K188"/>
  <c r="J188"/>
  <c r="K187"/>
  <c r="J187"/>
  <c r="K186"/>
  <c r="J186"/>
  <c r="K185"/>
  <c r="J185"/>
  <c r="K184"/>
  <c r="J184"/>
  <c r="K183"/>
  <c r="J183"/>
  <c r="I182"/>
  <c r="H182"/>
  <c r="G182"/>
  <c r="K182" s="1"/>
  <c r="F182"/>
  <c r="K181"/>
  <c r="J181"/>
  <c r="K180"/>
  <c r="J180"/>
  <c r="I179"/>
  <c r="H179"/>
  <c r="G179"/>
  <c r="K179" s="1"/>
  <c r="F179"/>
  <c r="K178"/>
  <c r="J178"/>
  <c r="K177"/>
  <c r="J177"/>
  <c r="K176"/>
  <c r="J176"/>
  <c r="K175"/>
  <c r="J175"/>
  <c r="I174"/>
  <c r="H174"/>
  <c r="G174"/>
  <c r="F174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I154"/>
  <c r="I153" s="1"/>
  <c r="H154"/>
  <c r="H153" s="1"/>
  <c r="G154"/>
  <c r="G153" s="1"/>
  <c r="F154"/>
  <c r="F153"/>
  <c r="K152"/>
  <c r="J152"/>
  <c r="K151"/>
  <c r="J151"/>
  <c r="I150"/>
  <c r="I149" s="1"/>
  <c r="H150"/>
  <c r="H149" s="1"/>
  <c r="G150"/>
  <c r="G149" s="1"/>
  <c r="F150"/>
  <c r="F149" s="1"/>
  <c r="K148"/>
  <c r="J148"/>
  <c r="K147"/>
  <c r="J147"/>
  <c r="I146"/>
  <c r="H146"/>
  <c r="G146"/>
  <c r="K146" s="1"/>
  <c r="F146"/>
  <c r="K145"/>
  <c r="J145"/>
  <c r="K144"/>
  <c r="J144"/>
  <c r="K143"/>
  <c r="J143"/>
  <c r="K142"/>
  <c r="J142"/>
  <c r="I141"/>
  <c r="H141"/>
  <c r="G141"/>
  <c r="F141"/>
  <c r="K139"/>
  <c r="J139"/>
  <c r="K138"/>
  <c r="J138"/>
  <c r="K137"/>
  <c r="J137"/>
  <c r="K136"/>
  <c r="J136"/>
  <c r="K135"/>
  <c r="J135"/>
  <c r="K134"/>
  <c r="J134"/>
  <c r="I133"/>
  <c r="H133"/>
  <c r="G133"/>
  <c r="J133" s="1"/>
  <c r="F133"/>
  <c r="K132"/>
  <c r="J132"/>
  <c r="K131"/>
  <c r="J131"/>
  <c r="I130"/>
  <c r="H130"/>
  <c r="G130"/>
  <c r="F130"/>
  <c r="K129"/>
  <c r="J129"/>
  <c r="K128"/>
  <c r="J128"/>
  <c r="K127"/>
  <c r="J127"/>
  <c r="K126"/>
  <c r="J126"/>
  <c r="I125"/>
  <c r="H125"/>
  <c r="G125"/>
  <c r="F125"/>
  <c r="K124"/>
  <c r="J124"/>
  <c r="K123"/>
  <c r="J123"/>
  <c r="I122"/>
  <c r="H122"/>
  <c r="G122"/>
  <c r="J122" s="1"/>
  <c r="F122"/>
  <c r="K121"/>
  <c r="J121"/>
  <c r="K120"/>
  <c r="J120"/>
  <c r="I119"/>
  <c r="H119"/>
  <c r="G119"/>
  <c r="J119" s="1"/>
  <c r="F119"/>
  <c r="K118"/>
  <c r="J118"/>
  <c r="K117"/>
  <c r="J117"/>
  <c r="K116"/>
  <c r="J116"/>
  <c r="K115"/>
  <c r="J115"/>
  <c r="I114"/>
  <c r="H114"/>
  <c r="G114"/>
  <c r="F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I103"/>
  <c r="H103"/>
  <c r="G103"/>
  <c r="F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I91"/>
  <c r="H91"/>
  <c r="G91"/>
  <c r="F91"/>
  <c r="K89"/>
  <c r="J89"/>
  <c r="I88"/>
  <c r="H88"/>
  <c r="G88"/>
  <c r="F88"/>
  <c r="K87"/>
  <c r="J87"/>
  <c r="K86"/>
  <c r="J86"/>
  <c r="K85"/>
  <c r="J85"/>
  <c r="K84"/>
  <c r="J84"/>
  <c r="K83"/>
  <c r="J83"/>
  <c r="K82"/>
  <c r="J82"/>
  <c r="I81"/>
  <c r="H81"/>
  <c r="G81"/>
  <c r="F81"/>
  <c r="K80"/>
  <c r="J80"/>
  <c r="K79"/>
  <c r="J79"/>
  <c r="K78"/>
  <c r="J78"/>
  <c r="I77"/>
  <c r="H77"/>
  <c r="G77"/>
  <c r="K77" s="1"/>
  <c r="F77"/>
  <c r="K76"/>
  <c r="J76"/>
  <c r="K75"/>
  <c r="J75"/>
  <c r="K74"/>
  <c r="J74"/>
  <c r="K73"/>
  <c r="J73"/>
  <c r="K72"/>
  <c r="J72"/>
  <c r="I71"/>
  <c r="H71"/>
  <c r="G71"/>
  <c r="F71"/>
  <c r="K70"/>
  <c r="J70"/>
  <c r="K69"/>
  <c r="J69"/>
  <c r="K68"/>
  <c r="J68"/>
  <c r="K67"/>
  <c r="J67"/>
  <c r="I66"/>
  <c r="H66"/>
  <c r="G66"/>
  <c r="F66"/>
  <c r="K65"/>
  <c r="J65"/>
  <c r="I64"/>
  <c r="H64"/>
  <c r="G64"/>
  <c r="F64"/>
  <c r="K63"/>
  <c r="J63"/>
  <c r="K62"/>
  <c r="J62"/>
  <c r="K61"/>
  <c r="J61"/>
  <c r="I60"/>
  <c r="H60"/>
  <c r="G60"/>
  <c r="F60"/>
  <c r="K59"/>
  <c r="J59"/>
  <c r="K58"/>
  <c r="J58"/>
  <c r="K57"/>
  <c r="J57"/>
  <c r="K56"/>
  <c r="J56"/>
  <c r="K55"/>
  <c r="J55"/>
  <c r="K54"/>
  <c r="J54"/>
  <c r="I53"/>
  <c r="H53"/>
  <c r="G53"/>
  <c r="F53"/>
  <c r="K52"/>
  <c r="J52"/>
  <c r="K51"/>
  <c r="J51"/>
  <c r="K50"/>
  <c r="J50"/>
  <c r="K49"/>
  <c r="J49"/>
  <c r="I48"/>
  <c r="H48"/>
  <c r="G48"/>
  <c r="F48"/>
  <c r="K46"/>
  <c r="J46"/>
  <c r="K45"/>
  <c r="J45"/>
  <c r="K44"/>
  <c r="J44"/>
  <c r="K43"/>
  <c r="J43"/>
  <c r="K42"/>
  <c r="J42"/>
  <c r="I41"/>
  <c r="I40" s="1"/>
  <c r="H41"/>
  <c r="H40" s="1"/>
  <c r="G41"/>
  <c r="G40" s="1"/>
  <c r="F41"/>
  <c r="F40" s="1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I27"/>
  <c r="I26" s="1"/>
  <c r="I25" s="1"/>
  <c r="H27"/>
  <c r="H26" s="1"/>
  <c r="H25" s="1"/>
  <c r="G27"/>
  <c r="G26" s="1"/>
  <c r="F27"/>
  <c r="F26" s="1"/>
  <c r="F25" s="1"/>
  <c r="K24"/>
  <c r="J24"/>
  <c r="I23"/>
  <c r="I22" s="1"/>
  <c r="I21" s="1"/>
  <c r="H23"/>
  <c r="H22" s="1"/>
  <c r="H21" s="1"/>
  <c r="G23"/>
  <c r="G22" s="1"/>
  <c r="F23"/>
  <c r="F22" s="1"/>
  <c r="F21" s="1"/>
  <c r="K20"/>
  <c r="J20"/>
  <c r="K19"/>
  <c r="J19"/>
  <c r="K18"/>
  <c r="J18"/>
  <c r="I17"/>
  <c r="H17"/>
  <c r="G17"/>
  <c r="F17"/>
  <c r="K16"/>
  <c r="J16"/>
  <c r="I15"/>
  <c r="H15"/>
  <c r="G15"/>
  <c r="F15"/>
  <c r="K14"/>
  <c r="J14"/>
  <c r="K13"/>
  <c r="J13"/>
  <c r="K12"/>
  <c r="J12"/>
  <c r="K11"/>
  <c r="J11"/>
  <c r="K10"/>
  <c r="J10"/>
  <c r="I9"/>
  <c r="H9"/>
  <c r="G9"/>
  <c r="F9"/>
  <c r="K81" l="1"/>
  <c r="K88"/>
  <c r="K202"/>
  <c r="J476"/>
  <c r="J610"/>
  <c r="I632"/>
  <c r="H632"/>
  <c r="K842"/>
  <c r="J842"/>
  <c r="G840"/>
  <c r="J840" s="1"/>
  <c r="J841"/>
  <c r="K841"/>
  <c r="K836"/>
  <c r="J836"/>
  <c r="J835"/>
  <c r="K835"/>
  <c r="J832"/>
  <c r="K832"/>
  <c r="G829"/>
  <c r="G813" s="1"/>
  <c r="F829"/>
  <c r="F813" s="1"/>
  <c r="K830"/>
  <c r="J830"/>
  <c r="I813"/>
  <c r="H813"/>
  <c r="K815"/>
  <c r="J815"/>
  <c r="J814"/>
  <c r="K814"/>
  <c r="K801"/>
  <c r="J801"/>
  <c r="G799"/>
  <c r="J799" s="1"/>
  <c r="J800"/>
  <c r="K800"/>
  <c r="K791"/>
  <c r="J791"/>
  <c r="G789"/>
  <c r="J789" s="1"/>
  <c r="J790"/>
  <c r="K790"/>
  <c r="K780"/>
  <c r="J780"/>
  <c r="G778"/>
  <c r="J778" s="1"/>
  <c r="J779"/>
  <c r="K779"/>
  <c r="K775"/>
  <c r="J775"/>
  <c r="I761"/>
  <c r="H761"/>
  <c r="J774"/>
  <c r="K774"/>
  <c r="F761"/>
  <c r="K763"/>
  <c r="J763"/>
  <c r="G761"/>
  <c r="J762"/>
  <c r="K762"/>
  <c r="K751"/>
  <c r="J751"/>
  <c r="G749"/>
  <c r="J749" s="1"/>
  <c r="J750"/>
  <c r="K750"/>
  <c r="K747"/>
  <c r="J747"/>
  <c r="J746"/>
  <c r="K746"/>
  <c r="K744"/>
  <c r="J744"/>
  <c r="J743"/>
  <c r="K743"/>
  <c r="I733"/>
  <c r="H733"/>
  <c r="F733"/>
  <c r="K735"/>
  <c r="J735"/>
  <c r="G733"/>
  <c r="J734"/>
  <c r="K734"/>
  <c r="K724"/>
  <c r="J724"/>
  <c r="G722"/>
  <c r="J722" s="1"/>
  <c r="J723"/>
  <c r="K723"/>
  <c r="K719"/>
  <c r="J719"/>
  <c r="J718"/>
  <c r="K718"/>
  <c r="J716"/>
  <c r="K716"/>
  <c r="G713"/>
  <c r="K713" s="1"/>
  <c r="F713"/>
  <c r="F702" s="1"/>
  <c r="K714"/>
  <c r="J714"/>
  <c r="I702"/>
  <c r="H702"/>
  <c r="K704"/>
  <c r="J704"/>
  <c r="J703"/>
  <c r="K703"/>
  <c r="K697"/>
  <c r="J697"/>
  <c r="J696"/>
  <c r="K696"/>
  <c r="K693"/>
  <c r="J693"/>
  <c r="J692"/>
  <c r="K692"/>
  <c r="I680"/>
  <c r="H680"/>
  <c r="F680"/>
  <c r="K682"/>
  <c r="J682"/>
  <c r="G680"/>
  <c r="J681"/>
  <c r="K681"/>
  <c r="K678"/>
  <c r="J678"/>
  <c r="J677"/>
  <c r="K677"/>
  <c r="K675"/>
  <c r="J675"/>
  <c r="I663"/>
  <c r="H663"/>
  <c r="J674"/>
  <c r="K674"/>
  <c r="F663"/>
  <c r="K665"/>
  <c r="J665"/>
  <c r="G663"/>
  <c r="J664"/>
  <c r="K664"/>
  <c r="K661"/>
  <c r="J661"/>
  <c r="I647"/>
  <c r="H647"/>
  <c r="J660"/>
  <c r="K660"/>
  <c r="F647"/>
  <c r="K649"/>
  <c r="J649"/>
  <c r="G647"/>
  <c r="J648"/>
  <c r="K648"/>
  <c r="J635"/>
  <c r="K635"/>
  <c r="G632"/>
  <c r="F632"/>
  <c r="K633"/>
  <c r="J633"/>
  <c r="J632"/>
  <c r="K630"/>
  <c r="J630"/>
  <c r="J629"/>
  <c r="K629"/>
  <c r="J627"/>
  <c r="K627"/>
  <c r="J625"/>
  <c r="K625"/>
  <c r="J623"/>
  <c r="K623"/>
  <c r="J621"/>
  <c r="K621"/>
  <c r="J615"/>
  <c r="K615"/>
  <c r="J613"/>
  <c r="K613"/>
  <c r="K610"/>
  <c r="J608"/>
  <c r="K608"/>
  <c r="J604"/>
  <c r="K604"/>
  <c r="J602"/>
  <c r="K602"/>
  <c r="J599"/>
  <c r="K599"/>
  <c r="J596"/>
  <c r="K596"/>
  <c r="I588"/>
  <c r="H588"/>
  <c r="J594"/>
  <c r="K594"/>
  <c r="G588"/>
  <c r="F588"/>
  <c r="J592"/>
  <c r="K592"/>
  <c r="K589"/>
  <c r="J589"/>
  <c r="J583"/>
  <c r="K583"/>
  <c r="J577"/>
  <c r="K577"/>
  <c r="J574"/>
  <c r="K574"/>
  <c r="J572"/>
  <c r="K572"/>
  <c r="J568"/>
  <c r="K568"/>
  <c r="J565"/>
  <c r="K565"/>
  <c r="J562"/>
  <c r="K562"/>
  <c r="J559"/>
  <c r="K559"/>
  <c r="K556"/>
  <c r="I549"/>
  <c r="H549"/>
  <c r="J554"/>
  <c r="K554"/>
  <c r="G549"/>
  <c r="F549"/>
  <c r="K550"/>
  <c r="J550"/>
  <c r="J541"/>
  <c r="K541"/>
  <c r="J537"/>
  <c r="K537"/>
  <c r="J533"/>
  <c r="K533"/>
  <c r="J531"/>
  <c r="K531"/>
  <c r="J526"/>
  <c r="K526"/>
  <c r="K524"/>
  <c r="J520"/>
  <c r="K520"/>
  <c r="J511"/>
  <c r="K511"/>
  <c r="J508"/>
  <c r="K508"/>
  <c r="J504"/>
  <c r="K504"/>
  <c r="K502"/>
  <c r="J494"/>
  <c r="K494"/>
  <c r="J489"/>
  <c r="K489"/>
  <c r="I462"/>
  <c r="K487"/>
  <c r="H462"/>
  <c r="J482"/>
  <c r="K482"/>
  <c r="J479"/>
  <c r="K479"/>
  <c r="K476"/>
  <c r="J469"/>
  <c r="K469"/>
  <c r="G462"/>
  <c r="F462"/>
  <c r="K463"/>
  <c r="J463"/>
  <c r="J456"/>
  <c r="K456"/>
  <c r="I451"/>
  <c r="H451"/>
  <c r="F451"/>
  <c r="J454"/>
  <c r="K454"/>
  <c r="G451"/>
  <c r="K451" s="1"/>
  <c r="J452"/>
  <c r="J447"/>
  <c r="K447"/>
  <c r="J440"/>
  <c r="K440"/>
  <c r="J438"/>
  <c r="K438"/>
  <c r="J435"/>
  <c r="K435"/>
  <c r="J428"/>
  <c r="K428"/>
  <c r="J425"/>
  <c r="K425"/>
  <c r="J421"/>
  <c r="K421"/>
  <c r="K418"/>
  <c r="J415"/>
  <c r="K415"/>
  <c r="J413"/>
  <c r="K413"/>
  <c r="J407"/>
  <c r="K407"/>
  <c r="J397"/>
  <c r="K397"/>
  <c r="K395"/>
  <c r="I378"/>
  <c r="H378"/>
  <c r="K393"/>
  <c r="K390"/>
  <c r="J385"/>
  <c r="K385"/>
  <c r="G378"/>
  <c r="F378"/>
  <c r="K379"/>
  <c r="J379"/>
  <c r="J373"/>
  <c r="K373"/>
  <c r="J368"/>
  <c r="K368"/>
  <c r="J361"/>
  <c r="K361"/>
  <c r="J359"/>
  <c r="K359"/>
  <c r="J357"/>
  <c r="K357"/>
  <c r="J355"/>
  <c r="K355"/>
  <c r="I335"/>
  <c r="H335"/>
  <c r="J353"/>
  <c r="K353"/>
  <c r="J346"/>
  <c r="K346"/>
  <c r="G335"/>
  <c r="F335"/>
  <c r="K336"/>
  <c r="J336"/>
  <c r="J331"/>
  <c r="K331"/>
  <c r="J325"/>
  <c r="K325"/>
  <c r="J317"/>
  <c r="K317"/>
  <c r="K314"/>
  <c r="J307"/>
  <c r="K307"/>
  <c r="J298"/>
  <c r="K298"/>
  <c r="J291"/>
  <c r="K291"/>
  <c r="J284"/>
  <c r="K284"/>
  <c r="K282"/>
  <c r="I263"/>
  <c r="H263"/>
  <c r="J274"/>
  <c r="K274"/>
  <c r="G263"/>
  <c r="F263"/>
  <c r="K264"/>
  <c r="J264"/>
  <c r="J258"/>
  <c r="K258"/>
  <c r="J256"/>
  <c r="K256"/>
  <c r="J251"/>
  <c r="K251"/>
  <c r="J249"/>
  <c r="K249"/>
  <c r="K242"/>
  <c r="J232"/>
  <c r="K232"/>
  <c r="H217"/>
  <c r="F217"/>
  <c r="I217"/>
  <c r="J228"/>
  <c r="K228"/>
  <c r="G217"/>
  <c r="J221"/>
  <c r="K218"/>
  <c r="J218"/>
  <c r="J211"/>
  <c r="K211"/>
  <c r="J210"/>
  <c r="K210"/>
  <c r="J206"/>
  <c r="K206"/>
  <c r="J202"/>
  <c r="J200"/>
  <c r="J197"/>
  <c r="K197"/>
  <c r="K193"/>
  <c r="J193"/>
  <c r="J182"/>
  <c r="H173"/>
  <c r="J179"/>
  <c r="I173"/>
  <c r="G173"/>
  <c r="F173"/>
  <c r="J174"/>
  <c r="K174"/>
  <c r="J154"/>
  <c r="K154"/>
  <c r="J153"/>
  <c r="K153"/>
  <c r="J150"/>
  <c r="K150"/>
  <c r="J149"/>
  <c r="K149"/>
  <c r="J146"/>
  <c r="I140"/>
  <c r="J140" s="1"/>
  <c r="H140"/>
  <c r="G140"/>
  <c r="F140"/>
  <c r="J141"/>
  <c r="K141"/>
  <c r="K133"/>
  <c r="K130"/>
  <c r="J130"/>
  <c r="K125"/>
  <c r="J125"/>
  <c r="K122"/>
  <c r="K119"/>
  <c r="K114"/>
  <c r="J114"/>
  <c r="K103"/>
  <c r="J103"/>
  <c r="I90"/>
  <c r="H90"/>
  <c r="G90"/>
  <c r="F90"/>
  <c r="J91"/>
  <c r="K91"/>
  <c r="J88"/>
  <c r="J81"/>
  <c r="J77"/>
  <c r="K71"/>
  <c r="J71"/>
  <c r="K66"/>
  <c r="J66"/>
  <c r="K64"/>
  <c r="J64"/>
  <c r="H47"/>
  <c r="J60"/>
  <c r="K60"/>
  <c r="F47"/>
  <c r="K53"/>
  <c r="J53"/>
  <c r="I47"/>
  <c r="G47"/>
  <c r="K48"/>
  <c r="J48"/>
  <c r="K41"/>
  <c r="J41"/>
  <c r="J40"/>
  <c r="K40"/>
  <c r="K27"/>
  <c r="J27"/>
  <c r="G25"/>
  <c r="J25" s="1"/>
  <c r="J26"/>
  <c r="K26"/>
  <c r="J23"/>
  <c r="K23"/>
  <c r="G21"/>
  <c r="J21" s="1"/>
  <c r="J22"/>
  <c r="K22"/>
  <c r="K21"/>
  <c r="J17"/>
  <c r="K17"/>
  <c r="J15"/>
  <c r="K15"/>
  <c r="I8"/>
  <c r="I7" s="1"/>
  <c r="H8"/>
  <c r="H7" s="1"/>
  <c r="G8"/>
  <c r="F8"/>
  <c r="F7" s="1"/>
  <c r="K9"/>
  <c r="J9"/>
  <c r="H851" l="1"/>
  <c r="K632"/>
  <c r="K840"/>
  <c r="J829"/>
  <c r="K829"/>
  <c r="J813"/>
  <c r="K813"/>
  <c r="K799"/>
  <c r="K789"/>
  <c r="K778"/>
  <c r="J761"/>
  <c r="K761"/>
  <c r="K749"/>
  <c r="J733"/>
  <c r="K733"/>
  <c r="K722"/>
  <c r="G702"/>
  <c r="K702" s="1"/>
  <c r="J713"/>
  <c r="J680"/>
  <c r="K680"/>
  <c r="J663"/>
  <c r="K663"/>
  <c r="J647"/>
  <c r="K647"/>
  <c r="K588"/>
  <c r="J588"/>
  <c r="K549"/>
  <c r="J549"/>
  <c r="K462"/>
  <c r="J462"/>
  <c r="J451"/>
  <c r="K378"/>
  <c r="J378"/>
  <c r="K335"/>
  <c r="J335"/>
  <c r="K263"/>
  <c r="J263"/>
  <c r="K217"/>
  <c r="J217"/>
  <c r="K173"/>
  <c r="J173"/>
  <c r="K140"/>
  <c r="J90"/>
  <c r="I39"/>
  <c r="I851" s="1"/>
  <c r="K90"/>
  <c r="H39"/>
  <c r="F39"/>
  <c r="J47"/>
  <c r="G39"/>
  <c r="K47"/>
  <c r="K25"/>
  <c r="K8"/>
  <c r="G7"/>
  <c r="J8"/>
  <c r="J7" l="1"/>
  <c r="G851"/>
  <c r="J702"/>
  <c r="K39"/>
  <c r="J39"/>
  <c r="K7"/>
  <c r="K851" l="1"/>
  <c r="J851"/>
</calcChain>
</file>

<file path=xl/sharedStrings.xml><?xml version="1.0" encoding="utf-8"?>
<sst xmlns="http://schemas.openxmlformats.org/spreadsheetml/2006/main" count="1702" uniqueCount="485">
  <si>
    <t>PU</t>
  </si>
  <si>
    <t>PK</t>
  </si>
  <si>
    <t>PP</t>
  </si>
  <si>
    <t>Konto</t>
  </si>
  <si>
    <t>Opis</t>
  </si>
  <si>
    <t>Realizacija: 2013</t>
  </si>
  <si>
    <t>Veljavni proračun: 2014/3</t>
  </si>
  <si>
    <t>OSN: Osnutek 2015</t>
  </si>
  <si>
    <t>PRD: Predlog 2015</t>
  </si>
  <si>
    <t>Indeks 9:7</t>
  </si>
  <si>
    <t>Indeks 8:7</t>
  </si>
  <si>
    <t>1000</t>
  </si>
  <si>
    <t>OBČINSKI SVET</t>
  </si>
  <si>
    <t>01</t>
  </si>
  <si>
    <t>POLITIČNI SISTEM</t>
  </si>
  <si>
    <t>10203</t>
  </si>
  <si>
    <t>DELOV. OBČINSKEGA SVETA IN NJEGOVIH DELOVNIH TELES</t>
  </si>
  <si>
    <t>4020</t>
  </si>
  <si>
    <t>PISARNIŠKI IN SPLOŠNI MATERIAL IN STORITVE</t>
  </si>
  <si>
    <t>4023</t>
  </si>
  <si>
    <t>PREVOZNI STROŠKI IN STORITVE</t>
  </si>
  <si>
    <t>4025</t>
  </si>
  <si>
    <t>TEKOČE VZDRŽEVANJE</t>
  </si>
  <si>
    <t>4029</t>
  </si>
  <si>
    <t>DRUGI OPERATIVNI ODHODKI</t>
  </si>
  <si>
    <t>4202</t>
  </si>
  <si>
    <t>NAKUP OPREME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</si>
  <si>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</si>
  <si>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</si>
  <si>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</si>
  <si>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</si>
  <si>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</si>
  <si>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</si>
  <si>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2000</t>
  </si>
  <si>
    <t>NADZORNI ODBOR</t>
  </si>
  <si>
    <t>02</t>
  </si>
  <si>
    <t>EKONOMSKA IN FISKALNA ADMINISTRACIJA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</si>
  <si>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</si>
  <si>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</si>
  <si>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</si>
  <si>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</si>
  <si>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</si>
  <si>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</si>
  <si>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</si>
  <si>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</si>
  <si>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</si>
  <si>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</si>
  <si>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</si>
  <si>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</si>
  <si>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</si>
  <si>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</si>
  <si>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</si>
  <si>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</si>
  <si>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</si>
  <si>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</si>
  <si>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</si>
  <si>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</si>
  <si>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4022</t>
  </si>
  <si>
    <t>ENERGIJA,VODA,KOMUNALNE STORITVE IN KOMUNIKACIJE</t>
  </si>
  <si>
    <t>4024</t>
  </si>
  <si>
    <t>IZDATKI ZA SLUŽBENA POTOVANJA</t>
  </si>
  <si>
    <t>OBČINSKA UPRAVA</t>
  </si>
  <si>
    <t>03</t>
  </si>
  <si>
    <t>ZUNANJA POLITIKA IN MEDNARODNA POMOČ</t>
  </si>
  <si>
    <t>10300</t>
  </si>
  <si>
    <t>MEDNARODNO SODELOVANJE</t>
  </si>
  <si>
    <t>4026</t>
  </si>
  <si>
    <t>POSLOVNE NAJEMNINE IN ZAKUPNINE</t>
  </si>
  <si>
    <t>04</t>
  </si>
  <si>
    <t>SKUPNE ADMINISTRATIVNE SLUŽBE IN SPLOŠNE JAVNE STORITVE</t>
  </si>
  <si>
    <t>10106</t>
  </si>
  <si>
    <t>UPRAVLJANJE IN VZDRŽEVANJE OBČINSKE STAVBE</t>
  </si>
  <si>
    <t>10107</t>
  </si>
  <si>
    <t>UPRAVLJANJE IN VZDRŽEVANJE POSLOVNIH PROSTOROV</t>
  </si>
  <si>
    <t>4021</t>
  </si>
  <si>
    <t>POSEBNI MATERIAL IN STORITVE</t>
  </si>
  <si>
    <t>10500</t>
  </si>
  <si>
    <t>PRAZNIKI, REPREZENTANCA, PROTOKOL</t>
  </si>
  <si>
    <t>10501</t>
  </si>
  <si>
    <t>PIHALNI ORKESTER TRŽIČ</t>
  </si>
  <si>
    <t>40370</t>
  </si>
  <si>
    <t>PRIREDITVE - TRADICIONALNI IN SPOMINSKI DOGODKI</t>
  </si>
  <si>
    <t>60225</t>
  </si>
  <si>
    <t>ODŠKODNINE</t>
  </si>
  <si>
    <t>4027</t>
  </si>
  <si>
    <t>KAZNI IN ODŠKODNINE</t>
  </si>
  <si>
    <t>4206</t>
  </si>
  <si>
    <t>NAKUP ZEMLJIŠČ IN NARAVNIH BOGASTEV</t>
  </si>
  <si>
    <t>60700</t>
  </si>
  <si>
    <t>SREDSTVA ZA POSLOVNE PROSTORE</t>
  </si>
  <si>
    <t>61000</t>
  </si>
  <si>
    <t>NAKUP NEPREMIČNIN IN DRUGI ODH.V ZVEZI Z NEPR.</t>
  </si>
  <si>
    <t>61001</t>
  </si>
  <si>
    <t>DAVEK NA NEPREMIČNINE V LASTI OBČINE</t>
  </si>
  <si>
    <t>06</t>
  </si>
  <si>
    <t>LOKALNA SAMOUPRAVA</t>
  </si>
  <si>
    <t>10101</t>
  </si>
  <si>
    <t>SRED. ZA PLAČE IN DR. OS.PREJ.</t>
  </si>
  <si>
    <t>4001</t>
  </si>
  <si>
    <t>REGRES ZA LETNI DOPUST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</si>
  <si>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</si>
  <si>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</si>
  <si>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</si>
  <si>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</si>
  <si>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</si>
  <si>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</si>
  <si>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</si>
  <si>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</si>
  <si>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10105</t>
  </si>
  <si>
    <t>INVESTICIJSKA SREDSTVA</t>
  </si>
  <si>
    <t>4201</t>
  </si>
  <si>
    <t>NAKUP PREVOZNIH SREDSTEV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</si>
  <si>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</si>
  <si>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</si>
  <si>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</si>
  <si>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</si>
  <si>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</si>
  <si>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</si>
  <si>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</si>
  <si>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</si>
  <si>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30610</t>
  </si>
  <si>
    <t>RAZVOJNI PROJEKTI RRA</t>
  </si>
  <si>
    <t>4135</t>
  </si>
  <si>
    <t>TEKOČA PLAČILA DRUGIM IZVAJALCEM JAVNIH SLUŽB, KI NISO</t>
  </si>
  <si>
    <t>30611</t>
  </si>
  <si>
    <t>RAZVOJNI PROJEKTI</t>
  </si>
  <si>
    <t>4208</t>
  </si>
  <si>
    <t>ŠTUDIJE O IZVEDLJIVOSTI PROJEKTOV IN PROJEKTNA DOKUMENTACIJA</t>
  </si>
  <si>
    <t>50124</t>
  </si>
  <si>
    <t>INVESTICIJSKO VZDRŽEVANJE V KS</t>
  </si>
  <si>
    <t>4204</t>
  </si>
  <si>
    <t>NOVOGRADNJE,REKONSTRUKCIJE IN ADAPTACIJE</t>
  </si>
  <si>
    <t>4205</t>
  </si>
  <si>
    <t>INVESTICIJSKO VZDRŽEVANJE IN OBNOVE</t>
  </si>
  <si>
    <t>07</t>
  </si>
  <si>
    <t>OBRAMBA IN UKREPI OB IZREDNIH DOGODKIH</t>
  </si>
  <si>
    <t>70100</t>
  </si>
  <si>
    <t>SREDSTVA ZA CIVILNO ZAŠČITO</t>
  </si>
  <si>
    <t>4115</t>
  </si>
  <si>
    <t>NADOMESTILA PLAČ</t>
  </si>
  <si>
    <t>70305</t>
  </si>
  <si>
    <t>DEJAVNOST GASILSKE ZVEZE IN DRUŠTEV</t>
  </si>
  <si>
    <t>4310</t>
  </si>
  <si>
    <t>INVESTICIJSKI TRANSFERI NEPROFITNIM ORGANIZACIJAM IN USTANOV</t>
  </si>
  <si>
    <t>08</t>
  </si>
  <si>
    <t>NOTRANJE ZADEVE IN VARNOST</t>
  </si>
  <si>
    <t>40296</t>
  </si>
  <si>
    <t>PREVENT.IN VZGOJA V CEST.PROM.</t>
  </si>
  <si>
    <t>10</t>
  </si>
  <si>
    <t>TRG DELA IN DELOVNI POGOJI</t>
  </si>
  <si>
    <t>30801</t>
  </si>
  <si>
    <t>JAVNA DELA</t>
  </si>
  <si>
    <t>4133</t>
  </si>
  <si>
    <t>TEKOČI TRANSFERI V JAVNE ZAVODE IN DRUGE IZVAJALCE JAVNIH</t>
  </si>
  <si>
    <t>4610</t>
  </si>
  <si>
    <t>STROŠKI STORITEV</t>
  </si>
  <si>
    <t>4640</t>
  </si>
  <si>
    <t>STROŠKI DELA</t>
  </si>
  <si>
    <t>4641</t>
  </si>
  <si>
    <t>PREHRANA MED DELOM</t>
  </si>
  <si>
    <t>4642</t>
  </si>
  <si>
    <t>PREVOZ NA IN Z DELA</t>
  </si>
  <si>
    <t>4970</t>
  </si>
  <si>
    <t>EVIDENČNI PROMET STROŠKOV IN ODHODKOV REŽISJKIH OBRATOV</t>
  </si>
  <si>
    <t>11</t>
  </si>
  <si>
    <t>KMETIJSTVO, GOZDARSTVO IN RIBIŠTVO</t>
  </si>
  <si>
    <t>30100</t>
  </si>
  <si>
    <t>INTERVENCIJE V KMETIJSTVU</t>
  </si>
  <si>
    <t>4102</t>
  </si>
  <si>
    <t>SUBVENCIJE PRIVATNIM PODJETJEM IN ZASEBNIKOM</t>
  </si>
  <si>
    <t>30104</t>
  </si>
  <si>
    <t>OBNOVA IN SANACIJA VAŠKEGA DOMA LEŠE</t>
  </si>
  <si>
    <t>30105</t>
  </si>
  <si>
    <t>PROGRAMI IN PROJEKTI LAS LEADER</t>
  </si>
  <si>
    <t>30500</t>
  </si>
  <si>
    <t>GOJITVENA DELA V OBČ.GOZDOVIH IN POSEK LESA</t>
  </si>
  <si>
    <t>30502</t>
  </si>
  <si>
    <t>SOFINANC.TRAJSNOSTN.GOSPOD.Z DIVJADJO</t>
  </si>
  <si>
    <t>31001</t>
  </si>
  <si>
    <t>SOFINANCIRANJE ZAVETIŠČ IN ZAŠČITA ŽIVALI</t>
  </si>
  <si>
    <t>50126</t>
  </si>
  <si>
    <t>VEČNAMENSKA ZGRADBA SKUPNEGA POMENA V KOVORJU</t>
  </si>
  <si>
    <t>60500</t>
  </si>
  <si>
    <t>VZDRŽEVANJE GOZDNIH CEST</t>
  </si>
  <si>
    <t>12</t>
  </si>
  <si>
    <t>PRIDOBIVANJE IN DISTRIBUCIJA ENERGETSKIH SUROVIN</t>
  </si>
  <si>
    <t>30202</t>
  </si>
  <si>
    <t>ENERGETSKA OBNOVA STAVB</t>
  </si>
  <si>
    <t>13</t>
  </si>
  <si>
    <t>PROMET, PROMETNA INFRASTRUKTURA IN KOMUNIKACIJE</t>
  </si>
  <si>
    <t>31200</t>
  </si>
  <si>
    <t>UREDITEV OGLASNIH NEPROMETNIH TABEL</t>
  </si>
  <si>
    <t>60202</t>
  </si>
  <si>
    <t>JAVNA RAZSVETLJAVA</t>
  </si>
  <si>
    <t>60203</t>
  </si>
  <si>
    <t>TEKOČE VZDRŽEVANJE LOKALNIH CEST</t>
  </si>
  <si>
    <t>60205</t>
  </si>
  <si>
    <t>INVEST. VZDRŽ. KATEGORIZIRANIH CEST</t>
  </si>
  <si>
    <t>4031</t>
  </si>
  <si>
    <t>PLAČILA OBRESTI OD KREDITOV-POSLOVNIM BANKAM</t>
  </si>
  <si>
    <t>60206</t>
  </si>
  <si>
    <t>PRENOVA MESTNIH ULIC 2. FAZA</t>
  </si>
  <si>
    <t>60211</t>
  </si>
  <si>
    <t>UREJANJE VAŠKIH JEDER</t>
  </si>
  <si>
    <t>60212</t>
  </si>
  <si>
    <t>INV.VZDRŽ.NEKATEGORIZIRANIH CEST</t>
  </si>
  <si>
    <t>60226</t>
  </si>
  <si>
    <t>NEPREDVIDENA DELA (ODVOZ ZAPUŠČENIH VOZIL...)</t>
  </si>
  <si>
    <t>60262</t>
  </si>
  <si>
    <t>ODPRAVA POSLEDIC NEURJA</t>
  </si>
  <si>
    <t>14</t>
  </si>
  <si>
    <t>GOSPODARSTVO</t>
  </si>
  <si>
    <t>30300</t>
  </si>
  <si>
    <t>SPODBUJANJE RAZVOJA TURIZMA</t>
  </si>
  <si>
    <t>4207</t>
  </si>
  <si>
    <t>NAKUP NEMATERIALNEGA PREMOŽENJA</t>
  </si>
  <si>
    <t>30301</t>
  </si>
  <si>
    <t>TURISTIČNE PRIREDITVE IN DOGODKI</t>
  </si>
  <si>
    <t>30302</t>
  </si>
  <si>
    <t>UREDITEV KOLESARSKIH IN GORSKO-KOLESARSKIH POTI</t>
  </si>
  <si>
    <t>30605</t>
  </si>
  <si>
    <t>DELOVANJE TPICa</t>
  </si>
  <si>
    <t>30609</t>
  </si>
  <si>
    <t>SRED.ZA POSPEŠ.GOSPODARST.V OBČ.</t>
  </si>
  <si>
    <t>30701</t>
  </si>
  <si>
    <t>DELOVANJE DOVŽANOVE SOTESKE IN RIS DOLINA</t>
  </si>
  <si>
    <t>30710</t>
  </si>
  <si>
    <t>UČNE POTI GORENJSKE - UDIN BORŠT</t>
  </si>
  <si>
    <t>31400</t>
  </si>
  <si>
    <t>SOFINANCIRANJE VZDRŽEVANJA ZELENICA</t>
  </si>
  <si>
    <t>31401</t>
  </si>
  <si>
    <t>RAZVOJ OBMOČJA ZELENICE</t>
  </si>
  <si>
    <t>50125</t>
  </si>
  <si>
    <t>UREDITEV OBMOČJA NEKDANJEGA BAZENA</t>
  </si>
  <si>
    <t>50127</t>
  </si>
  <si>
    <t>UPRAVLJANJE Z BAZENOM</t>
  </si>
  <si>
    <t>15</t>
  </si>
  <si>
    <t>VAROVANJE OKOLJA IN NARAVNE DEDIŠČINE</t>
  </si>
  <si>
    <t>60301</t>
  </si>
  <si>
    <t>INDIVID. KOMUNALNA RABA - RAVNANJE Z ODPADNO VODO</t>
  </si>
  <si>
    <t>60302</t>
  </si>
  <si>
    <t>INDIVIDUALNA KOMUN. RABA - RAVNANJE Z ODPADKI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</si>
  <si>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</si>
  <si>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</si>
  <si>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</si>
  <si>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</si>
  <si>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</si>
  <si>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</si>
  <si>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4100</t>
  </si>
  <si>
    <t>SUBVENCIJE JAVNIM PODJETJEM</t>
  </si>
  <si>
    <t>60320</t>
  </si>
  <si>
    <t>SUBVENCIJA - RAVNANJE Z ODPADKI</t>
  </si>
  <si>
    <t>60401</t>
  </si>
  <si>
    <t>TRŽIČ: ODVOD.,ČIŠČENJE IN OSKRBA S PITNO VODO  (ODPADNE VODE)</t>
  </si>
  <si>
    <t>61100</t>
  </si>
  <si>
    <t>PORABA TAKSE ZA OBREMENJ.VODE</t>
  </si>
  <si>
    <t>61200</t>
  </si>
  <si>
    <t>PORABA TAKSE ZA OBREMEN.OKOLJA - ODPADKI</t>
  </si>
  <si>
    <t>16</t>
  </si>
  <si>
    <t>PROSTORSKO PLANIRANJE IN STANOVANJSKO KOMUNALNA DEJAVNOST</t>
  </si>
  <si>
    <t>40450</t>
  </si>
  <si>
    <t>VZDRŽEVANJE OTROŠKIH IGRIŠČ</t>
  </si>
  <si>
    <t>60105</t>
  </si>
  <si>
    <t>GRADNJA, NAKUP IN INV.VZDRŽ. STANOVANJ</t>
  </si>
  <si>
    <t>60106</t>
  </si>
  <si>
    <t>VZDRŽEVANJE STANOVANJ</t>
  </si>
  <si>
    <t>60107</t>
  </si>
  <si>
    <t>STROŠKI UPRAVLJANJA STANOVANJ</t>
  </si>
  <si>
    <t>60109</t>
  </si>
  <si>
    <t>OSTALI STROŠKI STANOVANJ (POŠTNINA, OGLASI, ODVET. STORITVE..)</t>
  </si>
  <si>
    <t>60110</t>
  </si>
  <si>
    <t>UPRAVLJANJE IN TEKOČE VZDRŽEVANJE STANOVANJ</t>
  </si>
  <si>
    <t>4119</t>
  </si>
  <si>
    <t>DRUGI TRANSFERI POSAMEZNIKOM</t>
  </si>
  <si>
    <t>4132</t>
  </si>
  <si>
    <t>TEKOČI TRANSFERI V JAVNE SKLADE</t>
  </si>
  <si>
    <t>60204</t>
  </si>
  <si>
    <t>UREJANJE JAVNIH POVRŠIN</t>
  </si>
  <si>
    <t>60209</t>
  </si>
  <si>
    <t>PROJEKTNA DOKUMENTACIJA</t>
  </si>
  <si>
    <t>60222</t>
  </si>
  <si>
    <t>SOGLASJA IN PROJEKTNI POGOJI KOMUNALA</t>
  </si>
  <si>
    <t>60224</t>
  </si>
  <si>
    <t>GEODETSKA DELA</t>
  </si>
  <si>
    <t>60229</t>
  </si>
  <si>
    <t>UREJANJE POKOPALIŠČ IN POKOPALIŠKA DEJAVNOST</t>
  </si>
  <si>
    <t>60239</t>
  </si>
  <si>
    <t>DIGITALIZACIJA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</si>
  <si>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</si>
  <si>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</si>
  <si>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</si>
  <si>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</si>
  <si>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</si>
  <si>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</si>
  <si>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60402</t>
  </si>
  <si>
    <t>TRŽIČ: ODVOD., ČIŠČENJE IN OSKRBA S PITNO VODO (VODOOSKRBA)</t>
  </si>
  <si>
    <t>60800</t>
  </si>
  <si>
    <t>PROSTORSKA DOKUMENTACIJA</t>
  </si>
  <si>
    <t>17</t>
  </si>
  <si>
    <t>ZDRAVSTVENO VARSTVO</t>
  </si>
  <si>
    <t>40601</t>
  </si>
  <si>
    <t>ZDR.ZAV.NEPRESKRBLJENIH OSEB</t>
  </si>
  <si>
    <t>4131</t>
  </si>
  <si>
    <t>TEKOČI TRANSFERI V SKLADE SOCIALNEGA ZAVAROVANJA</t>
  </si>
  <si>
    <t>40602</t>
  </si>
  <si>
    <t>MRLIŠKO OGLEDNA SLUŽBA</t>
  </si>
  <si>
    <t>50119</t>
  </si>
  <si>
    <t>PROJEKTI IN INVESTICIJE V ZDRAVSTVU</t>
  </si>
  <si>
    <t>4323</t>
  </si>
  <si>
    <t>INVESTICIJSKI TRANSFERI JAVNIM ZAVODOM</t>
  </si>
  <si>
    <t>18</t>
  </si>
  <si>
    <t>KULTURA, ŠPORT IN NEVLADNE ORGANIZACIJE</t>
  </si>
  <si>
    <t>30711</t>
  </si>
  <si>
    <t>VZDRŽ.SPOMINSKIH OBELEŽIJ TER SAKRALNE IN KULTURNE DEDIŠČINE</t>
  </si>
  <si>
    <t>4314</t>
  </si>
  <si>
    <t>INVESTICIJSKI TRANSFERI POSEMAZNIKOM IN ZASEBNIKOM</t>
  </si>
  <si>
    <t>30712</t>
  </si>
  <si>
    <t>OBMOČJE SPOMENIKA MAUTHAUSEN</t>
  </si>
  <si>
    <t>30900</t>
  </si>
  <si>
    <t>SOFINANCIRANJE DEJAVNOSTI MLADIH</t>
  </si>
  <si>
    <t>40315</t>
  </si>
  <si>
    <t>TRŽIŠKI MUZEJ</t>
  </si>
  <si>
    <t>40316</t>
  </si>
  <si>
    <t>KNJIŽNICA DR.TONETA PRETNARJA TRŽIČ</t>
  </si>
  <si>
    <t>40317</t>
  </si>
  <si>
    <t>CELOVIT PROJEKT OBNOVE GRADU NEUHAUS</t>
  </si>
  <si>
    <t>40325</t>
  </si>
  <si>
    <t>DEJAVNOST KULTURNIH DRUŠTEV, ZVEZ IN SKLADOV</t>
  </si>
  <si>
    <t>40340</t>
  </si>
  <si>
    <t>DELOVANJE KULTURNEGA CENTRA TRŽIČ</t>
  </si>
  <si>
    <t>40360</t>
  </si>
  <si>
    <t>KULTURNE PRIREDITVE</t>
  </si>
  <si>
    <t>40362</t>
  </si>
  <si>
    <t>KULTURNE PRIREDITVE IN DOGODKI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</si>
  <si>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</si>
  <si>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</si>
  <si>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</si>
  <si>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</si>
  <si>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</si>
  <si>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</si>
  <si>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40432</t>
  </si>
  <si>
    <t>NAJEM DVORANE TRŽIŠKIH OLIMPIJCEV</t>
  </si>
  <si>
    <t>40460</t>
  </si>
  <si>
    <t>SOFIN.ŠPORTNIH AKTIVNOSTI STAREJŠIH OBČANOV</t>
  </si>
  <si>
    <t>40530</t>
  </si>
  <si>
    <t>MLADINSKI CENTER</t>
  </si>
  <si>
    <t>40550</t>
  </si>
  <si>
    <t>SOFINANCIRANJE VETERANSKIH ORGANIZACIJ</t>
  </si>
  <si>
    <t>40703</t>
  </si>
  <si>
    <t>SREDSTVA ZA OBVEŠČANJE (RADIO GORENC, GLASILO TRŽIČAN,..)</t>
  </si>
  <si>
    <t>50120</t>
  </si>
  <si>
    <t>PROJEKTI IN INVESTICIJE V KULTURI</t>
  </si>
  <si>
    <t>50121</t>
  </si>
  <si>
    <t>NAKUP, GRADNJA IN INV.VZDRŽ.ŠPORTNIH OBJEKTOV</t>
  </si>
  <si>
    <t>19</t>
  </si>
  <si>
    <t>IZOBRAŽEVANJE</t>
  </si>
  <si>
    <t>40101</t>
  </si>
  <si>
    <t>DEJAVNOST VRTCA TRŽIČ</t>
  </si>
  <si>
    <t>40107</t>
  </si>
  <si>
    <t>STROŠKI ZA VARSTVO OTROK V VVZ DRUGIH OBČIN</t>
  </si>
  <si>
    <t>40201</t>
  </si>
  <si>
    <t>WALDORFSKA ŠOLA</t>
  </si>
  <si>
    <t>40219</t>
  </si>
  <si>
    <t>OŠ BISTRICA</t>
  </si>
  <si>
    <t>40229</t>
  </si>
  <si>
    <t>OŠ TRŽIČ</t>
  </si>
  <si>
    <t>40239</t>
  </si>
  <si>
    <t>OŠ KRIŽE</t>
  </si>
  <si>
    <t>40249</t>
  </si>
  <si>
    <t>GLASBENA ŠOLA TRŽIČ</t>
  </si>
  <si>
    <t>40280</t>
  </si>
  <si>
    <t>PREVOZI UČENCEV</t>
  </si>
  <si>
    <t>40298</t>
  </si>
  <si>
    <t>LJUDSKA UNIVERZA TRŽIČ</t>
  </si>
  <si>
    <t>50109</t>
  </si>
  <si>
    <t>PROJEKTI IN INVESTICIJE V OSNOVNIH ŠOLAH</t>
  </si>
  <si>
    <t>50110</t>
  </si>
  <si>
    <t>PROJEKTI IN INVESTICIJE V VRTCU TRŽIČ</t>
  </si>
  <si>
    <t>20</t>
  </si>
  <si>
    <t>SOCIALNO VARSTVO</t>
  </si>
  <si>
    <t>40510</t>
  </si>
  <si>
    <t>SOCIALNO-VARSTVENI ZAVODI</t>
  </si>
  <si>
    <t>40511</t>
  </si>
  <si>
    <t>SOFINANCIRANJE DEJAVNOSTI OŠ HELENE PUHAR (MOK)</t>
  </si>
  <si>
    <t>40539</t>
  </si>
  <si>
    <t>CSD TRŽIČ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</si>
  <si>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</si>
  <si>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</si>
  <si>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</si>
  <si>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</si>
  <si>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</si>
  <si>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</si>
  <si>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</si>
  <si>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</si>
  <si>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</si>
  <si>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</si>
  <si>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</si>
  <si>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</si>
  <si>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</si>
  <si>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</si>
  <si>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40584</t>
  </si>
  <si>
    <t>DRUŽINSKI POMOČNIK - NADOMESTILO ZA IZG.DOH.</t>
  </si>
  <si>
    <t>40585</t>
  </si>
  <si>
    <t>ENKRATNA FINANČNA POMOČ OB ROJSTVU OTROKA</t>
  </si>
  <si>
    <t>4111</t>
  </si>
  <si>
    <t>DRUŽINSKI PREJEMKI IN STARŠEVSKA NADOMESTILA</t>
  </si>
  <si>
    <t>40586</t>
  </si>
  <si>
    <t>VARNA HIŠA</t>
  </si>
  <si>
    <t>40587</t>
  </si>
  <si>
    <t>DELOVANJE LAS DROGE</t>
  </si>
  <si>
    <t>40588</t>
  </si>
  <si>
    <t>IZVAJANJE SOCIALNIH PROGRAMOV</t>
  </si>
  <si>
    <t>22</t>
  </si>
  <si>
    <t>SERVISIRANJE JAVNEGA DOLGA</t>
  </si>
  <si>
    <t>99991</t>
  </si>
  <si>
    <t>FINANCIRANJE JAVNEGA DOLGA</t>
  </si>
  <si>
    <t>23</t>
  </si>
  <si>
    <t>INTERVENCIJSKI PROGRAMI IN OBVEZNOSTI</t>
  </si>
  <si>
    <t>80100</t>
  </si>
  <si>
    <t>SREDSTVA REZERV</t>
  </si>
  <si>
    <t>4091</t>
  </si>
  <si>
    <t>PRORAČUNSKA REZERVA</t>
  </si>
  <si>
    <t>80200</t>
  </si>
  <si>
    <t>TEKOČA PRORAČUNSKA SREDSTVA-SPLOŠNE REZERVE</t>
  </si>
  <si>
    <t>5001</t>
  </si>
  <si>
    <t>KS BREZJE PRI TRŽIČU</t>
  </si>
  <si>
    <t>90101</t>
  </si>
  <si>
    <t>KRAJEVNA SAMOUPRAVA</t>
  </si>
  <si>
    <t>4203</t>
  </si>
  <si>
    <t>NAKUP DRUGIH OSNOVNIH SREDSTEV</t>
  </si>
  <si>
    <t>90301</t>
  </si>
  <si>
    <t>TEKOČE VZDRŽEVANJE LC</t>
  </si>
  <si>
    <t>5002</t>
  </si>
  <si>
    <t>KS JELENDOL</t>
  </si>
  <si>
    <t>90102</t>
  </si>
  <si>
    <t>90302</t>
  </si>
  <si>
    <t>90402</t>
  </si>
  <si>
    <t>5003</t>
  </si>
  <si>
    <t>KS LEŠE</t>
  </si>
  <si>
    <t>90103</t>
  </si>
  <si>
    <t>90303</t>
  </si>
  <si>
    <t>90503</t>
  </si>
  <si>
    <t>IKR - VODOVOD</t>
  </si>
  <si>
    <t>5004</t>
  </si>
  <si>
    <t>KS LOM POD STORŽIČEM</t>
  </si>
  <si>
    <t>90104</t>
  </si>
  <si>
    <t>90204</t>
  </si>
  <si>
    <t>90304</t>
  </si>
  <si>
    <t>90404</t>
  </si>
  <si>
    <t>5005</t>
  </si>
  <si>
    <t>KS PODLJUBELJ</t>
  </si>
  <si>
    <t>90105</t>
  </si>
  <si>
    <t>5006</t>
  </si>
  <si>
    <t>KS PRISTAVA</t>
  </si>
  <si>
    <t>90106</t>
  </si>
  <si>
    <t>90306</t>
  </si>
  <si>
    <t>90406</t>
  </si>
  <si>
    <t>5007</t>
  </si>
  <si>
    <t>KS RAVNE</t>
  </si>
  <si>
    <t>90107</t>
  </si>
  <si>
    <t>5008</t>
  </si>
  <si>
    <t>KS SEBENJE</t>
  </si>
  <si>
    <t>90108</t>
  </si>
  <si>
    <t>90408</t>
  </si>
  <si>
    <t>5009</t>
  </si>
  <si>
    <t>KS SENIČNO</t>
  </si>
  <si>
    <t>90109</t>
  </si>
  <si>
    <t>5010</t>
  </si>
  <si>
    <t>KS TRŽIČ-MESTO</t>
  </si>
  <si>
    <t>90110</t>
  </si>
  <si>
    <t>5011</t>
  </si>
  <si>
    <t>KS BISTRICA PRI TRŽIČU</t>
  </si>
  <si>
    <t>90111</t>
  </si>
  <si>
    <t>5012</t>
  </si>
  <si>
    <t>KS KOVOR</t>
  </si>
  <si>
    <t>90112</t>
  </si>
  <si>
    <t>90212</t>
  </si>
  <si>
    <t>90312</t>
  </si>
  <si>
    <t>90412</t>
  </si>
  <si>
    <t>5013</t>
  </si>
  <si>
    <t>KS KRIŽE</t>
  </si>
  <si>
    <t>90113</t>
  </si>
  <si>
    <t>PREDLOG PRORAČUNA OBČINE TRŽIČ ZA LETO 2015</t>
  </si>
  <si>
    <t>Posebni del - odhodki</t>
  </si>
  <si>
    <t>V eur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</si>
</sst>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A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2" fillId="0" borderId="0" xfId="0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" fontId="3" fillId="3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49" fontId="4" fillId="4" borderId="2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3" borderId="0" xfId="0" applyFont="1" applyFill="1"/>
    <xf numFmtId="49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5" fillId="3" borderId="0" xfId="0" applyFont="1" applyFill="1"/>
    <xf numFmtId="49" fontId="5" fillId="3" borderId="0" xfId="0" applyNumberFormat="1" applyFont="1" applyFill="1"/>
    <xf numFmtId="4" fontId="5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51"/>
  <sheetViews>
    <sheetView tabSelected="1" zoomScaleNormal="100" workbookViewId="0">
      <pane ySplit="6" topLeftCell="A15" activePane="bottomLeft" state="frozen"/>
      <selection pane="bottomLeft" activeCell="E15" sqref="E15"/>
    </sheetView>
  </sheetViews>
  <sheetFormatPr defaultRowHeight="15"/>
  <cols>
    <col min="1" max="1" width="2.7109375" customWidth="1"/>
    <col min="2" max="2" width="2.85546875" customWidth="1"/>
    <col min="3" max="3" width="2.7109375" customWidth="1"/>
    <col min="4" max="4" width="4.42578125" customWidth="1"/>
    <col min="5" max="5" width="60.7109375" bestFit="1" customWidth="1"/>
    <col min="6" max="9" width="15.42578125" bestFit="1" customWidth="1"/>
    <col min="10" max="11" width="9.85546875" bestFit="1" customWidth="1"/>
  </cols>
  <sheetData>
    <row r="2" spans="1:11" ht="16.5">
      <c r="D2" s="2"/>
      <c r="E2" s="2" t="s">
        <v>482</v>
      </c>
    </row>
    <row r="3" spans="1:11" ht="16.5">
      <c r="D3" s="2"/>
      <c r="E3" s="2" t="s">
        <v>483</v>
      </c>
    </row>
    <row r="4" spans="1:11" ht="16.5">
      <c r="K4" s="2" t="s">
        <v>484</v>
      </c>
    </row>
    <row r="5" spans="1:1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7" t="s">
        <v>6</v>
      </c>
      <c r="H5" s="17" t="s">
        <v>7</v>
      </c>
      <c r="I5" s="17" t="s">
        <v>8</v>
      </c>
      <c r="J5" s="1" t="s">
        <v>9</v>
      </c>
      <c r="K5" s="1" t="s">
        <v>10</v>
      </c>
    </row>
    <row r="6" spans="1:11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>
      <c r="A7" s="3" t="s">
        <v>11</v>
      </c>
      <c r="B7" s="4"/>
      <c r="C7" s="4"/>
      <c r="D7" s="4"/>
      <c r="E7" s="3" t="s">
        <v>12</v>
      </c>
      <c r="F7" s="5">
        <f>+F8</f>
        <v>60257.899999999994</v>
      </c>
      <c r="G7" s="5">
        <f>+G8</f>
        <v>122100</v>
      </c>
      <c r="H7" s="5">
        <f>+H8</f>
        <v>78937</v>
      </c>
      <c r="I7" s="5">
        <f>+I8</f>
        <v>78937</v>
      </c>
      <c r="J7" s="5">
        <f t="shared" ref="J7:J70" si="0">IF(G7&lt;&gt;0,I7/G7*100,0)</f>
        <v>64.649467649467653</v>
      </c>
      <c r="K7" s="5">
        <f t="shared" ref="K7:K70" si="1">IF(G7&lt;&gt;0,H7/G7*100,0)</f>
        <v>64.649467649467653</v>
      </c>
    </row>
    <row r="8" spans="1:11">
      <c r="A8" s="6"/>
      <c r="B8" s="7" t="s">
        <v>13</v>
      </c>
      <c r="C8" s="6"/>
      <c r="D8" s="6"/>
      <c r="E8" s="7" t="s">
        <v>14</v>
      </c>
      <c r="F8" s="8">
        <f>+F9+F15+F17</f>
        <v>60257.899999999994</v>
      </c>
      <c r="G8" s="8">
        <f>+G9+G15+G17</f>
        <v>122100</v>
      </c>
      <c r="H8" s="8">
        <f>+H9+H15+H17</f>
        <v>78937</v>
      </c>
      <c r="I8" s="8">
        <f>+I9+I15+I17</f>
        <v>78937</v>
      </c>
      <c r="J8" s="8">
        <f t="shared" si="0"/>
        <v>64.649467649467653</v>
      </c>
      <c r="K8" s="8">
        <f t="shared" si="1"/>
        <v>64.649467649467653</v>
      </c>
    </row>
    <row r="9" spans="1:11">
      <c r="A9" s="9"/>
      <c r="B9" s="9"/>
      <c r="C9" s="10" t="s">
        <v>15</v>
      </c>
      <c r="D9" s="9"/>
      <c r="E9" s="10" t="s">
        <v>16</v>
      </c>
      <c r="F9" s="11">
        <f>+F10+F11+F12+F13+F14</f>
        <v>49415.42</v>
      </c>
      <c r="G9" s="11">
        <f>+G10+G11+G12+G13+G14</f>
        <v>65800</v>
      </c>
      <c r="H9" s="11">
        <f>+H10+H11+H12+H13+H14</f>
        <v>65800</v>
      </c>
      <c r="I9" s="11">
        <f>+I10+I11+I12+I13+I14</f>
        <v>65800</v>
      </c>
      <c r="J9" s="11">
        <f t="shared" si="0"/>
        <v>100</v>
      </c>
      <c r="K9" s="11">
        <f t="shared" si="1"/>
        <v>100</v>
      </c>
    </row>
    <row r="10" spans="1:11">
      <c r="A10" s="12"/>
      <c r="B10" s="12"/>
      <c r="C10" s="12"/>
      <c r="D10" s="13" t="s">
        <v>17</v>
      </c>
      <c r="E10" s="13" t="s">
        <v>18</v>
      </c>
      <c r="F10" s="14">
        <v>673.97</v>
      </c>
      <c r="G10" s="14">
        <v>10800</v>
      </c>
      <c r="H10" s="14">
        <v>10800</v>
      </c>
      <c r="I10" s="14">
        <v>10800</v>
      </c>
      <c r="J10" s="14">
        <f t="shared" si="0"/>
        <v>100</v>
      </c>
      <c r="K10" s="14">
        <f t="shared" si="1"/>
        <v>100</v>
      </c>
    </row>
    <row r="11" spans="1:11">
      <c r="A11" s="12"/>
      <c r="B11" s="12"/>
      <c r="C11" s="12"/>
      <c r="D11" s="13" t="s">
        <v>19</v>
      </c>
      <c r="E11" s="13" t="s">
        <v>20</v>
      </c>
      <c r="F11" s="14">
        <v>165</v>
      </c>
      <c r="G11" s="14">
        <v>0</v>
      </c>
      <c r="H11" s="14">
        <v>0</v>
      </c>
      <c r="I11" s="14">
        <v>0</v>
      </c>
      <c r="J11" s="14">
        <f t="shared" si="0"/>
        <v>0</v>
      </c>
      <c r="K11" s="14">
        <f t="shared" si="1"/>
        <v>0</v>
      </c>
    </row>
    <row r="12" spans="1:11">
      <c r="A12" s="12"/>
      <c r="B12" s="12"/>
      <c r="C12" s="12"/>
      <c r="D12" s="13" t="s">
        <v>21</v>
      </c>
      <c r="E12" s="13" t="s">
        <v>22</v>
      </c>
      <c r="F12" s="14">
        <v>603.12</v>
      </c>
      <c r="G12" s="14">
        <v>0</v>
      </c>
      <c r="H12" s="14">
        <v>0</v>
      </c>
      <c r="I12" s="14">
        <v>0</v>
      </c>
      <c r="J12" s="14">
        <f t="shared" si="0"/>
        <v>0</v>
      </c>
      <c r="K12" s="14">
        <f t="shared" si="1"/>
        <v>0</v>
      </c>
    </row>
    <row r="13" spans="1:11">
      <c r="A13" s="12"/>
      <c r="B13" s="12"/>
      <c r="C13" s="12"/>
      <c r="D13" s="13" t="s">
        <v>23</v>
      </c>
      <c r="E13" s="13" t="s">
        <v>24</v>
      </c>
      <c r="F13" s="14">
        <v>46705.33</v>
      </c>
      <c r="G13" s="14">
        <v>55000</v>
      </c>
      <c r="H13" s="14">
        <v>55000</v>
      </c>
      <c r="I13" s="14">
        <v>55000</v>
      </c>
      <c r="J13" s="14">
        <f t="shared" si="0"/>
        <v>100</v>
      </c>
      <c r="K13" s="14">
        <f t="shared" si="1"/>
        <v>100</v>
      </c>
    </row>
    <row r="14" spans="1:11">
      <c r="A14" s="12"/>
      <c r="B14" s="12"/>
      <c r="C14" s="12"/>
      <c r="D14" s="13" t="s">
        <v>25</v>
      </c>
      <c r="E14" s="13" t="s">
        <v>26</v>
      </c>
      <c r="F14" s="14">
        <v>1268</v>
      </c>
      <c r="G14" s="14">
        <v>0</v>
      </c>
      <c r="H14" s="14">
        <v>0</v>
      </c>
      <c r="I14" s="14">
        <v>0</v>
      </c>
      <c r="J14" s="14">
        <f t="shared" si="0"/>
        <v>0</v>
      </c>
      <c r="K14" s="14">
        <f t="shared" si="1"/>
        <v>0</v>
      </c>
    </row>
    <row r="15" spans="1:11">
      <c r="A15" s="9"/>
      <c r="B15" s="9"/>
      <c r="C15" s="10" t="s">
        <v>27</v>
      </c>
      <c r="D15" s="9"/>
      <c r="E15" s="10" t="s">
        <v>28</v>
      </c>
      <c r="F15" s="11">
        <f>+F16</f>
        <v>10842.48</v>
      </c>
      <c r="G15" s="11">
        <f>+G16</f>
        <v>11300</v>
      </c>
      <c r="H15" s="11">
        <f>+H16</f>
        <v>3137</v>
      </c>
      <c r="I15" s="11">
        <f>+I16</f>
        <v>3137</v>
      </c>
      <c r="J15" s="11">
        <f t="shared" si="0"/>
        <v>27.761061946902654</v>
      </c>
      <c r="K15" s="11">
        <f t="shared" si="1"/>
        <v>27.761061946902654</v>
      </c>
    </row>
    <row r="16" spans="1:11">
      <c r="A16" s="12"/>
      <c r="B16" s="12"/>
      <c r="C16" s="12"/>
      <c r="D16" s="13" t="s">
        <v>29</v>
      </c>
      <c r="E16" s="13" t="s">
        <v>30</v>
      </c>
      <c r="F16" s="14">
        <v>10842.48</v>
      </c>
      <c r="G16" s="14">
        <v>11300</v>
      </c>
      <c r="H16" s="14">
        <v>3137</v>
      </c>
      <c r="I16" s="14">
        <v>3137</v>
      </c>
      <c r="J16" s="14">
        <f t="shared" si="0"/>
        <v>27.761061946902654</v>
      </c>
      <c r="K16" s="14">
        <f t="shared" si="1"/>
        <v>27.761061946902654</v>
      </c>
    </row>
    <row r="17" spans="1:11">
      <c r="A17" s="9"/>
      <c r="B17" s="9"/>
      <c r="C17" s="10" t="s">
        <v>31</v>
      </c>
      <c r="D17" s="9"/>
      <c r="E17" s="10" t="s">
        <v>32</v>
      </c>
      <c r="F17" s="11">
        <f>+F18+F19+F20</f>
        <v>0</v>
      </c>
      <c r="G17" s="11">
        <f>+G18+G19+G20</f>
        <v>45000</v>
      </c>
      <c r="H17" s="11">
        <f>+H18+H19+H20</f>
        <v>10000</v>
      </c>
      <c r="I17" s="11">
        <f>+I18+I19+I20</f>
        <v>10000</v>
      </c>
      <c r="J17" s="11">
        <f t="shared" si="0"/>
        <v>22.222222222222221</v>
      </c>
      <c r="K17" s="11">
        <f t="shared" si="1"/>
        <v>22.222222222222221</v>
      </c>
    </row>
    <row r="18" spans="1:11">
      <c r="A18" s="12"/>
      <c r="B18" s="12"/>
      <c r="C18" s="12"/>
      <c r="D18" s="13" t="s">
        <v>17</v>
      </c>
      <c r="E18" s="13" t="s">
        <v>18</v>
      </c>
      <c r="F18" s="14">
        <v>0</v>
      </c>
      <c r="G18" s="14">
        <v>5000</v>
      </c>
      <c r="H18" s="14">
        <v>0</v>
      </c>
      <c r="I18" s="14">
        <v>0</v>
      </c>
      <c r="J18" s="14">
        <f t="shared" si="0"/>
        <v>0</v>
      </c>
      <c r="K18" s="14">
        <f t="shared" si="1"/>
        <v>0</v>
      </c>
    </row>
    <row r="19" spans="1:11">
      <c r="A19" s="12"/>
      <c r="B19" s="12"/>
      <c r="C19" s="12"/>
      <c r="D19" s="13" t="s">
        <v>23</v>
      </c>
      <c r="E19" s="13" t="s">
        <v>24</v>
      </c>
      <c r="F19" s="14">
        <v>0</v>
      </c>
      <c r="G19" s="14">
        <v>40000</v>
      </c>
      <c r="H19" s="14">
        <v>0</v>
      </c>
      <c r="I19" s="14">
        <v>0</v>
      </c>
      <c r="J19" s="14">
        <f t="shared" si="0"/>
        <v>0</v>
      </c>
      <c r="K19" s="14">
        <f t="shared" si="1"/>
        <v>0</v>
      </c>
    </row>
    <row r="20" spans="1:11">
      <c r="A20" s="12"/>
      <c r="B20" s="12"/>
      <c r="C20" s="12"/>
      <c r="D20" s="13" t="s">
        <v>29</v>
      </c>
      <c r="E20" s="13" t="s">
        <v>30</v>
      </c>
      <c r="F20" s="14">
        <v>0</v>
      </c>
      <c r="G20" s="14">
        <v>0</v>
      </c>
      <c r="H20" s="14">
        <v>10000</v>
      </c>
      <c r="I20" s="14">
        <v>10000</v>
      </c>
      <c r="J20" s="14">
        <f t="shared" si="0"/>
        <v>0</v>
      </c>
      <c r="K20" s="14">
        <f t="shared" si="1"/>
        <v>0</v>
      </c>
    </row>
    <row r="21" spans="1:11">
      <c r="A21" s="3" t="s">
        <v>33</v>
      </c>
      <c r="B21" s="4"/>
      <c r="C21" s="4"/>
      <c r="D21" s="4"/>
      <c r="E21" s="3" t="s">
        <v>34</v>
      </c>
      <c r="F21" s="5">
        <f t="shared" ref="F21:I23" si="2">+F22</f>
        <v>11456.45</v>
      </c>
      <c r="G21" s="5">
        <f t="shared" si="2"/>
        <v>16000</v>
      </c>
      <c r="H21" s="5">
        <f t="shared" si="2"/>
        <v>12000</v>
      </c>
      <c r="I21" s="5">
        <f t="shared" si="2"/>
        <v>12000</v>
      </c>
      <c r="J21" s="5">
        <f t="shared" si="0"/>
        <v>75</v>
      </c>
      <c r="K21" s="5">
        <f t="shared" si="1"/>
        <v>75</v>
      </c>
    </row>
    <row r="22" spans="1:11">
      <c r="A22" s="6"/>
      <c r="B22" s="7" t="s">
        <v>35</v>
      </c>
      <c r="C22" s="6"/>
      <c r="D22" s="6"/>
      <c r="E22" s="7" t="s">
        <v>36</v>
      </c>
      <c r="F22" s="8">
        <f t="shared" si="2"/>
        <v>11456.45</v>
      </c>
      <c r="G22" s="8">
        <f t="shared" si="2"/>
        <v>16000</v>
      </c>
      <c r="H22" s="8">
        <f t="shared" si="2"/>
        <v>12000</v>
      </c>
      <c r="I22" s="8">
        <f t="shared" si="2"/>
        <v>12000</v>
      </c>
      <c r="J22" s="8">
        <f t="shared" si="0"/>
        <v>75</v>
      </c>
      <c r="K22" s="8">
        <f t="shared" si="1"/>
        <v>75</v>
      </c>
    </row>
    <row r="23" spans="1:11">
      <c r="A23" s="9"/>
      <c r="B23" s="9"/>
      <c r="C23" s="10" t="s">
        <v>37</v>
      </c>
      <c r="D23" s="9"/>
      <c r="E23" s="10" t="s">
        <v>38</v>
      </c>
      <c r="F23" s="11">
        <f t="shared" si="2"/>
        <v>11456.45</v>
      </c>
      <c r="G23" s="11">
        <f t="shared" si="2"/>
        <v>16000</v>
      </c>
      <c r="H23" s="11">
        <f t="shared" si="2"/>
        <v>12000</v>
      </c>
      <c r="I23" s="11">
        <f t="shared" si="2"/>
        <v>12000</v>
      </c>
      <c r="J23" s="11">
        <f t="shared" si="0"/>
        <v>75</v>
      </c>
      <c r="K23" s="11">
        <f t="shared" si="1"/>
        <v>75</v>
      </c>
    </row>
    <row r="24" spans="1:11">
      <c r="A24" s="12"/>
      <c r="B24" s="12"/>
      <c r="C24" s="12"/>
      <c r="D24" s="13" t="s">
        <v>23</v>
      </c>
      <c r="E24" s="13" t="s">
        <v>24</v>
      </c>
      <c r="F24" s="14">
        <v>11456.45</v>
      </c>
      <c r="G24" s="14">
        <v>16000</v>
      </c>
      <c r="H24" s="14">
        <v>12000</v>
      </c>
      <c r="I24" s="14">
        <v>12000</v>
      </c>
      <c r="J24" s="14">
        <f t="shared" si="0"/>
        <v>75</v>
      </c>
      <c r="K24" s="14">
        <f t="shared" si="1"/>
        <v>75</v>
      </c>
    </row>
    <row r="25" spans="1:11">
      <c r="A25" s="3" t="s">
        <v>39</v>
      </c>
      <c r="B25" s="4"/>
      <c r="C25" s="4"/>
      <c r="D25" s="4"/>
      <c r="E25" s="3" t="s">
        <v>40</v>
      </c>
      <c r="F25" s="5">
        <f t="shared" ref="F25:I26" si="3">+F26</f>
        <v>65763.59</v>
      </c>
      <c r="G25" s="5">
        <f t="shared" si="3"/>
        <v>74900.42</v>
      </c>
      <c r="H25" s="5">
        <f t="shared" si="3"/>
        <v>98508.48000000001</v>
      </c>
      <c r="I25" s="5">
        <f t="shared" si="3"/>
        <v>98508.48000000001</v>
      </c>
      <c r="J25" s="5">
        <f t="shared" si="0"/>
        <v>131.5192625088084</v>
      </c>
      <c r="K25" s="5">
        <f t="shared" si="1"/>
        <v>131.5192625088084</v>
      </c>
    </row>
    <row r="26" spans="1:11">
      <c r="A26" s="6"/>
      <c r="B26" s="7" t="s">
        <v>13</v>
      </c>
      <c r="C26" s="6"/>
      <c r="D26" s="6"/>
      <c r="E26" s="7" t="s">
        <v>14</v>
      </c>
      <c r="F26" s="8">
        <f t="shared" si="3"/>
        <v>65763.59</v>
      </c>
      <c r="G26" s="8">
        <f t="shared" si="3"/>
        <v>74900.42</v>
      </c>
      <c r="H26" s="8">
        <f t="shared" si="3"/>
        <v>98508.48000000001</v>
      </c>
      <c r="I26" s="8">
        <f t="shared" si="3"/>
        <v>98508.48000000001</v>
      </c>
      <c r="J26" s="8">
        <f t="shared" si="0"/>
        <v>131.5192625088084</v>
      </c>
      <c r="K26" s="8">
        <f t="shared" si="1"/>
        <v>131.5192625088084</v>
      </c>
    </row>
    <row r="27" spans="1:11">
      <c r="A27" s="9"/>
      <c r="B27" s="9"/>
      <c r="C27" s="10" t="s">
        <v>41</v>
      </c>
      <c r="D27" s="9"/>
      <c r="E27" s="10" t="s">
        <v>42</v>
      </c>
      <c r="F27" s="11">
        <f>+F28+F29+F30+F31+F32+F33+F34+F35+F36+F37+F38</f>
        <v>65763.59</v>
      </c>
      <c r="G27" s="11">
        <f>+G28+G29+G30+G31+G32+G33+G34+G35+G36+G37+G38</f>
        <v>74900.42</v>
      </c>
      <c r="H27" s="11">
        <f>+H28+H29+H30+H31+H32+H33+H34+H35+H36+H37+H38</f>
        <v>98508.48000000001</v>
      </c>
      <c r="I27" s="11">
        <f>+I28+I29+I30+I31+I32+I33+I34+I35+I36+I37+I38</f>
        <v>98508.48000000001</v>
      </c>
      <c r="J27" s="11">
        <f t="shared" si="0"/>
        <v>131.5192625088084</v>
      </c>
      <c r="K27" s="11">
        <f t="shared" si="1"/>
        <v>131.5192625088084</v>
      </c>
    </row>
    <row r="28" spans="1:11">
      <c r="A28" s="12"/>
      <c r="B28" s="12"/>
      <c r="C28" s="12"/>
      <c r="D28" s="13" t="s">
        <v>43</v>
      </c>
      <c r="E28" s="13" t="s">
        <v>44</v>
      </c>
      <c r="F28" s="14">
        <v>43539.35</v>
      </c>
      <c r="G28" s="14">
        <v>41361.839999999997</v>
      </c>
      <c r="H28" s="14">
        <v>70315.13</v>
      </c>
      <c r="I28" s="14">
        <v>70315.13</v>
      </c>
      <c r="J28" s="14">
        <f t="shared" si="0"/>
        <v>170.00000483537485</v>
      </c>
      <c r="K28" s="14">
        <f t="shared" si="1"/>
        <v>170.00000483537485</v>
      </c>
    </row>
    <row r="29" spans="1:11">
      <c r="A29" s="12"/>
      <c r="B29" s="12"/>
      <c r="C29" s="12"/>
      <c r="D29" s="13" t="s">
        <v>45</v>
      </c>
      <c r="E29" s="13" t="s">
        <v>46</v>
      </c>
      <c r="F29" s="14">
        <v>1325.89</v>
      </c>
      <c r="G29" s="14">
        <v>1418.04</v>
      </c>
      <c r="H29" s="14">
        <v>2410.67</v>
      </c>
      <c r="I29" s="14">
        <v>2410.67</v>
      </c>
      <c r="J29" s="14">
        <f t="shared" si="0"/>
        <v>170.00014103974502</v>
      </c>
      <c r="K29" s="14">
        <f t="shared" si="1"/>
        <v>170.00014103974502</v>
      </c>
    </row>
    <row r="30" spans="1:11">
      <c r="A30" s="12"/>
      <c r="B30" s="12"/>
      <c r="C30" s="12"/>
      <c r="D30" s="13" t="s">
        <v>47</v>
      </c>
      <c r="E30" s="13" t="s">
        <v>48</v>
      </c>
      <c r="F30" s="14">
        <v>3853.25</v>
      </c>
      <c r="G30" s="14">
        <v>3903.48</v>
      </c>
      <c r="H30" s="14">
        <v>6635.92</v>
      </c>
      <c r="I30" s="14">
        <v>6635.92</v>
      </c>
      <c r="J30" s="14">
        <f t="shared" si="0"/>
        <v>170.00010247266542</v>
      </c>
      <c r="K30" s="14">
        <f t="shared" si="1"/>
        <v>170.00010247266542</v>
      </c>
    </row>
    <row r="31" spans="1:11">
      <c r="A31" s="12"/>
      <c r="B31" s="12"/>
      <c r="C31" s="12"/>
      <c r="D31" s="13" t="s">
        <v>49</v>
      </c>
      <c r="E31" s="13" t="s">
        <v>50</v>
      </c>
      <c r="F31" s="14">
        <v>3086.92</v>
      </c>
      <c r="G31" s="14">
        <v>3127.14</v>
      </c>
      <c r="H31" s="14">
        <v>5316.14</v>
      </c>
      <c r="I31" s="14">
        <v>5316.14</v>
      </c>
      <c r="J31" s="14">
        <f t="shared" si="0"/>
        <v>170.00006395620281</v>
      </c>
      <c r="K31" s="14">
        <f t="shared" si="1"/>
        <v>170.00006395620281</v>
      </c>
    </row>
    <row r="32" spans="1:11">
      <c r="A32" s="12"/>
      <c r="B32" s="12"/>
      <c r="C32" s="12"/>
      <c r="D32" s="13" t="s">
        <v>51</v>
      </c>
      <c r="E32" s="13" t="s">
        <v>52</v>
      </c>
      <c r="F32" s="14">
        <v>26.11</v>
      </c>
      <c r="G32" s="14">
        <v>26.46</v>
      </c>
      <c r="H32" s="14">
        <v>44.98</v>
      </c>
      <c r="I32" s="14">
        <v>44.98</v>
      </c>
      <c r="J32" s="14">
        <f t="shared" si="0"/>
        <v>169.99244142101284</v>
      </c>
      <c r="K32" s="14">
        <f t="shared" si="1"/>
        <v>169.99244142101284</v>
      </c>
    </row>
    <row r="33" spans="1:11">
      <c r="A33" s="12"/>
      <c r="B33" s="12"/>
      <c r="C33" s="12"/>
      <c r="D33" s="13" t="s">
        <v>53</v>
      </c>
      <c r="E33" s="13" t="s">
        <v>54</v>
      </c>
      <c r="F33" s="14">
        <v>43.52</v>
      </c>
      <c r="G33" s="14">
        <v>44.16</v>
      </c>
      <c r="H33" s="14">
        <v>75.069999999999993</v>
      </c>
      <c r="I33" s="14">
        <v>75.069999999999993</v>
      </c>
      <c r="J33" s="14">
        <f t="shared" si="0"/>
        <v>169.99547101449275</v>
      </c>
      <c r="K33" s="14">
        <f t="shared" si="1"/>
        <v>169.99547101449275</v>
      </c>
    </row>
    <row r="34" spans="1:11">
      <c r="A34" s="12"/>
      <c r="B34" s="12"/>
      <c r="C34" s="12"/>
      <c r="D34" s="13" t="s">
        <v>55</v>
      </c>
      <c r="E34" s="13" t="s">
        <v>56</v>
      </c>
      <c r="F34" s="14">
        <v>192.73</v>
      </c>
      <c r="G34" s="14">
        <v>320.04000000000002</v>
      </c>
      <c r="H34" s="14">
        <v>544.07000000000005</v>
      </c>
      <c r="I34" s="14">
        <v>544.07000000000005</v>
      </c>
      <c r="J34" s="14">
        <f t="shared" si="0"/>
        <v>170.00062492188476</v>
      </c>
      <c r="K34" s="14">
        <f t="shared" si="1"/>
        <v>170.00062492188476</v>
      </c>
    </row>
    <row r="35" spans="1:11">
      <c r="A35" s="12"/>
      <c r="B35" s="12"/>
      <c r="C35" s="12"/>
      <c r="D35" s="13" t="s">
        <v>17</v>
      </c>
      <c r="E35" s="13" t="s">
        <v>18</v>
      </c>
      <c r="F35" s="14">
        <v>0</v>
      </c>
      <c r="G35" s="14">
        <v>7745</v>
      </c>
      <c r="H35" s="14">
        <v>4666.5</v>
      </c>
      <c r="I35" s="14">
        <v>4666.5</v>
      </c>
      <c r="J35" s="14">
        <f t="shared" si="0"/>
        <v>60.25177533892834</v>
      </c>
      <c r="K35" s="14">
        <f t="shared" si="1"/>
        <v>60.25177533892834</v>
      </c>
    </row>
    <row r="36" spans="1:11">
      <c r="A36" s="12"/>
      <c r="B36" s="12"/>
      <c r="C36" s="12"/>
      <c r="D36" s="13" t="s">
        <v>57</v>
      </c>
      <c r="E36" s="13" t="s">
        <v>58</v>
      </c>
      <c r="F36" s="14">
        <v>657.04</v>
      </c>
      <c r="G36" s="14">
        <v>1800</v>
      </c>
      <c r="H36" s="14">
        <v>3060</v>
      </c>
      <c r="I36" s="14">
        <v>3060</v>
      </c>
      <c r="J36" s="14">
        <f t="shared" si="0"/>
        <v>170</v>
      </c>
      <c r="K36" s="14">
        <f t="shared" si="1"/>
        <v>170</v>
      </c>
    </row>
    <row r="37" spans="1:11">
      <c r="A37" s="12"/>
      <c r="B37" s="12"/>
      <c r="C37" s="12"/>
      <c r="D37" s="13" t="s">
        <v>59</v>
      </c>
      <c r="E37" s="13" t="s">
        <v>60</v>
      </c>
      <c r="F37" s="14">
        <v>1968.4</v>
      </c>
      <c r="G37" s="14">
        <v>3200</v>
      </c>
      <c r="H37" s="14">
        <v>5440</v>
      </c>
      <c r="I37" s="14">
        <v>5440</v>
      </c>
      <c r="J37" s="14">
        <f t="shared" si="0"/>
        <v>170</v>
      </c>
      <c r="K37" s="14">
        <f t="shared" si="1"/>
        <v>170</v>
      </c>
    </row>
    <row r="38" spans="1:11">
      <c r="A38" s="12"/>
      <c r="B38" s="12"/>
      <c r="C38" s="12"/>
      <c r="D38" s="13" t="s">
        <v>23</v>
      </c>
      <c r="E38" s="13" t="s">
        <v>24</v>
      </c>
      <c r="F38" s="14">
        <v>11070.38</v>
      </c>
      <c r="G38" s="14">
        <v>11954.26</v>
      </c>
      <c r="H38" s="14">
        <v>0</v>
      </c>
      <c r="I38" s="14">
        <v>0</v>
      </c>
      <c r="J38" s="14">
        <f t="shared" si="0"/>
        <v>0</v>
      </c>
      <c r="K38" s="14">
        <f t="shared" si="1"/>
        <v>0</v>
      </c>
    </row>
    <row r="39" spans="1:11">
      <c r="A39" s="3" t="s">
        <v>43</v>
      </c>
      <c r="B39" s="4"/>
      <c r="C39" s="4"/>
      <c r="D39" s="4"/>
      <c r="E39" s="3" t="s">
        <v>61</v>
      </c>
      <c r="F39" s="5">
        <f>+F40+F47+F90+F140+F149+F153+F173+F210+F217+F263+F335+F378+F451+F462+F549+F588+F629+F632</f>
        <v>10458825.489999998</v>
      </c>
      <c r="G39" s="5">
        <f>+G40+G47+G90+G140+G149+G153+G173+G210+G217+G263+G335+G378+G451+G462+G549+G588+G629+G632</f>
        <v>18905821.360000003</v>
      </c>
      <c r="H39" s="5">
        <f>+H40+H47+H90+H140+H149+H153+H173+H210+H217+H263+H335+H378+H451+H462+H549+H588+H629+H632</f>
        <v>15229939.300000001</v>
      </c>
      <c r="I39" s="5">
        <f>+I40+I47+I90+I140+I149+I153+I173+I210+I217+I263+I335+I378+I451+I462+I549+I588+I629+I632</f>
        <v>15229939.300000001</v>
      </c>
      <c r="J39" s="5">
        <f t="shared" si="0"/>
        <v>80.556877217843322</v>
      </c>
      <c r="K39" s="5">
        <f t="shared" si="1"/>
        <v>80.556877217843322</v>
      </c>
    </row>
    <row r="40" spans="1:11">
      <c r="A40" s="6"/>
      <c r="B40" s="7" t="s">
        <v>62</v>
      </c>
      <c r="C40" s="6"/>
      <c r="D40" s="6"/>
      <c r="E40" s="7" t="s">
        <v>63</v>
      </c>
      <c r="F40" s="8">
        <f>+F41</f>
        <v>6037.7099999999991</v>
      </c>
      <c r="G40" s="8">
        <f>+G41</f>
        <v>10514</v>
      </c>
      <c r="H40" s="8">
        <f>+H41</f>
        <v>10000</v>
      </c>
      <c r="I40" s="8">
        <f>+I41</f>
        <v>10000</v>
      </c>
      <c r="J40" s="8">
        <f t="shared" si="0"/>
        <v>95.111280197831462</v>
      </c>
      <c r="K40" s="8">
        <f t="shared" si="1"/>
        <v>95.111280197831462</v>
      </c>
    </row>
    <row r="41" spans="1:11">
      <c r="A41" s="9"/>
      <c r="B41" s="9"/>
      <c r="C41" s="10" t="s">
        <v>64</v>
      </c>
      <c r="D41" s="9"/>
      <c r="E41" s="10" t="s">
        <v>65</v>
      </c>
      <c r="F41" s="11">
        <f>+F42+F43+F44+F45+F46</f>
        <v>6037.7099999999991</v>
      </c>
      <c r="G41" s="11">
        <f>+G42+G43+G44+G45+G46</f>
        <v>10514</v>
      </c>
      <c r="H41" s="11">
        <f>+H42+H43+H44+H45+H46</f>
        <v>10000</v>
      </c>
      <c r="I41" s="11">
        <f>+I42+I43+I44+I45+I46</f>
        <v>10000</v>
      </c>
      <c r="J41" s="11">
        <f t="shared" si="0"/>
        <v>95.111280197831462</v>
      </c>
      <c r="K41" s="11">
        <f t="shared" si="1"/>
        <v>95.111280197831462</v>
      </c>
    </row>
    <row r="42" spans="1:11">
      <c r="A42" s="12"/>
      <c r="B42" s="12"/>
      <c r="C42" s="12"/>
      <c r="D42" s="13" t="s">
        <v>17</v>
      </c>
      <c r="E42" s="13" t="s">
        <v>18</v>
      </c>
      <c r="F42" s="14">
        <v>2284.9699999999998</v>
      </c>
      <c r="G42" s="14">
        <v>9514.73</v>
      </c>
      <c r="H42" s="14">
        <v>5300</v>
      </c>
      <c r="I42" s="14">
        <v>5300</v>
      </c>
      <c r="J42" s="14">
        <f t="shared" si="0"/>
        <v>55.703104554727254</v>
      </c>
      <c r="K42" s="14">
        <f t="shared" si="1"/>
        <v>55.703104554727254</v>
      </c>
    </row>
    <row r="43" spans="1:11">
      <c r="A43" s="12"/>
      <c r="B43" s="12"/>
      <c r="C43" s="12"/>
      <c r="D43" s="13" t="s">
        <v>19</v>
      </c>
      <c r="E43" s="13" t="s">
        <v>20</v>
      </c>
      <c r="F43" s="14">
        <v>130</v>
      </c>
      <c r="G43" s="14">
        <v>300</v>
      </c>
      <c r="H43" s="14">
        <v>3000</v>
      </c>
      <c r="I43" s="14">
        <v>3000</v>
      </c>
      <c r="J43" s="14">
        <f t="shared" si="0"/>
        <v>1000</v>
      </c>
      <c r="K43" s="14">
        <f t="shared" si="1"/>
        <v>1000</v>
      </c>
    </row>
    <row r="44" spans="1:11">
      <c r="A44" s="12"/>
      <c r="B44" s="12"/>
      <c r="C44" s="12"/>
      <c r="D44" s="13" t="s">
        <v>66</v>
      </c>
      <c r="E44" s="13" t="s">
        <v>67</v>
      </c>
      <c r="F44" s="14">
        <v>244</v>
      </c>
      <c r="G44" s="14">
        <v>0</v>
      </c>
      <c r="H44" s="14">
        <v>0</v>
      </c>
      <c r="I44" s="14">
        <v>0</v>
      </c>
      <c r="J44" s="14">
        <f t="shared" si="0"/>
        <v>0</v>
      </c>
      <c r="K44" s="14">
        <f t="shared" si="1"/>
        <v>0</v>
      </c>
    </row>
    <row r="45" spans="1:11">
      <c r="A45" s="12"/>
      <c r="B45" s="12"/>
      <c r="C45" s="12"/>
      <c r="D45" s="13" t="s">
        <v>23</v>
      </c>
      <c r="E45" s="13" t="s">
        <v>24</v>
      </c>
      <c r="F45" s="14">
        <v>3378.74</v>
      </c>
      <c r="G45" s="14">
        <v>549.27</v>
      </c>
      <c r="H45" s="14">
        <v>1500</v>
      </c>
      <c r="I45" s="14">
        <v>1500</v>
      </c>
      <c r="J45" s="14">
        <f t="shared" si="0"/>
        <v>273.08973728767273</v>
      </c>
      <c r="K45" s="14">
        <f t="shared" si="1"/>
        <v>273.08973728767273</v>
      </c>
    </row>
    <row r="46" spans="1:11">
      <c r="A46" s="12"/>
      <c r="B46" s="12"/>
      <c r="C46" s="12"/>
      <c r="D46" s="13" t="s">
        <v>29</v>
      </c>
      <c r="E46" s="13" t="s">
        <v>30</v>
      </c>
      <c r="F46" s="14">
        <v>0</v>
      </c>
      <c r="G46" s="14">
        <v>150</v>
      </c>
      <c r="H46" s="14">
        <v>200</v>
      </c>
      <c r="I46" s="14">
        <v>200</v>
      </c>
      <c r="J46" s="14">
        <f t="shared" si="0"/>
        <v>133.33333333333331</v>
      </c>
      <c r="K46" s="14">
        <f t="shared" si="1"/>
        <v>133.33333333333331</v>
      </c>
    </row>
    <row r="47" spans="1:11">
      <c r="A47" s="6"/>
      <c r="B47" s="7" t="s">
        <v>68</v>
      </c>
      <c r="C47" s="6"/>
      <c r="D47" s="6"/>
      <c r="E47" s="7" t="s">
        <v>69</v>
      </c>
      <c r="F47" s="8">
        <f>+F48+F53+F60+F64+F66+F71+F77+F81+F88</f>
        <v>333144.11</v>
      </c>
      <c r="G47" s="8">
        <f>+G48+G53+G60+G64+G66+G71+G77+G81+G88</f>
        <v>672607.91</v>
      </c>
      <c r="H47" s="8">
        <f>+H48+H53+H60+H64+H66+H71+H77+H81+H88</f>
        <v>1019156.62</v>
      </c>
      <c r="I47" s="8">
        <f>+I48+I53+I60+I64+I66+I71+I77+I81+I88</f>
        <v>989156.62</v>
      </c>
      <c r="J47" s="8">
        <f t="shared" si="0"/>
        <v>147.0628883921392</v>
      </c>
      <c r="K47" s="8">
        <f t="shared" si="1"/>
        <v>151.52313923872825</v>
      </c>
    </row>
    <row r="48" spans="1:11">
      <c r="A48" s="9"/>
      <c r="B48" s="9"/>
      <c r="C48" s="10" t="s">
        <v>70</v>
      </c>
      <c r="D48" s="9"/>
      <c r="E48" s="10" t="s">
        <v>71</v>
      </c>
      <c r="F48" s="11">
        <f>+F49+F50+F51+F52</f>
        <v>67247.199999999997</v>
      </c>
      <c r="G48" s="11">
        <f>+G49+G50+G51+G52</f>
        <v>89200</v>
      </c>
      <c r="H48" s="11">
        <f>+H49+H50+H51+H52</f>
        <v>85000</v>
      </c>
      <c r="I48" s="11">
        <f>+I49+I50+I51+I52</f>
        <v>85000</v>
      </c>
      <c r="J48" s="11">
        <f t="shared" si="0"/>
        <v>95.291479820627799</v>
      </c>
      <c r="K48" s="11">
        <f t="shared" si="1"/>
        <v>95.291479820627799</v>
      </c>
    </row>
    <row r="49" spans="1:11">
      <c r="A49" s="12"/>
      <c r="B49" s="12"/>
      <c r="C49" s="12"/>
      <c r="D49" s="13" t="s">
        <v>17</v>
      </c>
      <c r="E49" s="13" t="s">
        <v>18</v>
      </c>
      <c r="F49" s="14">
        <v>21737.98</v>
      </c>
      <c r="G49" s="14">
        <v>24440</v>
      </c>
      <c r="H49" s="14">
        <v>24440</v>
      </c>
      <c r="I49" s="14">
        <v>24440</v>
      </c>
      <c r="J49" s="14">
        <f t="shared" si="0"/>
        <v>100</v>
      </c>
      <c r="K49" s="14">
        <f t="shared" si="1"/>
        <v>100</v>
      </c>
    </row>
    <row r="50" spans="1:11">
      <c r="A50" s="12"/>
      <c r="B50" s="12"/>
      <c r="C50" s="12"/>
      <c r="D50" s="13" t="s">
        <v>57</v>
      </c>
      <c r="E50" s="13" t="s">
        <v>58</v>
      </c>
      <c r="F50" s="14">
        <v>16202.55</v>
      </c>
      <c r="G50" s="14">
        <v>21560.87</v>
      </c>
      <c r="H50" s="14">
        <v>21560.87</v>
      </c>
      <c r="I50" s="14">
        <v>21560.87</v>
      </c>
      <c r="J50" s="14">
        <f t="shared" si="0"/>
        <v>100</v>
      </c>
      <c r="K50" s="14">
        <f t="shared" si="1"/>
        <v>100</v>
      </c>
    </row>
    <row r="51" spans="1:11">
      <c r="A51" s="12"/>
      <c r="B51" s="12"/>
      <c r="C51" s="12"/>
      <c r="D51" s="13" t="s">
        <v>21</v>
      </c>
      <c r="E51" s="13" t="s">
        <v>22</v>
      </c>
      <c r="F51" s="14">
        <v>21321.05</v>
      </c>
      <c r="G51" s="14">
        <v>36260</v>
      </c>
      <c r="H51" s="14">
        <v>32060</v>
      </c>
      <c r="I51" s="14">
        <v>32060</v>
      </c>
      <c r="J51" s="14">
        <f t="shared" si="0"/>
        <v>88.416988416988417</v>
      </c>
      <c r="K51" s="14">
        <f t="shared" si="1"/>
        <v>88.416988416988417</v>
      </c>
    </row>
    <row r="52" spans="1:11">
      <c r="A52" s="12"/>
      <c r="B52" s="12"/>
      <c r="C52" s="12"/>
      <c r="D52" s="13" t="s">
        <v>66</v>
      </c>
      <c r="E52" s="13" t="s">
        <v>67</v>
      </c>
      <c r="F52" s="14">
        <v>7985.62</v>
      </c>
      <c r="G52" s="14">
        <v>6939.13</v>
      </c>
      <c r="H52" s="14">
        <v>6939.13</v>
      </c>
      <c r="I52" s="14">
        <v>6939.13</v>
      </c>
      <c r="J52" s="14">
        <f t="shared" si="0"/>
        <v>100</v>
      </c>
      <c r="K52" s="14">
        <f t="shared" si="1"/>
        <v>100</v>
      </c>
    </row>
    <row r="53" spans="1:11">
      <c r="A53" s="9"/>
      <c r="B53" s="9"/>
      <c r="C53" s="10" t="s">
        <v>72</v>
      </c>
      <c r="D53" s="9"/>
      <c r="E53" s="10" t="s">
        <v>73</v>
      </c>
      <c r="F53" s="11">
        <f>+F54+F55+F56+F57+F58+F59</f>
        <v>57736.51</v>
      </c>
      <c r="G53" s="11">
        <f>+G54+G55+G56+G57+G58+G59</f>
        <v>100807.91</v>
      </c>
      <c r="H53" s="11">
        <f>+H54+H55+H56+H57+H58+H59</f>
        <v>110000</v>
      </c>
      <c r="I53" s="11">
        <f>+I54+I55+I56+I57+I58+I59</f>
        <v>80000</v>
      </c>
      <c r="J53" s="11">
        <f t="shared" si="0"/>
        <v>79.358851899617804</v>
      </c>
      <c r="K53" s="11">
        <f t="shared" si="1"/>
        <v>109.11842136197447</v>
      </c>
    </row>
    <row r="54" spans="1:11">
      <c r="A54" s="12"/>
      <c r="B54" s="12"/>
      <c r="C54" s="12"/>
      <c r="D54" s="13" t="s">
        <v>17</v>
      </c>
      <c r="E54" s="13" t="s">
        <v>18</v>
      </c>
      <c r="F54" s="14">
        <v>4506.1499999999996</v>
      </c>
      <c r="G54" s="14">
        <v>7210</v>
      </c>
      <c r="H54" s="14">
        <v>0</v>
      </c>
      <c r="I54" s="14">
        <v>0</v>
      </c>
      <c r="J54" s="14">
        <f t="shared" si="0"/>
        <v>0</v>
      </c>
      <c r="K54" s="14">
        <f t="shared" si="1"/>
        <v>0</v>
      </c>
    </row>
    <row r="55" spans="1:11">
      <c r="A55" s="12"/>
      <c r="B55" s="12"/>
      <c r="C55" s="12"/>
      <c r="D55" s="13" t="s">
        <v>74</v>
      </c>
      <c r="E55" s="13" t="s">
        <v>75</v>
      </c>
      <c r="F55" s="14">
        <v>0</v>
      </c>
      <c r="G55" s="14">
        <v>10650.6</v>
      </c>
      <c r="H55" s="14">
        <v>15000</v>
      </c>
      <c r="I55" s="14">
        <v>15000</v>
      </c>
      <c r="J55" s="14">
        <f t="shared" si="0"/>
        <v>140.83713593600359</v>
      </c>
      <c r="K55" s="14">
        <f t="shared" si="1"/>
        <v>140.83713593600359</v>
      </c>
    </row>
    <row r="56" spans="1:11">
      <c r="A56" s="12"/>
      <c r="B56" s="12"/>
      <c r="C56" s="12"/>
      <c r="D56" s="13" t="s">
        <v>57</v>
      </c>
      <c r="E56" s="13" t="s">
        <v>58</v>
      </c>
      <c r="F56" s="14">
        <v>7600.83</v>
      </c>
      <c r="G56" s="14">
        <v>26295.4</v>
      </c>
      <c r="H56" s="14">
        <v>15000</v>
      </c>
      <c r="I56" s="14">
        <v>15000</v>
      </c>
      <c r="J56" s="14">
        <f t="shared" si="0"/>
        <v>57.044197844489908</v>
      </c>
      <c r="K56" s="14">
        <f t="shared" si="1"/>
        <v>57.044197844489908</v>
      </c>
    </row>
    <row r="57" spans="1:11">
      <c r="A57" s="12"/>
      <c r="B57" s="12"/>
      <c r="C57" s="12"/>
      <c r="D57" s="13" t="s">
        <v>21</v>
      </c>
      <c r="E57" s="13" t="s">
        <v>22</v>
      </c>
      <c r="F57" s="14">
        <v>25614.23</v>
      </c>
      <c r="G57" s="14">
        <v>35891.67</v>
      </c>
      <c r="H57" s="14">
        <v>60000</v>
      </c>
      <c r="I57" s="14">
        <v>30000</v>
      </c>
      <c r="J57" s="14">
        <f t="shared" si="0"/>
        <v>83.584854090099455</v>
      </c>
      <c r="K57" s="14">
        <f t="shared" si="1"/>
        <v>167.16970818019891</v>
      </c>
    </row>
    <row r="58" spans="1:11">
      <c r="A58" s="12"/>
      <c r="B58" s="12"/>
      <c r="C58" s="12"/>
      <c r="D58" s="13" t="s">
        <v>66</v>
      </c>
      <c r="E58" s="13" t="s">
        <v>67</v>
      </c>
      <c r="F58" s="14">
        <v>18561.98</v>
      </c>
      <c r="G58" s="14">
        <v>8458.33</v>
      </c>
      <c r="H58" s="14">
        <v>20000</v>
      </c>
      <c r="I58" s="14">
        <v>20000</v>
      </c>
      <c r="J58" s="14">
        <f t="shared" si="0"/>
        <v>236.45329515400792</v>
      </c>
      <c r="K58" s="14">
        <f t="shared" si="1"/>
        <v>236.45329515400792</v>
      </c>
    </row>
    <row r="59" spans="1:11">
      <c r="A59" s="12"/>
      <c r="B59" s="12"/>
      <c r="C59" s="12"/>
      <c r="D59" s="13" t="s">
        <v>23</v>
      </c>
      <c r="E59" s="13" t="s">
        <v>24</v>
      </c>
      <c r="F59" s="14">
        <v>1453.32</v>
      </c>
      <c r="G59" s="14">
        <v>12301.91</v>
      </c>
      <c r="H59" s="14">
        <v>0</v>
      </c>
      <c r="I59" s="14">
        <v>0</v>
      </c>
      <c r="J59" s="14">
        <f t="shared" si="0"/>
        <v>0</v>
      </c>
      <c r="K59" s="14">
        <f t="shared" si="1"/>
        <v>0</v>
      </c>
    </row>
    <row r="60" spans="1:11">
      <c r="A60" s="9"/>
      <c r="B60" s="9"/>
      <c r="C60" s="10" t="s">
        <v>76</v>
      </c>
      <c r="D60" s="9"/>
      <c r="E60" s="10" t="s">
        <v>77</v>
      </c>
      <c r="F60" s="11">
        <f>+F61+F62+F63</f>
        <v>7321.11</v>
      </c>
      <c r="G60" s="11">
        <f>+G61+G62+G63</f>
        <v>9500</v>
      </c>
      <c r="H60" s="11">
        <f>+H61+H62+H63</f>
        <v>12000</v>
      </c>
      <c r="I60" s="11">
        <f>+I61+I62+I63</f>
        <v>12000</v>
      </c>
      <c r="J60" s="11">
        <f t="shared" si="0"/>
        <v>126.31578947368421</v>
      </c>
      <c r="K60" s="11">
        <f t="shared" si="1"/>
        <v>126.31578947368421</v>
      </c>
    </row>
    <row r="61" spans="1:11">
      <c r="A61" s="12"/>
      <c r="B61" s="12"/>
      <c r="C61" s="12"/>
      <c r="D61" s="13" t="s">
        <v>17</v>
      </c>
      <c r="E61" s="13" t="s">
        <v>18</v>
      </c>
      <c r="F61" s="14">
        <v>7321.11</v>
      </c>
      <c r="G61" s="14">
        <v>3956.29</v>
      </c>
      <c r="H61" s="14">
        <v>6456.29</v>
      </c>
      <c r="I61" s="14">
        <v>6456.29</v>
      </c>
      <c r="J61" s="14">
        <f t="shared" si="0"/>
        <v>163.19051434551056</v>
      </c>
      <c r="K61" s="14">
        <f t="shared" si="1"/>
        <v>163.19051434551056</v>
      </c>
    </row>
    <row r="62" spans="1:11">
      <c r="A62" s="12"/>
      <c r="B62" s="12"/>
      <c r="C62" s="12"/>
      <c r="D62" s="13" t="s">
        <v>74</v>
      </c>
      <c r="E62" s="13" t="s">
        <v>75</v>
      </c>
      <c r="F62" s="14">
        <v>0</v>
      </c>
      <c r="G62" s="14">
        <v>2500</v>
      </c>
      <c r="H62" s="14">
        <v>2500</v>
      </c>
      <c r="I62" s="14">
        <v>2500</v>
      </c>
      <c r="J62" s="14">
        <f t="shared" si="0"/>
        <v>100</v>
      </c>
      <c r="K62" s="14">
        <f t="shared" si="1"/>
        <v>100</v>
      </c>
    </row>
    <row r="63" spans="1:11">
      <c r="A63" s="12"/>
      <c r="B63" s="12"/>
      <c r="C63" s="12"/>
      <c r="D63" s="13" t="s">
        <v>23</v>
      </c>
      <c r="E63" s="13" t="s">
        <v>24</v>
      </c>
      <c r="F63" s="14">
        <v>0</v>
      </c>
      <c r="G63" s="14">
        <v>3043.71</v>
      </c>
      <c r="H63" s="14">
        <v>3043.71</v>
      </c>
      <c r="I63" s="14">
        <v>3043.71</v>
      </c>
      <c r="J63" s="14">
        <f t="shared" si="0"/>
        <v>100</v>
      </c>
      <c r="K63" s="14">
        <f t="shared" si="1"/>
        <v>100</v>
      </c>
    </row>
    <row r="64" spans="1:11">
      <c r="A64" s="9"/>
      <c r="B64" s="9"/>
      <c r="C64" s="10" t="s">
        <v>78</v>
      </c>
      <c r="D64" s="9"/>
      <c r="E64" s="10" t="s">
        <v>79</v>
      </c>
      <c r="F64" s="11">
        <f>+F65</f>
        <v>6084.72</v>
      </c>
      <c r="G64" s="11">
        <f>+G65</f>
        <v>6100</v>
      </c>
      <c r="H64" s="11">
        <f>+H65</f>
        <v>6100</v>
      </c>
      <c r="I64" s="11">
        <f>+I65</f>
        <v>6100</v>
      </c>
      <c r="J64" s="11">
        <f t="shared" si="0"/>
        <v>100</v>
      </c>
      <c r="K64" s="11">
        <f t="shared" si="1"/>
        <v>100</v>
      </c>
    </row>
    <row r="65" spans="1:11">
      <c r="A65" s="12"/>
      <c r="B65" s="12"/>
      <c r="C65" s="12"/>
      <c r="D65" s="13" t="s">
        <v>29</v>
      </c>
      <c r="E65" s="13" t="s">
        <v>30</v>
      </c>
      <c r="F65" s="14">
        <v>6084.72</v>
      </c>
      <c r="G65" s="14">
        <v>6100</v>
      </c>
      <c r="H65" s="14">
        <v>6100</v>
      </c>
      <c r="I65" s="14">
        <v>6100</v>
      </c>
      <c r="J65" s="14">
        <f t="shared" si="0"/>
        <v>100</v>
      </c>
      <c r="K65" s="14">
        <f t="shared" si="1"/>
        <v>100</v>
      </c>
    </row>
    <row r="66" spans="1:11">
      <c r="A66" s="9"/>
      <c r="B66" s="9"/>
      <c r="C66" s="10" t="s">
        <v>80</v>
      </c>
      <c r="D66" s="9"/>
      <c r="E66" s="10" t="s">
        <v>81</v>
      </c>
      <c r="F66" s="11">
        <f>+F67+F68+F69+F70</f>
        <v>4537.88</v>
      </c>
      <c r="G66" s="11">
        <f>+G67+G68+G69+G70</f>
        <v>12000</v>
      </c>
      <c r="H66" s="11">
        <f>+H67+H68+H69+H70</f>
        <v>15000</v>
      </c>
      <c r="I66" s="11">
        <f>+I67+I68+I69+I70</f>
        <v>15000</v>
      </c>
      <c r="J66" s="11">
        <f t="shared" si="0"/>
        <v>125</v>
      </c>
      <c r="K66" s="11">
        <f t="shared" si="1"/>
        <v>125</v>
      </c>
    </row>
    <row r="67" spans="1:11">
      <c r="A67" s="12"/>
      <c r="B67" s="12"/>
      <c r="C67" s="12"/>
      <c r="D67" s="13" t="s">
        <v>17</v>
      </c>
      <c r="E67" s="13" t="s">
        <v>18</v>
      </c>
      <c r="F67" s="14">
        <v>2977.88</v>
      </c>
      <c r="G67" s="14">
        <v>10710.11</v>
      </c>
      <c r="H67" s="14">
        <v>10000</v>
      </c>
      <c r="I67" s="14">
        <v>10000</v>
      </c>
      <c r="J67" s="14">
        <f t="shared" si="0"/>
        <v>93.369722626564993</v>
      </c>
      <c r="K67" s="14">
        <f t="shared" si="1"/>
        <v>93.369722626564993</v>
      </c>
    </row>
    <row r="68" spans="1:11">
      <c r="A68" s="12"/>
      <c r="B68" s="12"/>
      <c r="C68" s="12"/>
      <c r="D68" s="13" t="s">
        <v>57</v>
      </c>
      <c r="E68" s="13" t="s">
        <v>58</v>
      </c>
      <c r="F68" s="14">
        <v>0</v>
      </c>
      <c r="G68" s="14">
        <v>414.08</v>
      </c>
      <c r="H68" s="14">
        <v>1000</v>
      </c>
      <c r="I68" s="14">
        <v>1000</v>
      </c>
      <c r="J68" s="14">
        <f t="shared" si="0"/>
        <v>241.49922720247298</v>
      </c>
      <c r="K68" s="14">
        <f t="shared" si="1"/>
        <v>241.49922720247298</v>
      </c>
    </row>
    <row r="69" spans="1:11">
      <c r="A69" s="12"/>
      <c r="B69" s="12"/>
      <c r="C69" s="12"/>
      <c r="D69" s="13" t="s">
        <v>19</v>
      </c>
      <c r="E69" s="13" t="s">
        <v>20</v>
      </c>
      <c r="F69" s="14">
        <v>150</v>
      </c>
      <c r="G69" s="14">
        <v>140</v>
      </c>
      <c r="H69" s="14">
        <v>2000</v>
      </c>
      <c r="I69" s="14">
        <v>2000</v>
      </c>
      <c r="J69" s="14">
        <f t="shared" si="0"/>
        <v>1428.5714285714287</v>
      </c>
      <c r="K69" s="14">
        <f t="shared" si="1"/>
        <v>1428.5714285714287</v>
      </c>
    </row>
    <row r="70" spans="1:11">
      <c r="A70" s="12"/>
      <c r="B70" s="12"/>
      <c r="C70" s="12"/>
      <c r="D70" s="13" t="s">
        <v>23</v>
      </c>
      <c r="E70" s="13" t="s">
        <v>24</v>
      </c>
      <c r="F70" s="14">
        <v>1410</v>
      </c>
      <c r="G70" s="14">
        <v>735.81</v>
      </c>
      <c r="H70" s="14">
        <v>2000</v>
      </c>
      <c r="I70" s="14">
        <v>2000</v>
      </c>
      <c r="J70" s="14">
        <f t="shared" si="0"/>
        <v>271.80929859610501</v>
      </c>
      <c r="K70" s="14">
        <f t="shared" si="1"/>
        <v>271.80929859610501</v>
      </c>
    </row>
    <row r="71" spans="1:11">
      <c r="A71" s="9"/>
      <c r="B71" s="9"/>
      <c r="C71" s="10" t="s">
        <v>82</v>
      </c>
      <c r="D71" s="9"/>
      <c r="E71" s="10" t="s">
        <v>83</v>
      </c>
      <c r="F71" s="11">
        <f>+F72+F73+F74+F75+F76</f>
        <v>140963.1</v>
      </c>
      <c r="G71" s="11">
        <f>+G72+G73+G74+G75+G76</f>
        <v>170000</v>
      </c>
      <c r="H71" s="11">
        <f>+H72+H73+H74+H75+H76</f>
        <v>591714.25</v>
      </c>
      <c r="I71" s="11">
        <f>+I72+I73+I74+I75+I76</f>
        <v>591714.25</v>
      </c>
      <c r="J71" s="11">
        <f t="shared" ref="J71:J134" si="4">IF(G71&lt;&gt;0,I71/G71*100,0)</f>
        <v>348.06720588235294</v>
      </c>
      <c r="K71" s="11">
        <f t="shared" ref="K71:K134" si="5">IF(G71&lt;&gt;0,H71/G71*100,0)</f>
        <v>348.06720588235294</v>
      </c>
    </row>
    <row r="72" spans="1:11">
      <c r="A72" s="12"/>
      <c r="B72" s="12"/>
      <c r="C72" s="12"/>
      <c r="D72" s="13" t="s">
        <v>17</v>
      </c>
      <c r="E72" s="13" t="s">
        <v>18</v>
      </c>
      <c r="F72" s="14">
        <v>0</v>
      </c>
      <c r="G72" s="14">
        <v>0</v>
      </c>
      <c r="H72" s="14">
        <v>50000</v>
      </c>
      <c r="I72" s="14">
        <v>46845.7</v>
      </c>
      <c r="J72" s="14">
        <f t="shared" si="4"/>
        <v>0</v>
      </c>
      <c r="K72" s="14">
        <f t="shared" si="5"/>
        <v>0</v>
      </c>
    </row>
    <row r="73" spans="1:11">
      <c r="A73" s="12"/>
      <c r="B73" s="12"/>
      <c r="C73" s="12"/>
      <c r="D73" s="13" t="s">
        <v>66</v>
      </c>
      <c r="E73" s="13" t="s">
        <v>67</v>
      </c>
      <c r="F73" s="14">
        <v>0</v>
      </c>
      <c r="G73" s="14">
        <v>589.6</v>
      </c>
      <c r="H73" s="14">
        <v>0</v>
      </c>
      <c r="I73" s="14">
        <v>0</v>
      </c>
      <c r="J73" s="14">
        <f t="shared" si="4"/>
        <v>0</v>
      </c>
      <c r="K73" s="14">
        <f t="shared" si="5"/>
        <v>0</v>
      </c>
    </row>
    <row r="74" spans="1:11">
      <c r="A74" s="12"/>
      <c r="B74" s="12"/>
      <c r="C74" s="12"/>
      <c r="D74" s="13" t="s">
        <v>84</v>
      </c>
      <c r="E74" s="13" t="s">
        <v>85</v>
      </c>
      <c r="F74" s="14">
        <v>0</v>
      </c>
      <c r="G74" s="14">
        <v>12700</v>
      </c>
      <c r="H74" s="14">
        <v>330000</v>
      </c>
      <c r="I74" s="14">
        <v>330000</v>
      </c>
      <c r="J74" s="14">
        <f t="shared" si="4"/>
        <v>2598.4251968503936</v>
      </c>
      <c r="K74" s="14">
        <f t="shared" si="5"/>
        <v>2598.4251968503936</v>
      </c>
    </row>
    <row r="75" spans="1:11">
      <c r="A75" s="12"/>
      <c r="B75" s="12"/>
      <c r="C75" s="12"/>
      <c r="D75" s="13" t="s">
        <v>23</v>
      </c>
      <c r="E75" s="13" t="s">
        <v>24</v>
      </c>
      <c r="F75" s="14">
        <v>404.01</v>
      </c>
      <c r="G75" s="14">
        <v>0</v>
      </c>
      <c r="H75" s="14">
        <v>0</v>
      </c>
      <c r="I75" s="14">
        <v>0</v>
      </c>
      <c r="J75" s="14">
        <f t="shared" si="4"/>
        <v>0</v>
      </c>
      <c r="K75" s="14">
        <f t="shared" si="5"/>
        <v>0</v>
      </c>
    </row>
    <row r="76" spans="1:11">
      <c r="A76" s="12"/>
      <c r="B76" s="12"/>
      <c r="C76" s="12"/>
      <c r="D76" s="13" t="s">
        <v>86</v>
      </c>
      <c r="E76" s="13" t="s">
        <v>87</v>
      </c>
      <c r="F76" s="14">
        <v>140559.09</v>
      </c>
      <c r="G76" s="14">
        <v>156710.39999999999</v>
      </c>
      <c r="H76" s="14">
        <v>211714.25</v>
      </c>
      <c r="I76" s="14">
        <v>214868.55</v>
      </c>
      <c r="J76" s="14">
        <f t="shared" si="4"/>
        <v>137.11186366699337</v>
      </c>
      <c r="K76" s="14">
        <f t="shared" si="5"/>
        <v>135.09904256513926</v>
      </c>
    </row>
    <row r="77" spans="1:11">
      <c r="A77" s="9"/>
      <c r="B77" s="9"/>
      <c r="C77" s="10" t="s">
        <v>88</v>
      </c>
      <c r="D77" s="9"/>
      <c r="E77" s="10" t="s">
        <v>89</v>
      </c>
      <c r="F77" s="11">
        <f>+F78+F79+F80</f>
        <v>0</v>
      </c>
      <c r="G77" s="11">
        <f>+G78+G79+G80</f>
        <v>0</v>
      </c>
      <c r="H77" s="11">
        <f>+H78+H79+H80</f>
        <v>0</v>
      </c>
      <c r="I77" s="11">
        <f>+I78+I79+I80</f>
        <v>0</v>
      </c>
      <c r="J77" s="11">
        <f t="shared" si="4"/>
        <v>0</v>
      </c>
      <c r="K77" s="11">
        <f t="shared" si="5"/>
        <v>0</v>
      </c>
    </row>
    <row r="78" spans="1:11">
      <c r="A78" s="12"/>
      <c r="B78" s="12"/>
      <c r="C78" s="12"/>
      <c r="D78" s="13" t="s">
        <v>17</v>
      </c>
      <c r="E78" s="13" t="s">
        <v>18</v>
      </c>
      <c r="F78" s="14">
        <v>0</v>
      </c>
      <c r="G78" s="14">
        <v>0</v>
      </c>
      <c r="H78" s="14">
        <v>0</v>
      </c>
      <c r="I78" s="14">
        <v>0</v>
      </c>
      <c r="J78" s="14">
        <f t="shared" si="4"/>
        <v>0</v>
      </c>
      <c r="K78" s="14">
        <f t="shared" si="5"/>
        <v>0</v>
      </c>
    </row>
    <row r="79" spans="1:11">
      <c r="A79" s="12"/>
      <c r="B79" s="12"/>
      <c r="C79" s="12"/>
      <c r="D79" s="13" t="s">
        <v>57</v>
      </c>
      <c r="E79" s="13" t="s">
        <v>58</v>
      </c>
      <c r="F79" s="14">
        <v>0</v>
      </c>
      <c r="G79" s="14">
        <v>0</v>
      </c>
      <c r="H79" s="14">
        <v>0</v>
      </c>
      <c r="I79" s="14">
        <v>0</v>
      </c>
      <c r="J79" s="14">
        <f t="shared" si="4"/>
        <v>0</v>
      </c>
      <c r="K79" s="14">
        <f t="shared" si="5"/>
        <v>0</v>
      </c>
    </row>
    <row r="80" spans="1:11">
      <c r="A80" s="12"/>
      <c r="B80" s="12"/>
      <c r="C80" s="12"/>
      <c r="D80" s="13" t="s">
        <v>21</v>
      </c>
      <c r="E80" s="13" t="s">
        <v>22</v>
      </c>
      <c r="F80" s="14">
        <v>0</v>
      </c>
      <c r="G80" s="14">
        <v>0</v>
      </c>
      <c r="H80" s="14">
        <v>0</v>
      </c>
      <c r="I80" s="14">
        <v>0</v>
      </c>
      <c r="J80" s="14">
        <f t="shared" si="4"/>
        <v>0</v>
      </c>
      <c r="K80" s="14">
        <f t="shared" si="5"/>
        <v>0</v>
      </c>
    </row>
    <row r="81" spans="1:11">
      <c r="A81" s="9"/>
      <c r="B81" s="9"/>
      <c r="C81" s="10" t="s">
        <v>90</v>
      </c>
      <c r="D81" s="9"/>
      <c r="E81" s="10" t="s">
        <v>91</v>
      </c>
      <c r="F81" s="11">
        <f>+F82+F83+F84+F85+F86+F87</f>
        <v>49253.59</v>
      </c>
      <c r="G81" s="11">
        <f>+G82+G83+G84+G85+G86+G87</f>
        <v>145000.00000000003</v>
      </c>
      <c r="H81" s="11">
        <f>+H82+H83+H84+H85+H86+H87</f>
        <v>199342.37</v>
      </c>
      <c r="I81" s="11">
        <f>+I82+I83+I84+I85+I86+I87</f>
        <v>199342.37</v>
      </c>
      <c r="J81" s="11">
        <f t="shared" si="4"/>
        <v>137.4774965517241</v>
      </c>
      <c r="K81" s="11">
        <f t="shared" si="5"/>
        <v>137.4774965517241</v>
      </c>
    </row>
    <row r="82" spans="1:11">
      <c r="A82" s="12"/>
      <c r="B82" s="12"/>
      <c r="C82" s="12"/>
      <c r="D82" s="13" t="s">
        <v>17</v>
      </c>
      <c r="E82" s="13" t="s">
        <v>18</v>
      </c>
      <c r="F82" s="14">
        <v>0</v>
      </c>
      <c r="G82" s="14">
        <v>17819.330000000002</v>
      </c>
      <c r="H82" s="14">
        <v>20000</v>
      </c>
      <c r="I82" s="14">
        <v>20000</v>
      </c>
      <c r="J82" s="14">
        <f t="shared" si="4"/>
        <v>112.23766550145262</v>
      </c>
      <c r="K82" s="14">
        <f t="shared" si="5"/>
        <v>112.23766550145262</v>
      </c>
    </row>
    <row r="83" spans="1:11">
      <c r="A83" s="12"/>
      <c r="B83" s="12"/>
      <c r="C83" s="12"/>
      <c r="D83" s="13" t="s">
        <v>74</v>
      </c>
      <c r="E83" s="13" t="s">
        <v>75</v>
      </c>
      <c r="F83" s="14">
        <v>5831.74</v>
      </c>
      <c r="G83" s="14">
        <v>0</v>
      </c>
      <c r="H83" s="14">
        <v>0</v>
      </c>
      <c r="I83" s="14">
        <v>0</v>
      </c>
      <c r="J83" s="14">
        <f t="shared" si="4"/>
        <v>0</v>
      </c>
      <c r="K83" s="14">
        <f t="shared" si="5"/>
        <v>0</v>
      </c>
    </row>
    <row r="84" spans="1:11">
      <c r="A84" s="12"/>
      <c r="B84" s="12"/>
      <c r="C84" s="12"/>
      <c r="D84" s="13" t="s">
        <v>21</v>
      </c>
      <c r="E84" s="13" t="s">
        <v>22</v>
      </c>
      <c r="F84" s="14">
        <v>41.34</v>
      </c>
      <c r="G84" s="14">
        <v>0</v>
      </c>
      <c r="H84" s="14">
        <v>0</v>
      </c>
      <c r="I84" s="14">
        <v>0</v>
      </c>
      <c r="J84" s="14">
        <f t="shared" si="4"/>
        <v>0</v>
      </c>
      <c r="K84" s="14">
        <f t="shared" si="5"/>
        <v>0</v>
      </c>
    </row>
    <row r="85" spans="1:11">
      <c r="A85" s="12"/>
      <c r="B85" s="12"/>
      <c r="C85" s="12"/>
      <c r="D85" s="13" t="s">
        <v>84</v>
      </c>
      <c r="E85" s="13" t="s">
        <v>85</v>
      </c>
      <c r="F85" s="14">
        <v>0</v>
      </c>
      <c r="G85" s="14">
        <v>123129.5</v>
      </c>
      <c r="H85" s="14">
        <v>0</v>
      </c>
      <c r="I85" s="14">
        <v>0</v>
      </c>
      <c r="J85" s="14">
        <f t="shared" si="4"/>
        <v>0</v>
      </c>
      <c r="K85" s="14">
        <f t="shared" si="5"/>
        <v>0</v>
      </c>
    </row>
    <row r="86" spans="1:11">
      <c r="A86" s="12"/>
      <c r="B86" s="12"/>
      <c r="C86" s="12"/>
      <c r="D86" s="13" t="s">
        <v>23</v>
      </c>
      <c r="E86" s="13" t="s">
        <v>24</v>
      </c>
      <c r="F86" s="14">
        <v>5130.91</v>
      </c>
      <c r="G86" s="14">
        <v>2387.17</v>
      </c>
      <c r="H86" s="14">
        <v>0</v>
      </c>
      <c r="I86" s="14">
        <v>0</v>
      </c>
      <c r="J86" s="14">
        <f t="shared" si="4"/>
        <v>0</v>
      </c>
      <c r="K86" s="14">
        <f t="shared" si="5"/>
        <v>0</v>
      </c>
    </row>
    <row r="87" spans="1:11">
      <c r="A87" s="12"/>
      <c r="B87" s="12"/>
      <c r="C87" s="12"/>
      <c r="D87" s="13" t="s">
        <v>86</v>
      </c>
      <c r="E87" s="13" t="s">
        <v>87</v>
      </c>
      <c r="F87" s="14">
        <v>38249.599999999999</v>
      </c>
      <c r="G87" s="14">
        <v>1664</v>
      </c>
      <c r="H87" s="14">
        <v>179342.37</v>
      </c>
      <c r="I87" s="14">
        <v>179342.37</v>
      </c>
      <c r="J87" s="14">
        <f t="shared" si="4"/>
        <v>10777.786658653846</v>
      </c>
      <c r="K87" s="14">
        <f t="shared" si="5"/>
        <v>10777.786658653846</v>
      </c>
    </row>
    <row r="88" spans="1:11">
      <c r="A88" s="9"/>
      <c r="B88" s="9"/>
      <c r="C88" s="10" t="s">
        <v>92</v>
      </c>
      <c r="D88" s="9"/>
      <c r="E88" s="10" t="s">
        <v>93</v>
      </c>
      <c r="F88" s="11">
        <f>+F89</f>
        <v>0</v>
      </c>
      <c r="G88" s="11">
        <f>+G89</f>
        <v>140000</v>
      </c>
      <c r="H88" s="11">
        <f>+H89</f>
        <v>0</v>
      </c>
      <c r="I88" s="11">
        <f>+I89</f>
        <v>0</v>
      </c>
      <c r="J88" s="11">
        <f t="shared" si="4"/>
        <v>0</v>
      </c>
      <c r="K88" s="11">
        <f t="shared" si="5"/>
        <v>0</v>
      </c>
    </row>
    <row r="89" spans="1:11">
      <c r="A89" s="12"/>
      <c r="B89" s="12"/>
      <c r="C89" s="12"/>
      <c r="D89" s="13" t="s">
        <v>23</v>
      </c>
      <c r="E89" s="13" t="s">
        <v>24</v>
      </c>
      <c r="F89" s="14">
        <v>0</v>
      </c>
      <c r="G89" s="14">
        <v>140000</v>
      </c>
      <c r="H89" s="14">
        <v>0</v>
      </c>
      <c r="I89" s="14">
        <v>0</v>
      </c>
      <c r="J89" s="14">
        <f t="shared" si="4"/>
        <v>0</v>
      </c>
      <c r="K89" s="14">
        <f t="shared" si="5"/>
        <v>0</v>
      </c>
    </row>
    <row r="90" spans="1:11">
      <c r="A90" s="6"/>
      <c r="B90" s="7" t="s">
        <v>94</v>
      </c>
      <c r="C90" s="6"/>
      <c r="D90" s="6"/>
      <c r="E90" s="7" t="s">
        <v>95</v>
      </c>
      <c r="F90" s="8">
        <f>+F91+F103+F114+F119+F122+F125+F130+F133</f>
        <v>1146487.95</v>
      </c>
      <c r="G90" s="8">
        <f>+G91+G103+G114+G119+G122+G125+G130+G133</f>
        <v>1489119.63</v>
      </c>
      <c r="H90" s="8">
        <f>+H91+H103+H114+H119+H122+H125+H130+H133</f>
        <v>1609893.93</v>
      </c>
      <c r="I90" s="8">
        <f>+I91+I103+I114+I119+I122+I125+I130+I133</f>
        <v>1609893.93</v>
      </c>
      <c r="J90" s="8">
        <f t="shared" si="4"/>
        <v>108.11044979643442</v>
      </c>
      <c r="K90" s="8">
        <f t="shared" si="5"/>
        <v>108.11044979643442</v>
      </c>
    </row>
    <row r="91" spans="1:11">
      <c r="A91" s="9"/>
      <c r="B91" s="9"/>
      <c r="C91" s="10" t="s">
        <v>96</v>
      </c>
      <c r="D91" s="9"/>
      <c r="E91" s="10" t="s">
        <v>97</v>
      </c>
      <c r="F91" s="11">
        <f>+F92+F93+F94+F95+F96+F97+F98+F99+F100+F101+F102</f>
        <v>772651.1399999999</v>
      </c>
      <c r="G91" s="11">
        <f>+G92+G93+G94+G95+G96+G97+G98+G99+G100+G101+G102</f>
        <v>803759.99999999988</v>
      </c>
      <c r="H91" s="11">
        <f>+H92+H93+H94+H95+H96+H97+H98+H99+H100+H101+H102</f>
        <v>833040.96</v>
      </c>
      <c r="I91" s="11">
        <f>+I92+I93+I94+I95+I96+I97+I98+I99+I100+I101+I102</f>
        <v>833040.96</v>
      </c>
      <c r="J91" s="11">
        <f t="shared" si="4"/>
        <v>103.64299790982383</v>
      </c>
      <c r="K91" s="11">
        <f t="shared" si="5"/>
        <v>103.64299790982383</v>
      </c>
    </row>
    <row r="92" spans="1:11">
      <c r="A92" s="12"/>
      <c r="B92" s="12"/>
      <c r="C92" s="12"/>
      <c r="D92" s="13" t="s">
        <v>43</v>
      </c>
      <c r="E92" s="13" t="s">
        <v>44</v>
      </c>
      <c r="F92" s="14">
        <v>615188.32999999996</v>
      </c>
      <c r="G92" s="14">
        <v>636954.23</v>
      </c>
      <c r="H92" s="14">
        <v>667880.76</v>
      </c>
      <c r="I92" s="14">
        <v>667880.76</v>
      </c>
      <c r="J92" s="14">
        <f t="shared" si="4"/>
        <v>104.85537712811799</v>
      </c>
      <c r="K92" s="14">
        <f t="shared" si="5"/>
        <v>104.85537712811799</v>
      </c>
    </row>
    <row r="93" spans="1:11">
      <c r="A93" s="12"/>
      <c r="B93" s="12"/>
      <c r="C93" s="12"/>
      <c r="D93" s="13" t="s">
        <v>98</v>
      </c>
      <c r="E93" s="13" t="s">
        <v>99</v>
      </c>
      <c r="F93" s="14">
        <v>11085.84</v>
      </c>
      <c r="G93" s="14">
        <v>11883.89</v>
      </c>
      <c r="H93" s="14">
        <v>13442.18</v>
      </c>
      <c r="I93" s="14">
        <v>13442.18</v>
      </c>
      <c r="J93" s="14">
        <f t="shared" si="4"/>
        <v>113.1126255796713</v>
      </c>
      <c r="K93" s="14">
        <f t="shared" si="5"/>
        <v>113.1126255796713</v>
      </c>
    </row>
    <row r="94" spans="1:11">
      <c r="A94" s="12"/>
      <c r="B94" s="12"/>
      <c r="C94" s="12"/>
      <c r="D94" s="13" t="s">
        <v>100</v>
      </c>
      <c r="E94" s="13" t="s">
        <v>101</v>
      </c>
      <c r="F94" s="14">
        <v>27999.63</v>
      </c>
      <c r="G94" s="14">
        <v>26853.97</v>
      </c>
      <c r="H94" s="14">
        <v>28000</v>
      </c>
      <c r="I94" s="14">
        <v>28000</v>
      </c>
      <c r="J94" s="14">
        <f t="shared" si="4"/>
        <v>104.26763715011225</v>
      </c>
      <c r="K94" s="14">
        <f t="shared" si="5"/>
        <v>104.26763715011225</v>
      </c>
    </row>
    <row r="95" spans="1:11">
      <c r="A95" s="12"/>
      <c r="B95" s="12"/>
      <c r="C95" s="12"/>
      <c r="D95" s="13" t="s">
        <v>102</v>
      </c>
      <c r="E95" s="13" t="s">
        <v>103</v>
      </c>
      <c r="F95" s="14">
        <v>3677.54</v>
      </c>
      <c r="G95" s="14">
        <v>4942.3599999999997</v>
      </c>
      <c r="H95" s="14">
        <v>5000</v>
      </c>
      <c r="I95" s="14">
        <v>5000</v>
      </c>
      <c r="J95" s="14">
        <f t="shared" si="4"/>
        <v>101.16624446620644</v>
      </c>
      <c r="K95" s="14">
        <f t="shared" si="5"/>
        <v>101.16624446620644</v>
      </c>
    </row>
    <row r="96" spans="1:11">
      <c r="A96" s="12"/>
      <c r="B96" s="12"/>
      <c r="C96" s="12"/>
      <c r="D96" s="13" t="s">
        <v>104</v>
      </c>
      <c r="E96" s="13" t="s">
        <v>105</v>
      </c>
      <c r="F96" s="14">
        <v>1042.78</v>
      </c>
      <c r="G96" s="14">
        <v>1282.2</v>
      </c>
      <c r="H96" s="14">
        <v>687.88</v>
      </c>
      <c r="I96" s="14">
        <v>687.88</v>
      </c>
      <c r="J96" s="14">
        <f t="shared" si="4"/>
        <v>53.648416783653097</v>
      </c>
      <c r="K96" s="14">
        <f t="shared" si="5"/>
        <v>53.648416783653097</v>
      </c>
    </row>
    <row r="97" spans="1:11">
      <c r="A97" s="12"/>
      <c r="B97" s="12"/>
      <c r="C97" s="12"/>
      <c r="D97" s="13" t="s">
        <v>47</v>
      </c>
      <c r="E97" s="13" t="s">
        <v>48</v>
      </c>
      <c r="F97" s="14">
        <v>57217.99</v>
      </c>
      <c r="G97" s="14">
        <v>56989.95</v>
      </c>
      <c r="H97" s="14">
        <v>62020.49</v>
      </c>
      <c r="I97" s="14">
        <v>62020.49</v>
      </c>
      <c r="J97" s="14">
        <f t="shared" si="4"/>
        <v>108.82706512288571</v>
      </c>
      <c r="K97" s="14">
        <f t="shared" si="5"/>
        <v>108.82706512288571</v>
      </c>
    </row>
    <row r="98" spans="1:11">
      <c r="A98" s="12"/>
      <c r="B98" s="12"/>
      <c r="C98" s="12"/>
      <c r="D98" s="13" t="s">
        <v>49</v>
      </c>
      <c r="E98" s="13" t="s">
        <v>50</v>
      </c>
      <c r="F98" s="14">
        <v>45827.56</v>
      </c>
      <c r="G98" s="14">
        <v>45596.09</v>
      </c>
      <c r="H98" s="14">
        <v>49686.2</v>
      </c>
      <c r="I98" s="14">
        <v>49686.2</v>
      </c>
      <c r="J98" s="14">
        <f t="shared" si="4"/>
        <v>108.97030863830648</v>
      </c>
      <c r="K98" s="14">
        <f t="shared" si="5"/>
        <v>108.97030863830648</v>
      </c>
    </row>
    <row r="99" spans="1:11">
      <c r="A99" s="12"/>
      <c r="B99" s="12"/>
      <c r="C99" s="12"/>
      <c r="D99" s="13" t="s">
        <v>51</v>
      </c>
      <c r="E99" s="13" t="s">
        <v>52</v>
      </c>
      <c r="F99" s="14">
        <v>380.45</v>
      </c>
      <c r="G99" s="14">
        <v>386.06</v>
      </c>
      <c r="H99" s="14">
        <v>439.99</v>
      </c>
      <c r="I99" s="14">
        <v>439.99</v>
      </c>
      <c r="J99" s="14">
        <f t="shared" si="4"/>
        <v>113.96933119204269</v>
      </c>
      <c r="K99" s="14">
        <f t="shared" si="5"/>
        <v>113.96933119204269</v>
      </c>
    </row>
    <row r="100" spans="1:11">
      <c r="A100" s="12"/>
      <c r="B100" s="12"/>
      <c r="C100" s="12"/>
      <c r="D100" s="13" t="s">
        <v>53</v>
      </c>
      <c r="E100" s="13" t="s">
        <v>54</v>
      </c>
      <c r="F100" s="14">
        <v>646.59</v>
      </c>
      <c r="G100" s="14">
        <v>643.64</v>
      </c>
      <c r="H100" s="14">
        <v>699.96</v>
      </c>
      <c r="I100" s="14">
        <v>699.96</v>
      </c>
      <c r="J100" s="14">
        <f t="shared" si="4"/>
        <v>108.75023304953079</v>
      </c>
      <c r="K100" s="14">
        <f t="shared" si="5"/>
        <v>108.75023304953079</v>
      </c>
    </row>
    <row r="101" spans="1:11">
      <c r="A101" s="12"/>
      <c r="B101" s="12"/>
      <c r="C101" s="12"/>
      <c r="D101" s="13" t="s">
        <v>55</v>
      </c>
      <c r="E101" s="13" t="s">
        <v>56</v>
      </c>
      <c r="F101" s="14">
        <v>6841.63</v>
      </c>
      <c r="G101" s="14">
        <v>11819.61</v>
      </c>
      <c r="H101" s="14">
        <v>3308.96</v>
      </c>
      <c r="I101" s="14">
        <v>3308.96</v>
      </c>
      <c r="J101" s="14">
        <f t="shared" si="4"/>
        <v>27.995509158085586</v>
      </c>
      <c r="K101" s="14">
        <f t="shared" si="5"/>
        <v>27.995509158085586</v>
      </c>
    </row>
    <row r="102" spans="1:11">
      <c r="A102" s="12"/>
      <c r="B102" s="12"/>
      <c r="C102" s="12"/>
      <c r="D102" s="13" t="s">
        <v>23</v>
      </c>
      <c r="E102" s="13" t="s">
        <v>24</v>
      </c>
      <c r="F102" s="14">
        <v>2742.8</v>
      </c>
      <c r="G102" s="14">
        <v>6408</v>
      </c>
      <c r="H102" s="14">
        <v>1874.54</v>
      </c>
      <c r="I102" s="14">
        <v>1874.54</v>
      </c>
      <c r="J102" s="14">
        <f t="shared" si="4"/>
        <v>29.253121098626718</v>
      </c>
      <c r="K102" s="14">
        <f t="shared" si="5"/>
        <v>29.253121098626718</v>
      </c>
    </row>
    <row r="103" spans="1:11">
      <c r="A103" s="9"/>
      <c r="B103" s="9"/>
      <c r="C103" s="10" t="s">
        <v>106</v>
      </c>
      <c r="D103" s="9"/>
      <c r="E103" s="10" t="s">
        <v>107</v>
      </c>
      <c r="F103" s="11">
        <f>+F104+F105+F106+F107+F108+F109+F110+F111+F112+F113</f>
        <v>213172.24999999997</v>
      </c>
      <c r="G103" s="11">
        <f>+G104+G105+G106+G107+G108+G109+G110+G111+G112+G113</f>
        <v>280040</v>
      </c>
      <c r="H103" s="11">
        <f>+H104+H105+H106+H107+H108+H109+H110+H111+H112+H113</f>
        <v>239287.86999999997</v>
      </c>
      <c r="I103" s="11">
        <f>+I104+I105+I106+I107+I108+I109+I110+I111+I112+I113</f>
        <v>239287.86999999997</v>
      </c>
      <c r="J103" s="11">
        <f t="shared" si="4"/>
        <v>85.447746750464205</v>
      </c>
      <c r="K103" s="11">
        <f t="shared" si="5"/>
        <v>85.447746750464205</v>
      </c>
    </row>
    <row r="104" spans="1:11">
      <c r="A104" s="12"/>
      <c r="B104" s="12"/>
      <c r="C104" s="12"/>
      <c r="D104" s="13" t="s">
        <v>45</v>
      </c>
      <c r="E104" s="13" t="s">
        <v>46</v>
      </c>
      <c r="F104" s="14">
        <v>48933.03</v>
      </c>
      <c r="G104" s="14">
        <v>60768.44</v>
      </c>
      <c r="H104" s="14">
        <v>60768.44</v>
      </c>
      <c r="I104" s="14">
        <v>60768.44</v>
      </c>
      <c r="J104" s="14">
        <f t="shared" si="4"/>
        <v>100</v>
      </c>
      <c r="K104" s="14">
        <f t="shared" si="5"/>
        <v>100</v>
      </c>
    </row>
    <row r="105" spans="1:11">
      <c r="A105" s="12"/>
      <c r="B105" s="12"/>
      <c r="C105" s="12"/>
      <c r="D105" s="13" t="s">
        <v>17</v>
      </c>
      <c r="E105" s="13" t="s">
        <v>18</v>
      </c>
      <c r="F105" s="14">
        <v>31263.16</v>
      </c>
      <c r="G105" s="14">
        <v>51616.160000000003</v>
      </c>
      <c r="H105" s="14">
        <v>51616.160000000003</v>
      </c>
      <c r="I105" s="14">
        <v>51616.160000000003</v>
      </c>
      <c r="J105" s="14">
        <f t="shared" si="4"/>
        <v>100</v>
      </c>
      <c r="K105" s="14">
        <f t="shared" si="5"/>
        <v>100</v>
      </c>
    </row>
    <row r="106" spans="1:11">
      <c r="A106" s="12"/>
      <c r="B106" s="12"/>
      <c r="C106" s="12"/>
      <c r="D106" s="13" t="s">
        <v>74</v>
      </c>
      <c r="E106" s="13" t="s">
        <v>75</v>
      </c>
      <c r="F106" s="14">
        <v>2265.71</v>
      </c>
      <c r="G106" s="14">
        <v>1312.54</v>
      </c>
      <c r="H106" s="14">
        <v>1312.54</v>
      </c>
      <c r="I106" s="14">
        <v>1312.54</v>
      </c>
      <c r="J106" s="14">
        <f t="shared" si="4"/>
        <v>100</v>
      </c>
      <c r="K106" s="14">
        <f t="shared" si="5"/>
        <v>100</v>
      </c>
    </row>
    <row r="107" spans="1:11">
      <c r="A107" s="12"/>
      <c r="B107" s="12"/>
      <c r="C107" s="12"/>
      <c r="D107" s="13" t="s">
        <v>57</v>
      </c>
      <c r="E107" s="13" t="s">
        <v>58</v>
      </c>
      <c r="F107" s="14">
        <v>22208.03</v>
      </c>
      <c r="G107" s="14">
        <v>28094.44</v>
      </c>
      <c r="H107" s="14">
        <v>28094.44</v>
      </c>
      <c r="I107" s="14">
        <v>28094.44</v>
      </c>
      <c r="J107" s="14">
        <f t="shared" si="4"/>
        <v>100</v>
      </c>
      <c r="K107" s="14">
        <f t="shared" si="5"/>
        <v>100</v>
      </c>
    </row>
    <row r="108" spans="1:11">
      <c r="A108" s="12"/>
      <c r="B108" s="12"/>
      <c r="C108" s="12"/>
      <c r="D108" s="13" t="s">
        <v>19</v>
      </c>
      <c r="E108" s="13" t="s">
        <v>20</v>
      </c>
      <c r="F108" s="14">
        <v>2134.87</v>
      </c>
      <c r="G108" s="14">
        <v>1493.38</v>
      </c>
      <c r="H108" s="14">
        <v>1493.38</v>
      </c>
      <c r="I108" s="14">
        <v>1493.38</v>
      </c>
      <c r="J108" s="14">
        <f t="shared" si="4"/>
        <v>100</v>
      </c>
      <c r="K108" s="14">
        <f t="shared" si="5"/>
        <v>100</v>
      </c>
    </row>
    <row r="109" spans="1:11">
      <c r="A109" s="12"/>
      <c r="B109" s="12"/>
      <c r="C109" s="12"/>
      <c r="D109" s="13" t="s">
        <v>59</v>
      </c>
      <c r="E109" s="13" t="s">
        <v>60</v>
      </c>
      <c r="F109" s="14">
        <v>1851.92</v>
      </c>
      <c r="G109" s="14">
        <v>5150.87</v>
      </c>
      <c r="H109" s="14">
        <v>5150.87</v>
      </c>
      <c r="I109" s="14">
        <v>5150.87</v>
      </c>
      <c r="J109" s="14">
        <f t="shared" si="4"/>
        <v>100</v>
      </c>
      <c r="K109" s="14">
        <f t="shared" si="5"/>
        <v>100</v>
      </c>
    </row>
    <row r="110" spans="1:11">
      <c r="A110" s="12"/>
      <c r="B110" s="12"/>
      <c r="C110" s="12"/>
      <c r="D110" s="13" t="s">
        <v>21</v>
      </c>
      <c r="E110" s="13" t="s">
        <v>22</v>
      </c>
      <c r="F110" s="14">
        <v>25966.18</v>
      </c>
      <c r="G110" s="14">
        <v>28748.06</v>
      </c>
      <c r="H110" s="14">
        <v>28748.06</v>
      </c>
      <c r="I110" s="14">
        <v>28748.06</v>
      </c>
      <c r="J110" s="14">
        <f t="shared" si="4"/>
        <v>100</v>
      </c>
      <c r="K110" s="14">
        <f t="shared" si="5"/>
        <v>100</v>
      </c>
    </row>
    <row r="111" spans="1:11">
      <c r="A111" s="12"/>
      <c r="B111" s="12"/>
      <c r="C111" s="12"/>
      <c r="D111" s="13" t="s">
        <v>66</v>
      </c>
      <c r="E111" s="13" t="s">
        <v>67</v>
      </c>
      <c r="F111" s="14">
        <v>1465.19</v>
      </c>
      <c r="G111" s="14">
        <v>1974.08</v>
      </c>
      <c r="H111" s="14">
        <v>1974.08</v>
      </c>
      <c r="I111" s="14">
        <v>1974.08</v>
      </c>
      <c r="J111" s="14">
        <f t="shared" si="4"/>
        <v>100</v>
      </c>
      <c r="K111" s="14">
        <f t="shared" si="5"/>
        <v>100</v>
      </c>
    </row>
    <row r="112" spans="1:11">
      <c r="A112" s="12"/>
      <c r="B112" s="12"/>
      <c r="C112" s="12"/>
      <c r="D112" s="13" t="s">
        <v>23</v>
      </c>
      <c r="E112" s="13" t="s">
        <v>24</v>
      </c>
      <c r="F112" s="14">
        <v>76675.259999999995</v>
      </c>
      <c r="G112" s="14">
        <v>100752.13</v>
      </c>
      <c r="H112" s="14">
        <v>60000</v>
      </c>
      <c r="I112" s="14">
        <v>60000</v>
      </c>
      <c r="J112" s="14">
        <f t="shared" si="4"/>
        <v>59.55209085902203</v>
      </c>
      <c r="K112" s="14">
        <f t="shared" si="5"/>
        <v>59.55209085902203</v>
      </c>
    </row>
    <row r="113" spans="1:11">
      <c r="A113" s="12"/>
      <c r="B113" s="12"/>
      <c r="C113" s="12"/>
      <c r="D113" s="13" t="s">
        <v>25</v>
      </c>
      <c r="E113" s="13" t="s">
        <v>26</v>
      </c>
      <c r="F113" s="14">
        <v>408.9</v>
      </c>
      <c r="G113" s="14">
        <v>129.9</v>
      </c>
      <c r="H113" s="14">
        <v>129.9</v>
      </c>
      <c r="I113" s="14">
        <v>129.9</v>
      </c>
      <c r="J113" s="14">
        <f t="shared" si="4"/>
        <v>100</v>
      </c>
      <c r="K113" s="14">
        <f t="shared" si="5"/>
        <v>100</v>
      </c>
    </row>
    <row r="114" spans="1:11">
      <c r="A114" s="9"/>
      <c r="B114" s="9"/>
      <c r="C114" s="10" t="s">
        <v>108</v>
      </c>
      <c r="D114" s="9"/>
      <c r="E114" s="10" t="s">
        <v>109</v>
      </c>
      <c r="F114" s="11">
        <f>+F115+F116+F117+F118</f>
        <v>24346.61</v>
      </c>
      <c r="G114" s="11">
        <f>+G115+G116+G117+G118</f>
        <v>21100</v>
      </c>
      <c r="H114" s="11">
        <f>+H115+H116+H117+H118</f>
        <v>38730</v>
      </c>
      <c r="I114" s="11">
        <f>+I115+I116+I117+I118</f>
        <v>38730</v>
      </c>
      <c r="J114" s="11">
        <f t="shared" si="4"/>
        <v>183.55450236966823</v>
      </c>
      <c r="K114" s="11">
        <f t="shared" si="5"/>
        <v>183.55450236966823</v>
      </c>
    </row>
    <row r="115" spans="1:11">
      <c r="A115" s="12"/>
      <c r="B115" s="12"/>
      <c r="C115" s="12"/>
      <c r="D115" s="13" t="s">
        <v>17</v>
      </c>
      <c r="E115" s="13" t="s">
        <v>18</v>
      </c>
      <c r="F115" s="14">
        <v>99.89</v>
      </c>
      <c r="G115" s="14">
        <v>0</v>
      </c>
      <c r="H115" s="14">
        <v>0</v>
      </c>
      <c r="I115" s="14">
        <v>0</v>
      </c>
      <c r="J115" s="14">
        <f t="shared" si="4"/>
        <v>0</v>
      </c>
      <c r="K115" s="14">
        <f t="shared" si="5"/>
        <v>0</v>
      </c>
    </row>
    <row r="116" spans="1:11">
      <c r="A116" s="12"/>
      <c r="B116" s="12"/>
      <c r="C116" s="12"/>
      <c r="D116" s="13" t="s">
        <v>21</v>
      </c>
      <c r="E116" s="13" t="s">
        <v>22</v>
      </c>
      <c r="F116" s="14">
        <v>3390.24</v>
      </c>
      <c r="G116" s="14">
        <v>1000</v>
      </c>
      <c r="H116" s="14">
        <v>20000</v>
      </c>
      <c r="I116" s="14">
        <v>20000</v>
      </c>
      <c r="J116" s="14">
        <f t="shared" si="4"/>
        <v>2000</v>
      </c>
      <c r="K116" s="14">
        <f t="shared" si="5"/>
        <v>2000</v>
      </c>
    </row>
    <row r="117" spans="1:11">
      <c r="A117" s="12"/>
      <c r="B117" s="12"/>
      <c r="C117" s="12"/>
      <c r="D117" s="13" t="s">
        <v>110</v>
      </c>
      <c r="E117" s="13" t="s">
        <v>111</v>
      </c>
      <c r="F117" s="14">
        <v>7000</v>
      </c>
      <c r="G117" s="14">
        <v>0</v>
      </c>
      <c r="H117" s="14">
        <v>0</v>
      </c>
      <c r="I117" s="14">
        <v>0</v>
      </c>
      <c r="J117" s="14">
        <f t="shared" si="4"/>
        <v>0</v>
      </c>
      <c r="K117" s="14">
        <f t="shared" si="5"/>
        <v>0</v>
      </c>
    </row>
    <row r="118" spans="1:11">
      <c r="A118" s="12"/>
      <c r="B118" s="12"/>
      <c r="C118" s="12"/>
      <c r="D118" s="13" t="s">
        <v>25</v>
      </c>
      <c r="E118" s="13" t="s">
        <v>26</v>
      </c>
      <c r="F118" s="14">
        <v>13856.48</v>
      </c>
      <c r="G118" s="14">
        <v>20100</v>
      </c>
      <c r="H118" s="14">
        <v>18730</v>
      </c>
      <c r="I118" s="14">
        <v>18730</v>
      </c>
      <c r="J118" s="14">
        <f t="shared" si="4"/>
        <v>93.184079601990049</v>
      </c>
      <c r="K118" s="14">
        <f t="shared" si="5"/>
        <v>93.184079601990049</v>
      </c>
    </row>
    <row r="119" spans="1:11">
      <c r="A119" s="9"/>
      <c r="B119" s="9"/>
      <c r="C119" s="10" t="s">
        <v>112</v>
      </c>
      <c r="D119" s="9"/>
      <c r="E119" s="10" t="s">
        <v>113</v>
      </c>
      <c r="F119" s="11">
        <f>+F120+F121</f>
        <v>54450.62</v>
      </c>
      <c r="G119" s="11">
        <f>+G120+G121</f>
        <v>62666.19</v>
      </c>
      <c r="H119" s="11">
        <f>+H120+H121</f>
        <v>67128.039999999994</v>
      </c>
      <c r="I119" s="11">
        <f>+I120+I121</f>
        <v>67128.039999999994</v>
      </c>
      <c r="J119" s="11">
        <f t="shared" si="4"/>
        <v>107.12002756191177</v>
      </c>
      <c r="K119" s="11">
        <f t="shared" si="5"/>
        <v>107.12002756191177</v>
      </c>
    </row>
    <row r="120" spans="1:11">
      <c r="A120" s="12"/>
      <c r="B120" s="12"/>
      <c r="C120" s="12"/>
      <c r="D120" s="13" t="s">
        <v>114</v>
      </c>
      <c r="E120" s="13" t="s">
        <v>115</v>
      </c>
      <c r="F120" s="14">
        <v>53443.83</v>
      </c>
      <c r="G120" s="14">
        <v>62127.53</v>
      </c>
      <c r="H120" s="14">
        <v>67128.039999999994</v>
      </c>
      <c r="I120" s="14">
        <v>67128.039999999994</v>
      </c>
      <c r="J120" s="14">
        <f t="shared" si="4"/>
        <v>108.0487828825643</v>
      </c>
      <c r="K120" s="14">
        <f t="shared" si="5"/>
        <v>108.0487828825643</v>
      </c>
    </row>
    <row r="121" spans="1:11">
      <c r="A121" s="12"/>
      <c r="B121" s="12"/>
      <c r="C121" s="12"/>
      <c r="D121" s="13" t="s">
        <v>116</v>
      </c>
      <c r="E121" s="13" t="s">
        <v>117</v>
      </c>
      <c r="F121" s="14">
        <v>1006.79</v>
      </c>
      <c r="G121" s="14">
        <v>538.66</v>
      </c>
      <c r="H121" s="14">
        <v>0</v>
      </c>
      <c r="I121" s="14">
        <v>0</v>
      </c>
      <c r="J121" s="14">
        <f t="shared" si="4"/>
        <v>0</v>
      </c>
      <c r="K121" s="14">
        <f t="shared" si="5"/>
        <v>0</v>
      </c>
    </row>
    <row r="122" spans="1:11">
      <c r="A122" s="9"/>
      <c r="B122" s="9"/>
      <c r="C122" s="10" t="s">
        <v>118</v>
      </c>
      <c r="D122" s="9"/>
      <c r="E122" s="10" t="s">
        <v>119</v>
      </c>
      <c r="F122" s="11">
        <f>+F123+F124</f>
        <v>35439.360000000001</v>
      </c>
      <c r="G122" s="11">
        <f>+G123+G124</f>
        <v>37199.01</v>
      </c>
      <c r="H122" s="11">
        <f>+H123+H124</f>
        <v>39207.06</v>
      </c>
      <c r="I122" s="11">
        <f>+I123+I124</f>
        <v>39207.06</v>
      </c>
      <c r="J122" s="11">
        <f t="shared" si="4"/>
        <v>105.3981275308133</v>
      </c>
      <c r="K122" s="11">
        <f t="shared" si="5"/>
        <v>105.3981275308133</v>
      </c>
    </row>
    <row r="123" spans="1:11">
      <c r="A123" s="12"/>
      <c r="B123" s="12"/>
      <c r="C123" s="12"/>
      <c r="D123" s="13" t="s">
        <v>114</v>
      </c>
      <c r="E123" s="13" t="s">
        <v>115</v>
      </c>
      <c r="F123" s="14">
        <v>35183.910000000003</v>
      </c>
      <c r="G123" s="14">
        <v>37019.19</v>
      </c>
      <c r="H123" s="14">
        <v>38181.06</v>
      </c>
      <c r="I123" s="14">
        <v>38181.06</v>
      </c>
      <c r="J123" s="14">
        <f t="shared" si="4"/>
        <v>103.13856137857147</v>
      </c>
      <c r="K123" s="14">
        <f t="shared" si="5"/>
        <v>103.13856137857147</v>
      </c>
    </row>
    <row r="124" spans="1:11">
      <c r="A124" s="12"/>
      <c r="B124" s="12"/>
      <c r="C124" s="12"/>
      <c r="D124" s="13" t="s">
        <v>116</v>
      </c>
      <c r="E124" s="13" t="s">
        <v>117</v>
      </c>
      <c r="F124" s="14">
        <v>255.45</v>
      </c>
      <c r="G124" s="14">
        <v>179.82</v>
      </c>
      <c r="H124" s="14">
        <v>1026</v>
      </c>
      <c r="I124" s="14">
        <v>1026</v>
      </c>
      <c r="J124" s="14">
        <f t="shared" si="4"/>
        <v>570.57057057057068</v>
      </c>
      <c r="K124" s="14">
        <f t="shared" si="5"/>
        <v>570.57057057057068</v>
      </c>
    </row>
    <row r="125" spans="1:11">
      <c r="A125" s="9"/>
      <c r="B125" s="9"/>
      <c r="C125" s="10" t="s">
        <v>120</v>
      </c>
      <c r="D125" s="9"/>
      <c r="E125" s="10" t="s">
        <v>121</v>
      </c>
      <c r="F125" s="11">
        <f>+F126+F127+F128+F129</f>
        <v>26521.49</v>
      </c>
      <c r="G125" s="11">
        <f>+G126+G127+G128+G129</f>
        <v>28500</v>
      </c>
      <c r="H125" s="11">
        <f>+H126+H127+H128+H129</f>
        <v>30000</v>
      </c>
      <c r="I125" s="11">
        <f>+I126+I127+I128+I129</f>
        <v>30000</v>
      </c>
      <c r="J125" s="11">
        <f t="shared" si="4"/>
        <v>105.26315789473684</v>
      </c>
      <c r="K125" s="11">
        <f t="shared" si="5"/>
        <v>105.26315789473684</v>
      </c>
    </row>
    <row r="126" spans="1:11">
      <c r="A126" s="12"/>
      <c r="B126" s="12"/>
      <c r="C126" s="12"/>
      <c r="D126" s="13" t="s">
        <v>17</v>
      </c>
      <c r="E126" s="13" t="s">
        <v>18</v>
      </c>
      <c r="F126" s="14">
        <v>0</v>
      </c>
      <c r="G126" s="14">
        <v>7073.91</v>
      </c>
      <c r="H126" s="14">
        <v>0</v>
      </c>
      <c r="I126" s="14">
        <v>0</v>
      </c>
      <c r="J126" s="14">
        <f t="shared" si="4"/>
        <v>0</v>
      </c>
      <c r="K126" s="14">
        <f t="shared" si="5"/>
        <v>0</v>
      </c>
    </row>
    <row r="127" spans="1:11">
      <c r="A127" s="12"/>
      <c r="B127" s="12"/>
      <c r="C127" s="12"/>
      <c r="D127" s="13" t="s">
        <v>74</v>
      </c>
      <c r="E127" s="13" t="s">
        <v>75</v>
      </c>
      <c r="F127" s="14">
        <v>305</v>
      </c>
      <c r="G127" s="14">
        <v>0</v>
      </c>
      <c r="H127" s="14">
        <v>0</v>
      </c>
      <c r="I127" s="14">
        <v>0</v>
      </c>
      <c r="J127" s="14">
        <f t="shared" si="4"/>
        <v>0</v>
      </c>
      <c r="K127" s="14">
        <f t="shared" si="5"/>
        <v>0</v>
      </c>
    </row>
    <row r="128" spans="1:11">
      <c r="A128" s="12"/>
      <c r="B128" s="12"/>
      <c r="C128" s="12"/>
      <c r="D128" s="13" t="s">
        <v>29</v>
      </c>
      <c r="E128" s="13" t="s">
        <v>30</v>
      </c>
      <c r="F128" s="14">
        <v>26216.49</v>
      </c>
      <c r="G128" s="14">
        <v>0</v>
      </c>
      <c r="H128" s="14">
        <v>0</v>
      </c>
      <c r="I128" s="14">
        <v>0</v>
      </c>
      <c r="J128" s="14">
        <f t="shared" si="4"/>
        <v>0</v>
      </c>
      <c r="K128" s="14">
        <f t="shared" si="5"/>
        <v>0</v>
      </c>
    </row>
    <row r="129" spans="1:11">
      <c r="A129" s="12"/>
      <c r="B129" s="12"/>
      <c r="C129" s="12"/>
      <c r="D129" s="13" t="s">
        <v>122</v>
      </c>
      <c r="E129" s="13" t="s">
        <v>123</v>
      </c>
      <c r="F129" s="14">
        <v>0</v>
      </c>
      <c r="G129" s="14">
        <v>21426.09</v>
      </c>
      <c r="H129" s="14">
        <v>30000</v>
      </c>
      <c r="I129" s="14">
        <v>30000</v>
      </c>
      <c r="J129" s="14">
        <f t="shared" si="4"/>
        <v>140.01621387756703</v>
      </c>
      <c r="K129" s="14">
        <f t="shared" si="5"/>
        <v>140.01621387756703</v>
      </c>
    </row>
    <row r="130" spans="1:11">
      <c r="A130" s="9"/>
      <c r="B130" s="9"/>
      <c r="C130" s="10" t="s">
        <v>124</v>
      </c>
      <c r="D130" s="9"/>
      <c r="E130" s="10" t="s">
        <v>125</v>
      </c>
      <c r="F130" s="11">
        <f>+F131+F132</f>
        <v>6762</v>
      </c>
      <c r="G130" s="11">
        <f>+G131+G132</f>
        <v>42500</v>
      </c>
      <c r="H130" s="11">
        <f>+H131+H132</f>
        <v>42500</v>
      </c>
      <c r="I130" s="11">
        <f>+I131+I132</f>
        <v>42500</v>
      </c>
      <c r="J130" s="11">
        <f t="shared" si="4"/>
        <v>100</v>
      </c>
      <c r="K130" s="11">
        <f t="shared" si="5"/>
        <v>100</v>
      </c>
    </row>
    <row r="131" spans="1:11">
      <c r="A131" s="12"/>
      <c r="B131" s="12"/>
      <c r="C131" s="12"/>
      <c r="D131" s="13" t="s">
        <v>17</v>
      </c>
      <c r="E131" s="13" t="s">
        <v>18</v>
      </c>
      <c r="F131" s="14">
        <v>2562</v>
      </c>
      <c r="G131" s="14">
        <v>42500</v>
      </c>
      <c r="H131" s="14">
        <v>42500</v>
      </c>
      <c r="I131" s="14">
        <v>42500</v>
      </c>
      <c r="J131" s="14">
        <f t="shared" si="4"/>
        <v>100</v>
      </c>
      <c r="K131" s="14">
        <f t="shared" si="5"/>
        <v>100</v>
      </c>
    </row>
    <row r="132" spans="1:11">
      <c r="A132" s="12"/>
      <c r="B132" s="12"/>
      <c r="C132" s="12"/>
      <c r="D132" s="13" t="s">
        <v>126</v>
      </c>
      <c r="E132" s="13" t="s">
        <v>127</v>
      </c>
      <c r="F132" s="14">
        <v>4200</v>
      </c>
      <c r="G132" s="14">
        <v>0</v>
      </c>
      <c r="H132" s="14">
        <v>0</v>
      </c>
      <c r="I132" s="14">
        <v>0</v>
      </c>
      <c r="J132" s="14">
        <f t="shared" si="4"/>
        <v>0</v>
      </c>
      <c r="K132" s="14">
        <f t="shared" si="5"/>
        <v>0</v>
      </c>
    </row>
    <row r="133" spans="1:11">
      <c r="A133" s="9"/>
      <c r="B133" s="9"/>
      <c r="C133" s="10" t="s">
        <v>128</v>
      </c>
      <c r="D133" s="9"/>
      <c r="E133" s="10" t="s">
        <v>129</v>
      </c>
      <c r="F133" s="11">
        <f>+F134+F135+F136+F137+F138+F139</f>
        <v>13144.48</v>
      </c>
      <c r="G133" s="11">
        <f>+G134+G135+G136+G137+G138+G139</f>
        <v>213354.42999999996</v>
      </c>
      <c r="H133" s="11">
        <f>+H134+H135+H136+H137+H138+H139</f>
        <v>320000</v>
      </c>
      <c r="I133" s="11">
        <f>+I134+I135+I136+I137+I138+I139</f>
        <v>320000</v>
      </c>
      <c r="J133" s="11">
        <f t="shared" si="4"/>
        <v>149.98516787300832</v>
      </c>
      <c r="K133" s="11">
        <f t="shared" si="5"/>
        <v>149.98516787300832</v>
      </c>
    </row>
    <row r="134" spans="1:11">
      <c r="A134" s="12"/>
      <c r="B134" s="12"/>
      <c r="C134" s="12"/>
      <c r="D134" s="13" t="s">
        <v>17</v>
      </c>
      <c r="E134" s="13" t="s">
        <v>18</v>
      </c>
      <c r="F134" s="14">
        <v>10579.08</v>
      </c>
      <c r="G134" s="14">
        <v>0</v>
      </c>
      <c r="H134" s="14">
        <v>15000</v>
      </c>
      <c r="I134" s="14">
        <v>15000</v>
      </c>
      <c r="J134" s="14">
        <f t="shared" si="4"/>
        <v>0</v>
      </c>
      <c r="K134" s="14">
        <f t="shared" si="5"/>
        <v>0</v>
      </c>
    </row>
    <row r="135" spans="1:11">
      <c r="A135" s="12"/>
      <c r="B135" s="12"/>
      <c r="C135" s="12"/>
      <c r="D135" s="13" t="s">
        <v>21</v>
      </c>
      <c r="E135" s="13" t="s">
        <v>22</v>
      </c>
      <c r="F135" s="14">
        <v>958</v>
      </c>
      <c r="G135" s="14">
        <v>14553.87</v>
      </c>
      <c r="H135" s="14">
        <v>0</v>
      </c>
      <c r="I135" s="14">
        <v>0</v>
      </c>
      <c r="J135" s="14">
        <f t="shared" ref="J135:J198" si="6">IF(G135&lt;&gt;0,I135/G135*100,0)</f>
        <v>0</v>
      </c>
      <c r="K135" s="14">
        <f t="shared" ref="K135:K198" si="7">IF(G135&lt;&gt;0,H135/G135*100,0)</f>
        <v>0</v>
      </c>
    </row>
    <row r="136" spans="1:11">
      <c r="A136" s="12"/>
      <c r="B136" s="12"/>
      <c r="C136" s="12"/>
      <c r="D136" s="13" t="s">
        <v>25</v>
      </c>
      <c r="E136" s="13" t="s">
        <v>26</v>
      </c>
      <c r="F136" s="14">
        <v>1607.4</v>
      </c>
      <c r="G136" s="14">
        <v>3354.43</v>
      </c>
      <c r="H136" s="14">
        <v>0</v>
      </c>
      <c r="I136" s="14">
        <v>0</v>
      </c>
      <c r="J136" s="14">
        <f t="shared" si="6"/>
        <v>0</v>
      </c>
      <c r="K136" s="14">
        <f t="shared" si="7"/>
        <v>0</v>
      </c>
    </row>
    <row r="137" spans="1:11">
      <c r="A137" s="12"/>
      <c r="B137" s="12"/>
      <c r="C137" s="12"/>
      <c r="D137" s="13" t="s">
        <v>130</v>
      </c>
      <c r="E137" s="13" t="s">
        <v>131</v>
      </c>
      <c r="F137" s="14">
        <v>0</v>
      </c>
      <c r="G137" s="14">
        <v>10432.120000000001</v>
      </c>
      <c r="H137" s="14">
        <v>0</v>
      </c>
      <c r="I137" s="14">
        <v>0</v>
      </c>
      <c r="J137" s="14">
        <f t="shared" si="6"/>
        <v>0</v>
      </c>
      <c r="K137" s="14">
        <f t="shared" si="7"/>
        <v>0</v>
      </c>
    </row>
    <row r="138" spans="1:11">
      <c r="A138" s="12"/>
      <c r="B138" s="12"/>
      <c r="C138" s="12"/>
      <c r="D138" s="13" t="s">
        <v>132</v>
      </c>
      <c r="E138" s="13" t="s">
        <v>133</v>
      </c>
      <c r="F138" s="14">
        <v>0</v>
      </c>
      <c r="G138" s="14">
        <v>183769.61</v>
      </c>
      <c r="H138" s="14">
        <v>300000</v>
      </c>
      <c r="I138" s="14">
        <v>300000</v>
      </c>
      <c r="J138" s="14">
        <f t="shared" si="6"/>
        <v>163.24788413056982</v>
      </c>
      <c r="K138" s="14">
        <f t="shared" si="7"/>
        <v>163.24788413056982</v>
      </c>
    </row>
    <row r="139" spans="1:11">
      <c r="A139" s="12"/>
      <c r="B139" s="12"/>
      <c r="C139" s="12"/>
      <c r="D139" s="13" t="s">
        <v>126</v>
      </c>
      <c r="E139" s="13" t="s">
        <v>127</v>
      </c>
      <c r="F139" s="14">
        <v>0</v>
      </c>
      <c r="G139" s="14">
        <v>1244.4000000000001</v>
      </c>
      <c r="H139" s="14">
        <v>5000</v>
      </c>
      <c r="I139" s="14">
        <v>5000</v>
      </c>
      <c r="J139" s="14">
        <f t="shared" si="6"/>
        <v>401.80006428801028</v>
      </c>
      <c r="K139" s="14">
        <f t="shared" si="7"/>
        <v>401.80006428801028</v>
      </c>
    </row>
    <row r="140" spans="1:11">
      <c r="A140" s="6"/>
      <c r="B140" s="7" t="s">
        <v>134</v>
      </c>
      <c r="C140" s="6"/>
      <c r="D140" s="6"/>
      <c r="E140" s="7" t="s">
        <v>135</v>
      </c>
      <c r="F140" s="8">
        <f>+F141+F146</f>
        <v>247940.08</v>
      </c>
      <c r="G140" s="8">
        <f>+G141+G146</f>
        <v>140000</v>
      </c>
      <c r="H140" s="8">
        <f>+H141+H146</f>
        <v>245000</v>
      </c>
      <c r="I140" s="8">
        <f>+I141+I146</f>
        <v>251500</v>
      </c>
      <c r="J140" s="8">
        <f t="shared" si="6"/>
        <v>179.64285714285714</v>
      </c>
      <c r="K140" s="8">
        <f t="shared" si="7"/>
        <v>175</v>
      </c>
    </row>
    <row r="141" spans="1:11">
      <c r="A141" s="9"/>
      <c r="B141" s="9"/>
      <c r="C141" s="10" t="s">
        <v>136</v>
      </c>
      <c r="D141" s="9"/>
      <c r="E141" s="10" t="s">
        <v>137</v>
      </c>
      <c r="F141" s="11">
        <f>+F142+F143+F144+F145</f>
        <v>3724.54</v>
      </c>
      <c r="G141" s="11">
        <f>+G142+G143+G144+G145</f>
        <v>30000</v>
      </c>
      <c r="H141" s="11">
        <f>+H142+H143+H144+H145</f>
        <v>45000</v>
      </c>
      <c r="I141" s="11">
        <f>+I142+I143+I144+I145</f>
        <v>51500</v>
      </c>
      <c r="J141" s="11">
        <f t="shared" si="6"/>
        <v>171.66666666666666</v>
      </c>
      <c r="K141" s="11">
        <f t="shared" si="7"/>
        <v>150</v>
      </c>
    </row>
    <row r="142" spans="1:11">
      <c r="A142" s="12"/>
      <c r="B142" s="12"/>
      <c r="C142" s="12"/>
      <c r="D142" s="13" t="s">
        <v>17</v>
      </c>
      <c r="E142" s="13" t="s">
        <v>18</v>
      </c>
      <c r="F142" s="14">
        <v>1680.95</v>
      </c>
      <c r="G142" s="14">
        <v>255.6</v>
      </c>
      <c r="H142" s="14">
        <v>15255.6</v>
      </c>
      <c r="I142" s="14">
        <v>21755.599999999999</v>
      </c>
      <c r="J142" s="14">
        <f t="shared" si="6"/>
        <v>8511.5805946791843</v>
      </c>
      <c r="K142" s="14">
        <f t="shared" si="7"/>
        <v>5968.5446009389671</v>
      </c>
    </row>
    <row r="143" spans="1:11">
      <c r="A143" s="12"/>
      <c r="B143" s="12"/>
      <c r="C143" s="12"/>
      <c r="D143" s="13" t="s">
        <v>74</v>
      </c>
      <c r="E143" s="13" t="s">
        <v>75</v>
      </c>
      <c r="F143" s="14">
        <v>543.59</v>
      </c>
      <c r="G143" s="14">
        <v>3008.73</v>
      </c>
      <c r="H143" s="14">
        <v>3008.73</v>
      </c>
      <c r="I143" s="14">
        <v>3008.73</v>
      </c>
      <c r="J143" s="14">
        <f t="shared" si="6"/>
        <v>100</v>
      </c>
      <c r="K143" s="14">
        <f t="shared" si="7"/>
        <v>100</v>
      </c>
    </row>
    <row r="144" spans="1:11">
      <c r="A144" s="12"/>
      <c r="B144" s="12"/>
      <c r="C144" s="12"/>
      <c r="D144" s="13" t="s">
        <v>138</v>
      </c>
      <c r="E144" s="13" t="s">
        <v>139</v>
      </c>
      <c r="F144" s="14">
        <v>0</v>
      </c>
      <c r="G144" s="14">
        <v>249.32</v>
      </c>
      <c r="H144" s="14">
        <v>249.32</v>
      </c>
      <c r="I144" s="14">
        <v>249.32</v>
      </c>
      <c r="J144" s="14">
        <f t="shared" si="6"/>
        <v>100</v>
      </c>
      <c r="K144" s="14">
        <f t="shared" si="7"/>
        <v>100</v>
      </c>
    </row>
    <row r="145" spans="1:11">
      <c r="A145" s="12"/>
      <c r="B145" s="12"/>
      <c r="C145" s="12"/>
      <c r="D145" s="13" t="s">
        <v>29</v>
      </c>
      <c r="E145" s="13" t="s">
        <v>30</v>
      </c>
      <c r="F145" s="14">
        <v>1500</v>
      </c>
      <c r="G145" s="14">
        <v>26486.35</v>
      </c>
      <c r="H145" s="14">
        <v>26486.35</v>
      </c>
      <c r="I145" s="14">
        <v>26486.35</v>
      </c>
      <c r="J145" s="14">
        <f t="shared" si="6"/>
        <v>100</v>
      </c>
      <c r="K145" s="14">
        <f t="shared" si="7"/>
        <v>100</v>
      </c>
    </row>
    <row r="146" spans="1:11">
      <c r="A146" s="9"/>
      <c r="B146" s="9"/>
      <c r="C146" s="10" t="s">
        <v>140</v>
      </c>
      <c r="D146" s="9"/>
      <c r="E146" s="10" t="s">
        <v>141</v>
      </c>
      <c r="F146" s="11">
        <f>+F147+F148</f>
        <v>244215.53999999998</v>
      </c>
      <c r="G146" s="11">
        <f>+G147+G148</f>
        <v>110000</v>
      </c>
      <c r="H146" s="11">
        <f>+H147+H148</f>
        <v>200000</v>
      </c>
      <c r="I146" s="11">
        <f>+I147+I148</f>
        <v>200000</v>
      </c>
      <c r="J146" s="11">
        <f t="shared" si="6"/>
        <v>181.81818181818181</v>
      </c>
      <c r="K146" s="11">
        <f t="shared" si="7"/>
        <v>181.81818181818181</v>
      </c>
    </row>
    <row r="147" spans="1:11">
      <c r="A147" s="12"/>
      <c r="B147" s="12"/>
      <c r="C147" s="12"/>
      <c r="D147" s="13" t="s">
        <v>29</v>
      </c>
      <c r="E147" s="13" t="s">
        <v>30</v>
      </c>
      <c r="F147" s="14">
        <v>98167.679999999993</v>
      </c>
      <c r="G147" s="14">
        <v>98580</v>
      </c>
      <c r="H147" s="14">
        <v>95000</v>
      </c>
      <c r="I147" s="14">
        <v>95000</v>
      </c>
      <c r="J147" s="14">
        <f t="shared" si="6"/>
        <v>96.368431730574159</v>
      </c>
      <c r="K147" s="14">
        <f t="shared" si="7"/>
        <v>96.368431730574159</v>
      </c>
    </row>
    <row r="148" spans="1:11">
      <c r="A148" s="12"/>
      <c r="B148" s="12"/>
      <c r="C148" s="12"/>
      <c r="D148" s="13" t="s">
        <v>142</v>
      </c>
      <c r="E148" s="13" t="s">
        <v>143</v>
      </c>
      <c r="F148" s="14">
        <v>146047.85999999999</v>
      </c>
      <c r="G148" s="14">
        <v>11420</v>
      </c>
      <c r="H148" s="14">
        <v>105000</v>
      </c>
      <c r="I148" s="14">
        <v>105000</v>
      </c>
      <c r="J148" s="14">
        <f t="shared" si="6"/>
        <v>919.43957968476354</v>
      </c>
      <c r="K148" s="14">
        <f t="shared" si="7"/>
        <v>919.43957968476354</v>
      </c>
    </row>
    <row r="149" spans="1:11">
      <c r="A149" s="6"/>
      <c r="B149" s="7" t="s">
        <v>144</v>
      </c>
      <c r="C149" s="6"/>
      <c r="D149" s="6"/>
      <c r="E149" s="7" t="s">
        <v>145</v>
      </c>
      <c r="F149" s="8">
        <f>+F150</f>
        <v>1935.85</v>
      </c>
      <c r="G149" s="8">
        <f>+G150</f>
        <v>4400</v>
      </c>
      <c r="H149" s="8">
        <f>+H150</f>
        <v>4400</v>
      </c>
      <c r="I149" s="8">
        <f>+I150</f>
        <v>7900</v>
      </c>
      <c r="J149" s="8">
        <f t="shared" si="6"/>
        <v>179.54545454545453</v>
      </c>
      <c r="K149" s="8">
        <f t="shared" si="7"/>
        <v>100</v>
      </c>
    </row>
    <row r="150" spans="1:11">
      <c r="A150" s="9"/>
      <c r="B150" s="9"/>
      <c r="C150" s="10" t="s">
        <v>146</v>
      </c>
      <c r="D150" s="9"/>
      <c r="E150" s="10" t="s">
        <v>147</v>
      </c>
      <c r="F150" s="11">
        <f>+F151+F152</f>
        <v>1935.85</v>
      </c>
      <c r="G150" s="11">
        <f>+G151+G152</f>
        <v>4400</v>
      </c>
      <c r="H150" s="11">
        <f>+H151+H152</f>
        <v>4400</v>
      </c>
      <c r="I150" s="11">
        <f>+I151+I152</f>
        <v>7900</v>
      </c>
      <c r="J150" s="11">
        <f t="shared" si="6"/>
        <v>179.54545454545453</v>
      </c>
      <c r="K150" s="11">
        <f t="shared" si="7"/>
        <v>100</v>
      </c>
    </row>
    <row r="151" spans="1:11">
      <c r="A151" s="12"/>
      <c r="B151" s="12"/>
      <c r="C151" s="12"/>
      <c r="D151" s="13" t="s">
        <v>17</v>
      </c>
      <c r="E151" s="13" t="s">
        <v>18</v>
      </c>
      <c r="F151" s="14">
        <v>1668.77</v>
      </c>
      <c r="G151" s="14">
        <v>4400</v>
      </c>
      <c r="H151" s="14">
        <v>3786.6</v>
      </c>
      <c r="I151" s="14">
        <v>7286.6</v>
      </c>
      <c r="J151" s="14">
        <f t="shared" si="6"/>
        <v>165.60454545454547</v>
      </c>
      <c r="K151" s="14">
        <f t="shared" si="7"/>
        <v>86.059090909090912</v>
      </c>
    </row>
    <row r="152" spans="1:11">
      <c r="A152" s="12"/>
      <c r="B152" s="12"/>
      <c r="C152" s="12"/>
      <c r="D152" s="13" t="s">
        <v>23</v>
      </c>
      <c r="E152" s="13" t="s">
        <v>24</v>
      </c>
      <c r="F152" s="14">
        <v>267.08</v>
      </c>
      <c r="G152" s="14">
        <v>0</v>
      </c>
      <c r="H152" s="14">
        <v>613.4</v>
      </c>
      <c r="I152" s="14">
        <v>613.4</v>
      </c>
      <c r="J152" s="14">
        <f t="shared" si="6"/>
        <v>0</v>
      </c>
      <c r="K152" s="14">
        <f t="shared" si="7"/>
        <v>0</v>
      </c>
    </row>
    <row r="153" spans="1:11">
      <c r="A153" s="6"/>
      <c r="B153" s="7" t="s">
        <v>148</v>
      </c>
      <c r="C153" s="6"/>
      <c r="D153" s="6"/>
      <c r="E153" s="7" t="s">
        <v>149</v>
      </c>
      <c r="F153" s="8">
        <f>+F154</f>
        <v>32152.130000000005</v>
      </c>
      <c r="G153" s="8">
        <f>+G154</f>
        <v>103000</v>
      </c>
      <c r="H153" s="8">
        <f>+H154</f>
        <v>113000</v>
      </c>
      <c r="I153" s="8">
        <f>+I154</f>
        <v>113000</v>
      </c>
      <c r="J153" s="8">
        <f t="shared" si="6"/>
        <v>109.70873786407766</v>
      </c>
      <c r="K153" s="8">
        <f t="shared" si="7"/>
        <v>109.70873786407766</v>
      </c>
    </row>
    <row r="154" spans="1:11">
      <c r="A154" s="9"/>
      <c r="B154" s="9"/>
      <c r="C154" s="10" t="s">
        <v>150</v>
      </c>
      <c r="D154" s="9"/>
      <c r="E154" s="10" t="s">
        <v>151</v>
      </c>
      <c r="F154" s="11">
        <f>+F155+F156+F157+F158+F159+F160+F161+F162+F163+F164+F165+F166+F167+F168+F169+F170+F171+F172</f>
        <v>32152.130000000005</v>
      </c>
      <c r="G154" s="11">
        <f>+G155+G156+G157+G158+G159+G160+G161+G162+G163+G164+G165+G166+G167+G168+G169+G170+G171+G172</f>
        <v>103000</v>
      </c>
      <c r="H154" s="11">
        <f>+H155+H156+H157+H158+H159+H160+H161+H162+H163+H164+H165+H166+H167+H168+H169+H170+H171+H172</f>
        <v>113000</v>
      </c>
      <c r="I154" s="11">
        <f>+I155+I156+I157+I158+I159+I160+I161+I162+I163+I164+I165+I166+I167+I168+I169+I170+I171+I172</f>
        <v>113000</v>
      </c>
      <c r="J154" s="11">
        <f t="shared" si="6"/>
        <v>109.70873786407766</v>
      </c>
      <c r="K154" s="11">
        <f t="shared" si="7"/>
        <v>109.70873786407766</v>
      </c>
    </row>
    <row r="155" spans="1:11">
      <c r="A155" s="12"/>
      <c r="B155" s="12"/>
      <c r="C155" s="12"/>
      <c r="D155" s="13" t="s">
        <v>43</v>
      </c>
      <c r="E155" s="13" t="s">
        <v>44</v>
      </c>
      <c r="F155" s="14">
        <v>4508.1499999999996</v>
      </c>
      <c r="G155" s="14">
        <v>48018.5</v>
      </c>
      <c r="H155" s="14">
        <v>48018.5</v>
      </c>
      <c r="I155" s="14">
        <v>48018.5</v>
      </c>
      <c r="J155" s="14">
        <f t="shared" si="6"/>
        <v>100</v>
      </c>
      <c r="K155" s="14">
        <f t="shared" si="7"/>
        <v>100</v>
      </c>
    </row>
    <row r="156" spans="1:11">
      <c r="A156" s="12"/>
      <c r="B156" s="12"/>
      <c r="C156" s="12"/>
      <c r="D156" s="13" t="s">
        <v>98</v>
      </c>
      <c r="E156" s="13" t="s">
        <v>99</v>
      </c>
      <c r="F156" s="14">
        <v>424.45</v>
      </c>
      <c r="G156" s="14">
        <v>1192.78</v>
      </c>
      <c r="H156" s="14">
        <v>1192.78</v>
      </c>
      <c r="I156" s="14">
        <v>1192.78</v>
      </c>
      <c r="J156" s="14">
        <f t="shared" si="6"/>
        <v>100</v>
      </c>
      <c r="K156" s="14">
        <f t="shared" si="7"/>
        <v>100</v>
      </c>
    </row>
    <row r="157" spans="1:11">
      <c r="A157" s="12"/>
      <c r="B157" s="12"/>
      <c r="C157" s="12"/>
      <c r="D157" s="13" t="s">
        <v>45</v>
      </c>
      <c r="E157" s="13" t="s">
        <v>46</v>
      </c>
      <c r="F157" s="14">
        <v>1217.1500000000001</v>
      </c>
      <c r="G157" s="14">
        <v>1806.85</v>
      </c>
      <c r="H157" s="14">
        <v>1806.85</v>
      </c>
      <c r="I157" s="14">
        <v>1806.85</v>
      </c>
      <c r="J157" s="14">
        <f t="shared" si="6"/>
        <v>100</v>
      </c>
      <c r="K157" s="14">
        <f t="shared" si="7"/>
        <v>100</v>
      </c>
    </row>
    <row r="158" spans="1:11">
      <c r="A158" s="12"/>
      <c r="B158" s="12"/>
      <c r="C158" s="12"/>
      <c r="D158" s="13" t="s">
        <v>47</v>
      </c>
      <c r="E158" s="13" t="s">
        <v>48</v>
      </c>
      <c r="F158" s="14">
        <v>418.34</v>
      </c>
      <c r="G158" s="14">
        <v>1177.46</v>
      </c>
      <c r="H158" s="14">
        <v>1177.46</v>
      </c>
      <c r="I158" s="14">
        <v>1177.46</v>
      </c>
      <c r="J158" s="14">
        <f t="shared" si="6"/>
        <v>100</v>
      </c>
      <c r="K158" s="14">
        <f t="shared" si="7"/>
        <v>100</v>
      </c>
    </row>
    <row r="159" spans="1:11">
      <c r="A159" s="12"/>
      <c r="B159" s="12"/>
      <c r="C159" s="12"/>
      <c r="D159" s="13" t="s">
        <v>49</v>
      </c>
      <c r="E159" s="13" t="s">
        <v>50</v>
      </c>
      <c r="F159" s="14">
        <v>319.67</v>
      </c>
      <c r="G159" s="14">
        <v>921.77</v>
      </c>
      <c r="H159" s="14">
        <v>921.77</v>
      </c>
      <c r="I159" s="14">
        <v>921.77</v>
      </c>
      <c r="J159" s="14">
        <f t="shared" si="6"/>
        <v>100</v>
      </c>
      <c r="K159" s="14">
        <f t="shared" si="7"/>
        <v>100</v>
      </c>
    </row>
    <row r="160" spans="1:11">
      <c r="A160" s="12"/>
      <c r="B160" s="12"/>
      <c r="C160" s="12"/>
      <c r="D160" s="13" t="s">
        <v>51</v>
      </c>
      <c r="E160" s="13" t="s">
        <v>52</v>
      </c>
      <c r="F160" s="14">
        <v>2.75</v>
      </c>
      <c r="G160" s="14">
        <v>7.62</v>
      </c>
      <c r="H160" s="14">
        <v>7.62</v>
      </c>
      <c r="I160" s="14">
        <v>7.62</v>
      </c>
      <c r="J160" s="14">
        <f t="shared" si="6"/>
        <v>100</v>
      </c>
      <c r="K160" s="14">
        <f t="shared" si="7"/>
        <v>100</v>
      </c>
    </row>
    <row r="161" spans="1:11">
      <c r="A161" s="12"/>
      <c r="B161" s="12"/>
      <c r="C161" s="12"/>
      <c r="D161" s="13" t="s">
        <v>53</v>
      </c>
      <c r="E161" s="13" t="s">
        <v>54</v>
      </c>
      <c r="F161" s="14">
        <v>4.5999999999999996</v>
      </c>
      <c r="G161" s="14">
        <v>12.7</v>
      </c>
      <c r="H161" s="14">
        <v>12.7</v>
      </c>
      <c r="I161" s="14">
        <v>12.7</v>
      </c>
      <c r="J161" s="14">
        <f t="shared" si="6"/>
        <v>100</v>
      </c>
      <c r="K161" s="14">
        <f t="shared" si="7"/>
        <v>100</v>
      </c>
    </row>
    <row r="162" spans="1:11">
      <c r="A162" s="12"/>
      <c r="B162" s="12"/>
      <c r="C162" s="12"/>
      <c r="D162" s="13" t="s">
        <v>17</v>
      </c>
      <c r="E162" s="13" t="s">
        <v>18</v>
      </c>
      <c r="F162" s="14">
        <v>79.78</v>
      </c>
      <c r="G162" s="14">
        <v>5000</v>
      </c>
      <c r="H162" s="14">
        <v>5000</v>
      </c>
      <c r="I162" s="14">
        <v>5000</v>
      </c>
      <c r="J162" s="14">
        <f t="shared" si="6"/>
        <v>100</v>
      </c>
      <c r="K162" s="14">
        <f t="shared" si="7"/>
        <v>100</v>
      </c>
    </row>
    <row r="163" spans="1:11">
      <c r="A163" s="12"/>
      <c r="B163" s="12"/>
      <c r="C163" s="12"/>
      <c r="D163" s="13" t="s">
        <v>74</v>
      </c>
      <c r="E163" s="13" t="s">
        <v>75</v>
      </c>
      <c r="F163" s="14">
        <v>0</v>
      </c>
      <c r="G163" s="14">
        <v>849.76</v>
      </c>
      <c r="H163" s="14">
        <v>849.76</v>
      </c>
      <c r="I163" s="14">
        <v>849.76</v>
      </c>
      <c r="J163" s="14">
        <f t="shared" si="6"/>
        <v>100</v>
      </c>
      <c r="K163" s="14">
        <f t="shared" si="7"/>
        <v>100</v>
      </c>
    </row>
    <row r="164" spans="1:11">
      <c r="A164" s="12"/>
      <c r="B164" s="12"/>
      <c r="C164" s="12"/>
      <c r="D164" s="13" t="s">
        <v>19</v>
      </c>
      <c r="E164" s="13" t="s">
        <v>20</v>
      </c>
      <c r="F164" s="14">
        <v>234.95</v>
      </c>
      <c r="G164" s="14">
        <v>0</v>
      </c>
      <c r="H164" s="14">
        <v>0</v>
      </c>
      <c r="I164" s="14">
        <v>0</v>
      </c>
      <c r="J164" s="14">
        <f t="shared" si="6"/>
        <v>0</v>
      </c>
      <c r="K164" s="14">
        <f t="shared" si="7"/>
        <v>0</v>
      </c>
    </row>
    <row r="165" spans="1:11">
      <c r="A165" s="12"/>
      <c r="B165" s="12"/>
      <c r="C165" s="12"/>
      <c r="D165" s="13" t="s">
        <v>23</v>
      </c>
      <c r="E165" s="13" t="s">
        <v>24</v>
      </c>
      <c r="F165" s="14">
        <v>13.7</v>
      </c>
      <c r="G165" s="14">
        <v>3000</v>
      </c>
      <c r="H165" s="14">
        <v>3000</v>
      </c>
      <c r="I165" s="14">
        <v>3000</v>
      </c>
      <c r="J165" s="14">
        <f t="shared" si="6"/>
        <v>100</v>
      </c>
      <c r="K165" s="14">
        <f t="shared" si="7"/>
        <v>100</v>
      </c>
    </row>
    <row r="166" spans="1:11">
      <c r="A166" s="12"/>
      <c r="B166" s="12"/>
      <c r="C166" s="12"/>
      <c r="D166" s="13" t="s">
        <v>29</v>
      </c>
      <c r="E166" s="13" t="s">
        <v>30</v>
      </c>
      <c r="F166" s="14">
        <v>1083.1600000000001</v>
      </c>
      <c r="G166" s="14">
        <v>1012.56</v>
      </c>
      <c r="H166" s="14">
        <v>1012.56</v>
      </c>
      <c r="I166" s="14">
        <v>1012.56</v>
      </c>
      <c r="J166" s="14">
        <f t="shared" si="6"/>
        <v>100</v>
      </c>
      <c r="K166" s="14">
        <f t="shared" si="7"/>
        <v>100</v>
      </c>
    </row>
    <row r="167" spans="1:11">
      <c r="A167" s="12"/>
      <c r="B167" s="12"/>
      <c r="C167" s="12"/>
      <c r="D167" s="13" t="s">
        <v>152</v>
      </c>
      <c r="E167" s="13" t="s">
        <v>153</v>
      </c>
      <c r="F167" s="14">
        <v>23845.43</v>
      </c>
      <c r="G167" s="14">
        <v>40000</v>
      </c>
      <c r="H167" s="14">
        <v>50000</v>
      </c>
      <c r="I167" s="14">
        <v>50000</v>
      </c>
      <c r="J167" s="14">
        <f t="shared" si="6"/>
        <v>125</v>
      </c>
      <c r="K167" s="14">
        <f t="shared" si="7"/>
        <v>125</v>
      </c>
    </row>
    <row r="168" spans="1:11">
      <c r="A168" s="12"/>
      <c r="B168" s="12"/>
      <c r="C168" s="12"/>
      <c r="D168" s="13" t="s">
        <v>154</v>
      </c>
      <c r="E168" s="13" t="s">
        <v>155</v>
      </c>
      <c r="F168" s="14">
        <v>440.19</v>
      </c>
      <c r="G168" s="14">
        <v>0</v>
      </c>
      <c r="H168" s="14">
        <v>0</v>
      </c>
      <c r="I168" s="14">
        <v>0</v>
      </c>
      <c r="J168" s="14">
        <f t="shared" si="6"/>
        <v>0</v>
      </c>
      <c r="K168" s="14">
        <f t="shared" si="7"/>
        <v>0</v>
      </c>
    </row>
    <row r="169" spans="1:11">
      <c r="A169" s="12"/>
      <c r="B169" s="12"/>
      <c r="C169" s="12"/>
      <c r="D169" s="13" t="s">
        <v>156</v>
      </c>
      <c r="E169" s="13" t="s">
        <v>157</v>
      </c>
      <c r="F169" s="14">
        <v>5677.96</v>
      </c>
      <c r="G169" s="14">
        <v>0</v>
      </c>
      <c r="H169" s="14">
        <v>0</v>
      </c>
      <c r="I169" s="14">
        <v>0</v>
      </c>
      <c r="J169" s="14">
        <f t="shared" si="6"/>
        <v>0</v>
      </c>
      <c r="K169" s="14">
        <f t="shared" si="7"/>
        <v>0</v>
      </c>
    </row>
    <row r="170" spans="1:11">
      <c r="A170" s="12"/>
      <c r="B170" s="12"/>
      <c r="C170" s="12"/>
      <c r="D170" s="13" t="s">
        <v>158</v>
      </c>
      <c r="E170" s="13" t="s">
        <v>159</v>
      </c>
      <c r="F170" s="14">
        <v>739.83</v>
      </c>
      <c r="G170" s="14">
        <v>0</v>
      </c>
      <c r="H170" s="14">
        <v>0</v>
      </c>
      <c r="I170" s="14">
        <v>0</v>
      </c>
      <c r="J170" s="14">
        <f t="shared" si="6"/>
        <v>0</v>
      </c>
      <c r="K170" s="14">
        <f t="shared" si="7"/>
        <v>0</v>
      </c>
    </row>
    <row r="171" spans="1:11">
      <c r="A171" s="12"/>
      <c r="B171" s="12"/>
      <c r="C171" s="12"/>
      <c r="D171" s="13" t="s">
        <v>160</v>
      </c>
      <c r="E171" s="13" t="s">
        <v>161</v>
      </c>
      <c r="F171" s="14">
        <v>33.799999999999997</v>
      </c>
      <c r="G171" s="14">
        <v>0</v>
      </c>
      <c r="H171" s="14">
        <v>0</v>
      </c>
      <c r="I171" s="14">
        <v>0</v>
      </c>
      <c r="J171" s="14">
        <f t="shared" si="6"/>
        <v>0</v>
      </c>
      <c r="K171" s="14">
        <f t="shared" si="7"/>
        <v>0</v>
      </c>
    </row>
    <row r="172" spans="1:11">
      <c r="A172" s="12"/>
      <c r="B172" s="12"/>
      <c r="C172" s="12"/>
      <c r="D172" s="13" t="s">
        <v>162</v>
      </c>
      <c r="E172" s="13" t="s">
        <v>163</v>
      </c>
      <c r="F172" s="14">
        <v>-6891.78</v>
      </c>
      <c r="G172" s="14">
        <v>0</v>
      </c>
      <c r="H172" s="14">
        <v>0</v>
      </c>
      <c r="I172" s="14">
        <v>0</v>
      </c>
      <c r="J172" s="14">
        <f t="shared" si="6"/>
        <v>0</v>
      </c>
      <c r="K172" s="14">
        <f t="shared" si="7"/>
        <v>0</v>
      </c>
    </row>
    <row r="173" spans="1:11">
      <c r="A173" s="6"/>
      <c r="B173" s="7" t="s">
        <v>164</v>
      </c>
      <c r="C173" s="6"/>
      <c r="D173" s="6"/>
      <c r="E173" s="7" t="s">
        <v>165</v>
      </c>
      <c r="F173" s="8">
        <f>+F174+F179+F182+F193+F197+F200+F202+F206</f>
        <v>267970.78999999992</v>
      </c>
      <c r="G173" s="8">
        <f>+G174+G179+G182+G193+G197+G200+G202+G206</f>
        <v>923991.3600000001</v>
      </c>
      <c r="H173" s="8">
        <f>+H174+H179+H182+H193+H197+H200+H202+H206</f>
        <v>553281.17999999993</v>
      </c>
      <c r="I173" s="8">
        <f>+I174+I179+I182+I193+I197+I200+I202+I206</f>
        <v>546699.09</v>
      </c>
      <c r="J173" s="8">
        <f t="shared" si="6"/>
        <v>59.167121432823777</v>
      </c>
      <c r="K173" s="8">
        <f t="shared" si="7"/>
        <v>59.879475496394242</v>
      </c>
    </row>
    <row r="174" spans="1:11">
      <c r="A174" s="9"/>
      <c r="B174" s="9"/>
      <c r="C174" s="10" t="s">
        <v>166</v>
      </c>
      <c r="D174" s="9"/>
      <c r="E174" s="10" t="s">
        <v>167</v>
      </c>
      <c r="F174" s="11">
        <f>+F175+F176+F177+F178</f>
        <v>38728.379999999997</v>
      </c>
      <c r="G174" s="11">
        <f>+G175+G176+G177+G178</f>
        <v>46000</v>
      </c>
      <c r="H174" s="11">
        <f>+H175+H176+H177+H178</f>
        <v>46000</v>
      </c>
      <c r="I174" s="11">
        <f>+I175+I176+I177+I178</f>
        <v>46000</v>
      </c>
      <c r="J174" s="11">
        <f t="shared" si="6"/>
        <v>100</v>
      </c>
      <c r="K174" s="11">
        <f t="shared" si="7"/>
        <v>100</v>
      </c>
    </row>
    <row r="175" spans="1:11">
      <c r="A175" s="12"/>
      <c r="B175" s="12"/>
      <c r="C175" s="12"/>
      <c r="D175" s="13" t="s">
        <v>17</v>
      </c>
      <c r="E175" s="13" t="s">
        <v>18</v>
      </c>
      <c r="F175" s="14">
        <v>65</v>
      </c>
      <c r="G175" s="14">
        <v>3196.12</v>
      </c>
      <c r="H175" s="14">
        <v>0</v>
      </c>
      <c r="I175" s="14">
        <v>0</v>
      </c>
      <c r="J175" s="14">
        <f t="shared" si="6"/>
        <v>0</v>
      </c>
      <c r="K175" s="14">
        <f t="shared" si="7"/>
        <v>0</v>
      </c>
    </row>
    <row r="176" spans="1:11">
      <c r="A176" s="12"/>
      <c r="B176" s="12"/>
      <c r="C176" s="12"/>
      <c r="D176" s="13" t="s">
        <v>66</v>
      </c>
      <c r="E176" s="13" t="s">
        <v>67</v>
      </c>
      <c r="F176" s="14">
        <v>0</v>
      </c>
      <c r="G176" s="14">
        <v>65</v>
      </c>
      <c r="H176" s="14">
        <v>65</v>
      </c>
      <c r="I176" s="14">
        <v>65</v>
      </c>
      <c r="J176" s="14">
        <f t="shared" si="6"/>
        <v>100</v>
      </c>
      <c r="K176" s="14">
        <f t="shared" si="7"/>
        <v>100</v>
      </c>
    </row>
    <row r="177" spans="1:11">
      <c r="A177" s="12"/>
      <c r="B177" s="12"/>
      <c r="C177" s="12"/>
      <c r="D177" s="13" t="s">
        <v>23</v>
      </c>
      <c r="E177" s="13" t="s">
        <v>24</v>
      </c>
      <c r="F177" s="14">
        <v>818.28</v>
      </c>
      <c r="G177" s="14">
        <v>803.88</v>
      </c>
      <c r="H177" s="14">
        <v>4935</v>
      </c>
      <c r="I177" s="14">
        <v>4935</v>
      </c>
      <c r="J177" s="14">
        <f t="shared" si="6"/>
        <v>613.89759665621739</v>
      </c>
      <c r="K177" s="14">
        <f t="shared" si="7"/>
        <v>613.89759665621739</v>
      </c>
    </row>
    <row r="178" spans="1:11">
      <c r="A178" s="12"/>
      <c r="B178" s="12"/>
      <c r="C178" s="12"/>
      <c r="D178" s="13" t="s">
        <v>168</v>
      </c>
      <c r="E178" s="13" t="s">
        <v>169</v>
      </c>
      <c r="F178" s="14">
        <v>37845.1</v>
      </c>
      <c r="G178" s="14">
        <v>41935</v>
      </c>
      <c r="H178" s="14">
        <v>41000</v>
      </c>
      <c r="I178" s="14">
        <v>41000</v>
      </c>
      <c r="J178" s="14">
        <f t="shared" si="6"/>
        <v>97.770358888756405</v>
      </c>
      <c r="K178" s="14">
        <f t="shared" si="7"/>
        <v>97.770358888756405</v>
      </c>
    </row>
    <row r="179" spans="1:11">
      <c r="A179" s="9"/>
      <c r="B179" s="9"/>
      <c r="C179" s="10" t="s">
        <v>170</v>
      </c>
      <c r="D179" s="9"/>
      <c r="E179" s="10" t="s">
        <v>171</v>
      </c>
      <c r="F179" s="11">
        <f>+F180+F181</f>
        <v>9999.77</v>
      </c>
      <c r="G179" s="11">
        <f>+G180+G181</f>
        <v>10000</v>
      </c>
      <c r="H179" s="11">
        <f>+H180+H181</f>
        <v>25000</v>
      </c>
      <c r="I179" s="11">
        <f>+I180+I181</f>
        <v>25000</v>
      </c>
      <c r="J179" s="11">
        <f t="shared" si="6"/>
        <v>250</v>
      </c>
      <c r="K179" s="11">
        <f t="shared" si="7"/>
        <v>250</v>
      </c>
    </row>
    <row r="180" spans="1:11">
      <c r="A180" s="12"/>
      <c r="B180" s="12"/>
      <c r="C180" s="12"/>
      <c r="D180" s="13" t="s">
        <v>132</v>
      </c>
      <c r="E180" s="13" t="s">
        <v>133</v>
      </c>
      <c r="F180" s="14">
        <v>9816.77</v>
      </c>
      <c r="G180" s="14">
        <v>10000</v>
      </c>
      <c r="H180" s="14">
        <v>25000</v>
      </c>
      <c r="I180" s="14">
        <v>25000</v>
      </c>
      <c r="J180" s="14">
        <f t="shared" si="6"/>
        <v>250</v>
      </c>
      <c r="K180" s="14">
        <f t="shared" si="7"/>
        <v>250</v>
      </c>
    </row>
    <row r="181" spans="1:11">
      <c r="A181" s="12"/>
      <c r="B181" s="12"/>
      <c r="C181" s="12"/>
      <c r="D181" s="13" t="s">
        <v>126</v>
      </c>
      <c r="E181" s="13" t="s">
        <v>127</v>
      </c>
      <c r="F181" s="14">
        <v>183</v>
      </c>
      <c r="G181" s="14">
        <v>0</v>
      </c>
      <c r="H181" s="14">
        <v>0</v>
      </c>
      <c r="I181" s="14">
        <v>0</v>
      </c>
      <c r="J181" s="14">
        <f t="shared" si="6"/>
        <v>0</v>
      </c>
      <c r="K181" s="14">
        <f t="shared" si="7"/>
        <v>0</v>
      </c>
    </row>
    <row r="182" spans="1:11">
      <c r="A182" s="9"/>
      <c r="B182" s="9"/>
      <c r="C182" s="10" t="s">
        <v>172</v>
      </c>
      <c r="D182" s="9"/>
      <c r="E182" s="10" t="s">
        <v>173</v>
      </c>
      <c r="F182" s="11">
        <f>+F183+F184+F185+F186+F187+F188+F189+F190+F191+F192</f>
        <v>130859.26</v>
      </c>
      <c r="G182" s="11">
        <f>+G183+G184+G185+G186+G187+G188+G189+G190+G191+G192</f>
        <v>111281.12</v>
      </c>
      <c r="H182" s="11">
        <f>+H183+H184+H185+H186+H187+H188+H189+H190+H191+H192</f>
        <v>31581.18</v>
      </c>
      <c r="I182" s="11">
        <f>+I183+I184+I185+I186+I187+I188+I189+I190+I191+I192</f>
        <v>24999.09</v>
      </c>
      <c r="J182" s="11">
        <f t="shared" si="6"/>
        <v>22.464808046504206</v>
      </c>
      <c r="K182" s="11">
        <f t="shared" si="7"/>
        <v>28.379638882139218</v>
      </c>
    </row>
    <row r="183" spans="1:11">
      <c r="A183" s="12"/>
      <c r="B183" s="12"/>
      <c r="C183" s="12"/>
      <c r="D183" s="13" t="s">
        <v>17</v>
      </c>
      <c r="E183" s="13" t="s">
        <v>18</v>
      </c>
      <c r="F183" s="14">
        <v>6960.34</v>
      </c>
      <c r="G183" s="14">
        <v>3840.68</v>
      </c>
      <c r="H183" s="14">
        <v>21582.09</v>
      </c>
      <c r="I183" s="14">
        <v>15000</v>
      </c>
      <c r="J183" s="14">
        <f t="shared" si="6"/>
        <v>390.55583907016467</v>
      </c>
      <c r="K183" s="14">
        <f t="shared" si="7"/>
        <v>561.93408458918736</v>
      </c>
    </row>
    <row r="184" spans="1:11">
      <c r="A184" s="12"/>
      <c r="B184" s="12"/>
      <c r="C184" s="12"/>
      <c r="D184" s="13" t="s">
        <v>57</v>
      </c>
      <c r="E184" s="13" t="s">
        <v>58</v>
      </c>
      <c r="F184" s="14">
        <v>389.46</v>
      </c>
      <c r="G184" s="14">
        <v>0</v>
      </c>
      <c r="H184" s="14">
        <v>0</v>
      </c>
      <c r="I184" s="14">
        <v>0</v>
      </c>
      <c r="J184" s="14">
        <f t="shared" si="6"/>
        <v>0</v>
      </c>
      <c r="K184" s="14">
        <f t="shared" si="7"/>
        <v>0</v>
      </c>
    </row>
    <row r="185" spans="1:11">
      <c r="A185" s="12"/>
      <c r="B185" s="12"/>
      <c r="C185" s="12"/>
      <c r="D185" s="13" t="s">
        <v>19</v>
      </c>
      <c r="E185" s="13" t="s">
        <v>20</v>
      </c>
      <c r="F185" s="14">
        <v>142.35</v>
      </c>
      <c r="G185" s="14">
        <v>0</v>
      </c>
      <c r="H185" s="14">
        <v>0</v>
      </c>
      <c r="I185" s="14">
        <v>0</v>
      </c>
      <c r="J185" s="14">
        <f t="shared" si="6"/>
        <v>0</v>
      </c>
      <c r="K185" s="14">
        <f t="shared" si="7"/>
        <v>0</v>
      </c>
    </row>
    <row r="186" spans="1:11">
      <c r="A186" s="12"/>
      <c r="B186" s="12"/>
      <c r="C186" s="12"/>
      <c r="D186" s="13" t="s">
        <v>23</v>
      </c>
      <c r="E186" s="13" t="s">
        <v>24</v>
      </c>
      <c r="F186" s="14">
        <v>3387.8</v>
      </c>
      <c r="G186" s="14">
        <v>0</v>
      </c>
      <c r="H186" s="14">
        <v>0</v>
      </c>
      <c r="I186" s="14">
        <v>0</v>
      </c>
      <c r="J186" s="14">
        <f t="shared" si="6"/>
        <v>0</v>
      </c>
      <c r="K186" s="14">
        <f t="shared" si="7"/>
        <v>0</v>
      </c>
    </row>
    <row r="187" spans="1:11">
      <c r="A187" s="12"/>
      <c r="B187" s="12"/>
      <c r="C187" s="12"/>
      <c r="D187" s="13" t="s">
        <v>29</v>
      </c>
      <c r="E187" s="13" t="s">
        <v>30</v>
      </c>
      <c r="F187" s="14">
        <v>4999.13</v>
      </c>
      <c r="G187" s="14">
        <v>0</v>
      </c>
      <c r="H187" s="14">
        <v>0</v>
      </c>
      <c r="I187" s="14">
        <v>0</v>
      </c>
      <c r="J187" s="14">
        <f t="shared" si="6"/>
        <v>0</v>
      </c>
      <c r="K187" s="14">
        <f t="shared" si="7"/>
        <v>0</v>
      </c>
    </row>
    <row r="188" spans="1:11">
      <c r="A188" s="12"/>
      <c r="B188" s="12"/>
      <c r="C188" s="12"/>
      <c r="D188" s="13" t="s">
        <v>122</v>
      </c>
      <c r="E188" s="13" t="s">
        <v>123</v>
      </c>
      <c r="F188" s="14">
        <v>0</v>
      </c>
      <c r="G188" s="14">
        <v>5328.8</v>
      </c>
      <c r="H188" s="14">
        <v>9999.09</v>
      </c>
      <c r="I188" s="14">
        <v>9999.09</v>
      </c>
      <c r="J188" s="14">
        <f t="shared" si="6"/>
        <v>187.64243356853325</v>
      </c>
      <c r="K188" s="14">
        <f t="shared" si="7"/>
        <v>187.64243356853325</v>
      </c>
    </row>
    <row r="189" spans="1:11">
      <c r="A189" s="12"/>
      <c r="B189" s="12"/>
      <c r="C189" s="12"/>
      <c r="D189" s="13" t="s">
        <v>25</v>
      </c>
      <c r="E189" s="13" t="s">
        <v>26</v>
      </c>
      <c r="F189" s="14">
        <v>0</v>
      </c>
      <c r="G189" s="14">
        <v>32883.160000000003</v>
      </c>
      <c r="H189" s="14">
        <v>0</v>
      </c>
      <c r="I189" s="14">
        <v>0</v>
      </c>
      <c r="J189" s="14">
        <f t="shared" si="6"/>
        <v>0</v>
      </c>
      <c r="K189" s="14">
        <f t="shared" si="7"/>
        <v>0</v>
      </c>
    </row>
    <row r="190" spans="1:11">
      <c r="A190" s="12"/>
      <c r="B190" s="12"/>
      <c r="C190" s="12"/>
      <c r="D190" s="13" t="s">
        <v>130</v>
      </c>
      <c r="E190" s="13" t="s">
        <v>131</v>
      </c>
      <c r="F190" s="14">
        <v>0</v>
      </c>
      <c r="G190" s="14">
        <v>63091.8</v>
      </c>
      <c r="H190" s="14">
        <v>0</v>
      </c>
      <c r="I190" s="14">
        <v>0</v>
      </c>
      <c r="J190" s="14">
        <f t="shared" si="6"/>
        <v>0</v>
      </c>
      <c r="K190" s="14">
        <f t="shared" si="7"/>
        <v>0</v>
      </c>
    </row>
    <row r="191" spans="1:11">
      <c r="A191" s="12"/>
      <c r="B191" s="12"/>
      <c r="C191" s="12"/>
      <c r="D191" s="13" t="s">
        <v>132</v>
      </c>
      <c r="E191" s="13" t="s">
        <v>133</v>
      </c>
      <c r="F191" s="14">
        <v>114980.18</v>
      </c>
      <c r="G191" s="14">
        <v>0</v>
      </c>
      <c r="H191" s="14">
        <v>0</v>
      </c>
      <c r="I191" s="14">
        <v>0</v>
      </c>
      <c r="J191" s="14">
        <f t="shared" si="6"/>
        <v>0</v>
      </c>
      <c r="K191" s="14">
        <f t="shared" si="7"/>
        <v>0</v>
      </c>
    </row>
    <row r="192" spans="1:11">
      <c r="A192" s="12"/>
      <c r="B192" s="12"/>
      <c r="C192" s="12"/>
      <c r="D192" s="13" t="s">
        <v>126</v>
      </c>
      <c r="E192" s="13" t="s">
        <v>127</v>
      </c>
      <c r="F192" s="14">
        <v>0</v>
      </c>
      <c r="G192" s="14">
        <v>6136.68</v>
      </c>
      <c r="H192" s="14">
        <v>0</v>
      </c>
      <c r="I192" s="14">
        <v>0</v>
      </c>
      <c r="J192" s="14">
        <f t="shared" si="6"/>
        <v>0</v>
      </c>
      <c r="K192" s="14">
        <f t="shared" si="7"/>
        <v>0</v>
      </c>
    </row>
    <row r="193" spans="1:11">
      <c r="A193" s="9"/>
      <c r="B193" s="9"/>
      <c r="C193" s="10" t="s">
        <v>174</v>
      </c>
      <c r="D193" s="9"/>
      <c r="E193" s="10" t="s">
        <v>175</v>
      </c>
      <c r="F193" s="11">
        <f>+F194+F195+F196</f>
        <v>15282.77</v>
      </c>
      <c r="G193" s="11">
        <f>+G194+G195+G196</f>
        <v>40000</v>
      </c>
      <c r="H193" s="11">
        <f>+H194+H195+H196</f>
        <v>45000</v>
      </c>
      <c r="I193" s="11">
        <f>+I194+I195+I196</f>
        <v>45000</v>
      </c>
      <c r="J193" s="11">
        <f t="shared" si="6"/>
        <v>112.5</v>
      </c>
      <c r="K193" s="11">
        <f t="shared" si="7"/>
        <v>112.5</v>
      </c>
    </row>
    <row r="194" spans="1:11">
      <c r="A194" s="12"/>
      <c r="B194" s="12"/>
      <c r="C194" s="12"/>
      <c r="D194" s="13" t="s">
        <v>17</v>
      </c>
      <c r="E194" s="13" t="s">
        <v>18</v>
      </c>
      <c r="F194" s="14">
        <v>14312.48</v>
      </c>
      <c r="G194" s="14">
        <v>31636.799999999999</v>
      </c>
      <c r="H194" s="14">
        <v>30000</v>
      </c>
      <c r="I194" s="14">
        <v>30000</v>
      </c>
      <c r="J194" s="14">
        <f t="shared" si="6"/>
        <v>94.826278258230928</v>
      </c>
      <c r="K194" s="14">
        <f t="shared" si="7"/>
        <v>94.826278258230928</v>
      </c>
    </row>
    <row r="195" spans="1:11">
      <c r="A195" s="12"/>
      <c r="B195" s="12"/>
      <c r="C195" s="12"/>
      <c r="D195" s="13" t="s">
        <v>21</v>
      </c>
      <c r="E195" s="13" t="s">
        <v>22</v>
      </c>
      <c r="F195" s="14">
        <v>220</v>
      </c>
      <c r="G195" s="14">
        <v>7632.7</v>
      </c>
      <c r="H195" s="14">
        <v>15000</v>
      </c>
      <c r="I195" s="14">
        <v>15000</v>
      </c>
      <c r="J195" s="14">
        <f t="shared" si="6"/>
        <v>196.52285560810722</v>
      </c>
      <c r="K195" s="14">
        <f t="shared" si="7"/>
        <v>196.52285560810722</v>
      </c>
    </row>
    <row r="196" spans="1:11">
      <c r="A196" s="12"/>
      <c r="B196" s="12"/>
      <c r="C196" s="12"/>
      <c r="D196" s="13" t="s">
        <v>23</v>
      </c>
      <c r="E196" s="13" t="s">
        <v>24</v>
      </c>
      <c r="F196" s="14">
        <v>750.29</v>
      </c>
      <c r="G196" s="14">
        <v>730.5</v>
      </c>
      <c r="H196" s="14">
        <v>0</v>
      </c>
      <c r="I196" s="14">
        <v>0</v>
      </c>
      <c r="J196" s="14">
        <f t="shared" si="6"/>
        <v>0</v>
      </c>
      <c r="K196" s="14">
        <f t="shared" si="7"/>
        <v>0</v>
      </c>
    </row>
    <row r="197" spans="1:11">
      <c r="A197" s="9"/>
      <c r="B197" s="9"/>
      <c r="C197" s="10" t="s">
        <v>176</v>
      </c>
      <c r="D197" s="9"/>
      <c r="E197" s="10" t="s">
        <v>177</v>
      </c>
      <c r="F197" s="11">
        <f>+F198+F199</f>
        <v>435.53</v>
      </c>
      <c r="G197" s="11">
        <f>+G198+G199</f>
        <v>700</v>
      </c>
      <c r="H197" s="11">
        <f>+H198+H199</f>
        <v>700</v>
      </c>
      <c r="I197" s="11">
        <f>+I198+I199</f>
        <v>700</v>
      </c>
      <c r="J197" s="11">
        <f t="shared" si="6"/>
        <v>100</v>
      </c>
      <c r="K197" s="11">
        <f t="shared" si="7"/>
        <v>100</v>
      </c>
    </row>
    <row r="198" spans="1:11">
      <c r="A198" s="12"/>
      <c r="B198" s="12"/>
      <c r="C198" s="12"/>
      <c r="D198" s="13" t="s">
        <v>23</v>
      </c>
      <c r="E198" s="13" t="s">
        <v>24</v>
      </c>
      <c r="F198" s="14">
        <v>0</v>
      </c>
      <c r="G198" s="14">
        <v>700</v>
      </c>
      <c r="H198" s="14">
        <v>0</v>
      </c>
      <c r="I198" s="14">
        <v>0</v>
      </c>
      <c r="J198" s="14">
        <f t="shared" si="6"/>
        <v>0</v>
      </c>
      <c r="K198" s="14">
        <f t="shared" si="7"/>
        <v>0</v>
      </c>
    </row>
    <row r="199" spans="1:11">
      <c r="A199" s="12"/>
      <c r="B199" s="12"/>
      <c r="C199" s="12"/>
      <c r="D199" s="13" t="s">
        <v>29</v>
      </c>
      <c r="E199" s="13" t="s">
        <v>30</v>
      </c>
      <c r="F199" s="14">
        <v>435.53</v>
      </c>
      <c r="G199" s="14">
        <v>0</v>
      </c>
      <c r="H199" s="14">
        <v>700</v>
      </c>
      <c r="I199" s="14">
        <v>700</v>
      </c>
      <c r="J199" s="14">
        <f t="shared" ref="J199:J262" si="8">IF(G199&lt;&gt;0,I199/G199*100,0)</f>
        <v>0</v>
      </c>
      <c r="K199" s="14">
        <f t="shared" ref="K199:K262" si="9">IF(G199&lt;&gt;0,H199/G199*100,0)</f>
        <v>0</v>
      </c>
    </row>
    <row r="200" spans="1:11">
      <c r="A200" s="9"/>
      <c r="B200" s="9"/>
      <c r="C200" s="10" t="s">
        <v>178</v>
      </c>
      <c r="D200" s="9"/>
      <c r="E200" s="10" t="s">
        <v>179</v>
      </c>
      <c r="F200" s="11">
        <f>+F201</f>
        <v>2951.52</v>
      </c>
      <c r="G200" s="11">
        <f>+G201</f>
        <v>5000</v>
      </c>
      <c r="H200" s="11">
        <f>+H201</f>
        <v>5000</v>
      </c>
      <c r="I200" s="11">
        <f>+I201</f>
        <v>5000</v>
      </c>
      <c r="J200" s="11">
        <f t="shared" si="8"/>
        <v>100</v>
      </c>
      <c r="K200" s="11">
        <f t="shared" si="9"/>
        <v>100</v>
      </c>
    </row>
    <row r="201" spans="1:11">
      <c r="A201" s="12"/>
      <c r="B201" s="12"/>
      <c r="C201" s="12"/>
      <c r="D201" s="13" t="s">
        <v>17</v>
      </c>
      <c r="E201" s="13" t="s">
        <v>18</v>
      </c>
      <c r="F201" s="14">
        <v>2951.52</v>
      </c>
      <c r="G201" s="14">
        <v>5000</v>
      </c>
      <c r="H201" s="14">
        <v>5000</v>
      </c>
      <c r="I201" s="14">
        <v>5000</v>
      </c>
      <c r="J201" s="14">
        <f t="shared" si="8"/>
        <v>100</v>
      </c>
      <c r="K201" s="14">
        <f t="shared" si="9"/>
        <v>100</v>
      </c>
    </row>
    <row r="202" spans="1:11">
      <c r="A202" s="9"/>
      <c r="B202" s="9"/>
      <c r="C202" s="10" t="s">
        <v>180</v>
      </c>
      <c r="D202" s="9"/>
      <c r="E202" s="10" t="s">
        <v>181</v>
      </c>
      <c r="F202" s="11">
        <f>+F203+F204+F205</f>
        <v>0</v>
      </c>
      <c r="G202" s="11">
        <f>+G203+G204+G205</f>
        <v>664210.24000000011</v>
      </c>
      <c r="H202" s="11">
        <f>+H203+H204+H205</f>
        <v>300000</v>
      </c>
      <c r="I202" s="11">
        <f>+I203+I204+I205</f>
        <v>300000</v>
      </c>
      <c r="J202" s="11">
        <f t="shared" si="8"/>
        <v>45.166422005177147</v>
      </c>
      <c r="K202" s="11">
        <f t="shared" si="9"/>
        <v>45.166422005177147</v>
      </c>
    </row>
    <row r="203" spans="1:11">
      <c r="A203" s="12"/>
      <c r="B203" s="12"/>
      <c r="C203" s="12"/>
      <c r="D203" s="13" t="s">
        <v>17</v>
      </c>
      <c r="E203" s="13" t="s">
        <v>18</v>
      </c>
      <c r="F203" s="14">
        <v>0</v>
      </c>
      <c r="G203" s="14">
        <v>14285.16</v>
      </c>
      <c r="H203" s="14">
        <v>20000</v>
      </c>
      <c r="I203" s="14">
        <v>20000</v>
      </c>
      <c r="J203" s="14">
        <f t="shared" si="8"/>
        <v>140.00543221076978</v>
      </c>
      <c r="K203" s="14">
        <f t="shared" si="9"/>
        <v>140.00543221076978</v>
      </c>
    </row>
    <row r="204" spans="1:11">
      <c r="A204" s="12"/>
      <c r="B204" s="12"/>
      <c r="C204" s="12"/>
      <c r="D204" s="13" t="s">
        <v>130</v>
      </c>
      <c r="E204" s="13" t="s">
        <v>131</v>
      </c>
      <c r="F204" s="14">
        <v>0</v>
      </c>
      <c r="G204" s="14">
        <v>634066.67000000004</v>
      </c>
      <c r="H204" s="14">
        <v>280000</v>
      </c>
      <c r="I204" s="14">
        <v>280000</v>
      </c>
      <c r="J204" s="14">
        <f t="shared" si="8"/>
        <v>44.159394153299367</v>
      </c>
      <c r="K204" s="14">
        <f t="shared" si="9"/>
        <v>44.159394153299367</v>
      </c>
    </row>
    <row r="205" spans="1:11">
      <c r="A205" s="12"/>
      <c r="B205" s="12"/>
      <c r="C205" s="12"/>
      <c r="D205" s="13" t="s">
        <v>126</v>
      </c>
      <c r="E205" s="13" t="s">
        <v>127</v>
      </c>
      <c r="F205" s="14">
        <v>0</v>
      </c>
      <c r="G205" s="14">
        <v>15858.41</v>
      </c>
      <c r="H205" s="14">
        <v>0</v>
      </c>
      <c r="I205" s="14">
        <v>0</v>
      </c>
      <c r="J205" s="14">
        <f t="shared" si="8"/>
        <v>0</v>
      </c>
      <c r="K205" s="14">
        <f t="shared" si="9"/>
        <v>0</v>
      </c>
    </row>
    <row r="206" spans="1:11">
      <c r="A206" s="9"/>
      <c r="B206" s="9"/>
      <c r="C206" s="10" t="s">
        <v>182</v>
      </c>
      <c r="D206" s="9"/>
      <c r="E206" s="10" t="s">
        <v>183</v>
      </c>
      <c r="F206" s="11">
        <f>+F207+F208+F209</f>
        <v>69713.56</v>
      </c>
      <c r="G206" s="11">
        <f>+G207+G208+G209</f>
        <v>46800</v>
      </c>
      <c r="H206" s="11">
        <f>+H207+H208+H209</f>
        <v>100000</v>
      </c>
      <c r="I206" s="11">
        <f>+I207+I208+I209</f>
        <v>100000</v>
      </c>
      <c r="J206" s="11">
        <f t="shared" si="8"/>
        <v>213.67521367521368</v>
      </c>
      <c r="K206" s="11">
        <f t="shared" si="9"/>
        <v>213.67521367521368</v>
      </c>
    </row>
    <row r="207" spans="1:11">
      <c r="A207" s="12"/>
      <c r="B207" s="12"/>
      <c r="C207" s="12"/>
      <c r="D207" s="13" t="s">
        <v>17</v>
      </c>
      <c r="E207" s="13" t="s">
        <v>18</v>
      </c>
      <c r="F207" s="14">
        <v>35.590000000000003</v>
      </c>
      <c r="G207" s="14">
        <v>0</v>
      </c>
      <c r="H207" s="14">
        <v>0</v>
      </c>
      <c r="I207" s="14">
        <v>0</v>
      </c>
      <c r="J207" s="14">
        <f t="shared" si="8"/>
        <v>0</v>
      </c>
      <c r="K207" s="14">
        <f t="shared" si="9"/>
        <v>0</v>
      </c>
    </row>
    <row r="208" spans="1:11">
      <c r="A208" s="12"/>
      <c r="B208" s="12"/>
      <c r="C208" s="12"/>
      <c r="D208" s="13" t="s">
        <v>21</v>
      </c>
      <c r="E208" s="13" t="s">
        <v>22</v>
      </c>
      <c r="F208" s="14">
        <v>69677.97</v>
      </c>
      <c r="G208" s="14">
        <v>46670.73</v>
      </c>
      <c r="H208" s="14">
        <v>100000</v>
      </c>
      <c r="I208" s="14">
        <v>100000</v>
      </c>
      <c r="J208" s="14">
        <f t="shared" si="8"/>
        <v>214.26705774690043</v>
      </c>
      <c r="K208" s="14">
        <f t="shared" si="9"/>
        <v>214.26705774690043</v>
      </c>
    </row>
    <row r="209" spans="1:11">
      <c r="A209" s="12"/>
      <c r="B209" s="12"/>
      <c r="C209" s="12"/>
      <c r="D209" s="13" t="s">
        <v>23</v>
      </c>
      <c r="E209" s="13" t="s">
        <v>24</v>
      </c>
      <c r="F209" s="14">
        <v>0</v>
      </c>
      <c r="G209" s="14">
        <v>129.27000000000001</v>
      </c>
      <c r="H209" s="14">
        <v>0</v>
      </c>
      <c r="I209" s="14">
        <v>0</v>
      </c>
      <c r="J209" s="14">
        <f t="shared" si="8"/>
        <v>0</v>
      </c>
      <c r="K209" s="14">
        <f t="shared" si="9"/>
        <v>0</v>
      </c>
    </row>
    <row r="210" spans="1:11">
      <c r="A210" s="6"/>
      <c r="B210" s="7" t="s">
        <v>184</v>
      </c>
      <c r="C210" s="6"/>
      <c r="D210" s="6"/>
      <c r="E210" s="7" t="s">
        <v>185</v>
      </c>
      <c r="F210" s="8">
        <f>+F211</f>
        <v>24638.55</v>
      </c>
      <c r="G210" s="8">
        <f>+G211</f>
        <v>423840</v>
      </c>
      <c r="H210" s="8">
        <f>+H211</f>
        <v>120000</v>
      </c>
      <c r="I210" s="8">
        <f>+I211</f>
        <v>120000</v>
      </c>
      <c r="J210" s="8">
        <f t="shared" si="8"/>
        <v>28.312570781426956</v>
      </c>
      <c r="K210" s="8">
        <f t="shared" si="9"/>
        <v>28.312570781426956</v>
      </c>
    </row>
    <row r="211" spans="1:11">
      <c r="A211" s="9"/>
      <c r="B211" s="9"/>
      <c r="C211" s="10" t="s">
        <v>186</v>
      </c>
      <c r="D211" s="9"/>
      <c r="E211" s="10" t="s">
        <v>187</v>
      </c>
      <c r="F211" s="11">
        <f>+F212+F213+F214+F215+F216</f>
        <v>24638.55</v>
      </c>
      <c r="G211" s="11">
        <f>+G212+G213+G214+G215+G216</f>
        <v>423840</v>
      </c>
      <c r="H211" s="11">
        <f>+H212+H213+H214+H215+H216</f>
        <v>120000</v>
      </c>
      <c r="I211" s="11">
        <f>+I212+I213+I214+I215+I216</f>
        <v>120000</v>
      </c>
      <c r="J211" s="11">
        <f t="shared" si="8"/>
        <v>28.312570781426956</v>
      </c>
      <c r="K211" s="11">
        <f t="shared" si="9"/>
        <v>28.312570781426956</v>
      </c>
    </row>
    <row r="212" spans="1:11">
      <c r="A212" s="12"/>
      <c r="B212" s="12"/>
      <c r="C212" s="12"/>
      <c r="D212" s="13" t="s">
        <v>17</v>
      </c>
      <c r="E212" s="13" t="s">
        <v>18</v>
      </c>
      <c r="F212" s="14">
        <v>23212.6</v>
      </c>
      <c r="G212" s="14">
        <v>76769.55</v>
      </c>
      <c r="H212" s="14">
        <v>0</v>
      </c>
      <c r="I212" s="14">
        <v>0</v>
      </c>
      <c r="J212" s="14">
        <f t="shared" si="8"/>
        <v>0</v>
      </c>
      <c r="K212" s="14">
        <f t="shared" si="9"/>
        <v>0</v>
      </c>
    </row>
    <row r="213" spans="1:11">
      <c r="A213" s="12"/>
      <c r="B213" s="12"/>
      <c r="C213" s="12"/>
      <c r="D213" s="13" t="s">
        <v>74</v>
      </c>
      <c r="E213" s="13" t="s">
        <v>75</v>
      </c>
      <c r="F213" s="14">
        <v>1128.5</v>
      </c>
      <c r="G213" s="14">
        <v>0</v>
      </c>
      <c r="H213" s="14">
        <v>0</v>
      </c>
      <c r="I213" s="14">
        <v>0</v>
      </c>
      <c r="J213" s="14">
        <f t="shared" si="8"/>
        <v>0</v>
      </c>
      <c r="K213" s="14">
        <f t="shared" si="9"/>
        <v>0</v>
      </c>
    </row>
    <row r="214" spans="1:11">
      <c r="A214" s="12"/>
      <c r="B214" s="12"/>
      <c r="C214" s="12"/>
      <c r="D214" s="13" t="s">
        <v>21</v>
      </c>
      <c r="E214" s="13" t="s">
        <v>22</v>
      </c>
      <c r="F214" s="14">
        <v>297.45</v>
      </c>
      <c r="G214" s="14">
        <v>12135.45</v>
      </c>
      <c r="H214" s="14">
        <v>25000</v>
      </c>
      <c r="I214" s="14">
        <v>25000</v>
      </c>
      <c r="J214" s="14">
        <f t="shared" si="8"/>
        <v>206.00801783205404</v>
      </c>
      <c r="K214" s="14">
        <f t="shared" si="9"/>
        <v>206.00801783205404</v>
      </c>
    </row>
    <row r="215" spans="1:11">
      <c r="A215" s="12"/>
      <c r="B215" s="12"/>
      <c r="C215" s="12"/>
      <c r="D215" s="13" t="s">
        <v>132</v>
      </c>
      <c r="E215" s="13" t="s">
        <v>133</v>
      </c>
      <c r="F215" s="14">
        <v>0</v>
      </c>
      <c r="G215" s="14">
        <v>319935</v>
      </c>
      <c r="H215" s="14">
        <v>75000</v>
      </c>
      <c r="I215" s="14">
        <v>75000</v>
      </c>
      <c r="J215" s="14">
        <f t="shared" si="8"/>
        <v>23.442261709409724</v>
      </c>
      <c r="K215" s="14">
        <f t="shared" si="9"/>
        <v>23.442261709409724</v>
      </c>
    </row>
    <row r="216" spans="1:11">
      <c r="A216" s="12"/>
      <c r="B216" s="12"/>
      <c r="C216" s="12"/>
      <c r="D216" s="13" t="s">
        <v>126</v>
      </c>
      <c r="E216" s="13" t="s">
        <v>127</v>
      </c>
      <c r="F216" s="14">
        <v>0</v>
      </c>
      <c r="G216" s="14">
        <v>15000</v>
      </c>
      <c r="H216" s="14">
        <v>20000</v>
      </c>
      <c r="I216" s="14">
        <v>20000</v>
      </c>
      <c r="J216" s="14">
        <f t="shared" si="8"/>
        <v>133.33333333333331</v>
      </c>
      <c r="K216" s="14">
        <f t="shared" si="9"/>
        <v>133.33333333333331</v>
      </c>
    </row>
    <row r="217" spans="1:11">
      <c r="A217" s="6"/>
      <c r="B217" s="7" t="s">
        <v>188</v>
      </c>
      <c r="C217" s="6"/>
      <c r="D217" s="6"/>
      <c r="E217" s="7" t="s">
        <v>189</v>
      </c>
      <c r="F217" s="8">
        <f>+F218+F221+F228+F232+F242+F249+F251+F256+F258</f>
        <v>1750437.9</v>
      </c>
      <c r="G217" s="8">
        <f>+G218+G221+G228+G232+G242+G249+G251+G256+G258</f>
        <v>2154785</v>
      </c>
      <c r="H217" s="8">
        <f>+H218+H221+H228+H232+H242+H249+H251+H256+H258</f>
        <v>1747500</v>
      </c>
      <c r="I217" s="8">
        <f>+I218+I221+I228+I232+I242+I249+I251+I256+I258</f>
        <v>1807500</v>
      </c>
      <c r="J217" s="8">
        <f t="shared" si="8"/>
        <v>83.88307882224909</v>
      </c>
      <c r="K217" s="8">
        <f t="shared" si="9"/>
        <v>81.098578280431681</v>
      </c>
    </row>
    <row r="218" spans="1:11">
      <c r="A218" s="9"/>
      <c r="B218" s="9"/>
      <c r="C218" s="10" t="s">
        <v>190</v>
      </c>
      <c r="D218" s="9"/>
      <c r="E218" s="10" t="s">
        <v>191</v>
      </c>
      <c r="F218" s="11">
        <f>+F219+F220</f>
        <v>0</v>
      </c>
      <c r="G218" s="11">
        <f>+G219+G220</f>
        <v>10000</v>
      </c>
      <c r="H218" s="11">
        <f>+H219+H220</f>
        <v>10000</v>
      </c>
      <c r="I218" s="11">
        <f>+I219+I220</f>
        <v>10000</v>
      </c>
      <c r="J218" s="11">
        <f t="shared" si="8"/>
        <v>100</v>
      </c>
      <c r="K218" s="11">
        <f t="shared" si="9"/>
        <v>100</v>
      </c>
    </row>
    <row r="219" spans="1:11">
      <c r="A219" s="12"/>
      <c r="B219" s="12"/>
      <c r="C219" s="12"/>
      <c r="D219" s="13" t="s">
        <v>21</v>
      </c>
      <c r="E219" s="13" t="s">
        <v>22</v>
      </c>
      <c r="F219" s="14">
        <v>0</v>
      </c>
      <c r="G219" s="14">
        <v>2000</v>
      </c>
      <c r="H219" s="14">
        <v>2000</v>
      </c>
      <c r="I219" s="14">
        <v>2000</v>
      </c>
      <c r="J219" s="14">
        <f t="shared" si="8"/>
        <v>100</v>
      </c>
      <c r="K219" s="14">
        <f t="shared" si="9"/>
        <v>100</v>
      </c>
    </row>
    <row r="220" spans="1:11">
      <c r="A220" s="12"/>
      <c r="B220" s="12"/>
      <c r="C220" s="12"/>
      <c r="D220" s="13" t="s">
        <v>130</v>
      </c>
      <c r="E220" s="13" t="s">
        <v>131</v>
      </c>
      <c r="F220" s="14">
        <v>0</v>
      </c>
      <c r="G220" s="14">
        <v>8000</v>
      </c>
      <c r="H220" s="14">
        <v>8000</v>
      </c>
      <c r="I220" s="14">
        <v>8000</v>
      </c>
      <c r="J220" s="14">
        <f t="shared" si="8"/>
        <v>100</v>
      </c>
      <c r="K220" s="14">
        <f t="shared" si="9"/>
        <v>100</v>
      </c>
    </row>
    <row r="221" spans="1:11">
      <c r="A221" s="9"/>
      <c r="B221" s="9"/>
      <c r="C221" s="10" t="s">
        <v>192</v>
      </c>
      <c r="D221" s="9"/>
      <c r="E221" s="10" t="s">
        <v>193</v>
      </c>
      <c r="F221" s="11">
        <f>+F222+F223+F224+F225+F226+F227</f>
        <v>216690.59</v>
      </c>
      <c r="G221" s="11">
        <f>+G222+G223+G224+G225+G226+G227</f>
        <v>428000</v>
      </c>
      <c r="H221" s="11">
        <f>+H222+H223+H224+H225+H226+H227</f>
        <v>308000</v>
      </c>
      <c r="I221" s="11">
        <f>+I222+I223+I224+I225+I226+I227</f>
        <v>343000</v>
      </c>
      <c r="J221" s="11">
        <f t="shared" si="8"/>
        <v>80.140186915887853</v>
      </c>
      <c r="K221" s="11">
        <f t="shared" si="9"/>
        <v>71.962616822429908</v>
      </c>
    </row>
    <row r="222" spans="1:11">
      <c r="A222" s="12"/>
      <c r="B222" s="12"/>
      <c r="C222" s="12"/>
      <c r="D222" s="13" t="s">
        <v>17</v>
      </c>
      <c r="E222" s="13" t="s">
        <v>18</v>
      </c>
      <c r="F222" s="14">
        <v>0</v>
      </c>
      <c r="G222" s="14">
        <v>6702</v>
      </c>
      <c r="H222" s="14">
        <v>0</v>
      </c>
      <c r="I222" s="14">
        <v>0</v>
      </c>
      <c r="J222" s="14">
        <f t="shared" si="8"/>
        <v>0</v>
      </c>
      <c r="K222" s="14">
        <f t="shared" si="9"/>
        <v>0</v>
      </c>
    </row>
    <row r="223" spans="1:11">
      <c r="A223" s="12"/>
      <c r="B223" s="12"/>
      <c r="C223" s="12"/>
      <c r="D223" s="13" t="s">
        <v>57</v>
      </c>
      <c r="E223" s="13" t="s">
        <v>58</v>
      </c>
      <c r="F223" s="14">
        <v>66331.149999999994</v>
      </c>
      <c r="G223" s="14">
        <v>167558.25</v>
      </c>
      <c r="H223" s="14">
        <v>100000</v>
      </c>
      <c r="I223" s="14">
        <v>100000</v>
      </c>
      <c r="J223" s="14">
        <f t="shared" si="8"/>
        <v>59.680737892643307</v>
      </c>
      <c r="K223" s="14">
        <f t="shared" si="9"/>
        <v>59.680737892643307</v>
      </c>
    </row>
    <row r="224" spans="1:11">
      <c r="A224" s="12"/>
      <c r="B224" s="12"/>
      <c r="C224" s="12"/>
      <c r="D224" s="13" t="s">
        <v>21</v>
      </c>
      <c r="E224" s="13" t="s">
        <v>22</v>
      </c>
      <c r="F224" s="14">
        <v>107225.48</v>
      </c>
      <c r="G224" s="14">
        <v>120000</v>
      </c>
      <c r="H224" s="14">
        <v>140000</v>
      </c>
      <c r="I224" s="14">
        <v>175000</v>
      </c>
      <c r="J224" s="14">
        <f t="shared" si="8"/>
        <v>145.83333333333331</v>
      </c>
      <c r="K224" s="14">
        <f t="shared" si="9"/>
        <v>116.66666666666667</v>
      </c>
    </row>
    <row r="225" spans="1:11">
      <c r="A225" s="12"/>
      <c r="B225" s="12"/>
      <c r="C225" s="12"/>
      <c r="D225" s="13" t="s">
        <v>130</v>
      </c>
      <c r="E225" s="13" t="s">
        <v>131</v>
      </c>
      <c r="F225" s="14">
        <v>5436.82</v>
      </c>
      <c r="G225" s="14">
        <v>130739.75</v>
      </c>
      <c r="H225" s="14">
        <v>50000</v>
      </c>
      <c r="I225" s="14">
        <v>50000</v>
      </c>
      <c r="J225" s="14">
        <f t="shared" si="8"/>
        <v>38.24391587103387</v>
      </c>
      <c r="K225" s="14">
        <f t="shared" si="9"/>
        <v>38.24391587103387</v>
      </c>
    </row>
    <row r="226" spans="1:11">
      <c r="A226" s="12"/>
      <c r="B226" s="12"/>
      <c r="C226" s="12"/>
      <c r="D226" s="13" t="s">
        <v>132</v>
      </c>
      <c r="E226" s="13" t="s">
        <v>133</v>
      </c>
      <c r="F226" s="14">
        <v>36461.86</v>
      </c>
      <c r="G226" s="14">
        <v>0</v>
      </c>
      <c r="H226" s="14">
        <v>0</v>
      </c>
      <c r="I226" s="14">
        <v>0</v>
      </c>
      <c r="J226" s="14">
        <f t="shared" si="8"/>
        <v>0</v>
      </c>
      <c r="K226" s="14">
        <f t="shared" si="9"/>
        <v>0</v>
      </c>
    </row>
    <row r="227" spans="1:11">
      <c r="A227" s="12"/>
      <c r="B227" s="12"/>
      <c r="C227" s="12"/>
      <c r="D227" s="13" t="s">
        <v>126</v>
      </c>
      <c r="E227" s="13" t="s">
        <v>127</v>
      </c>
      <c r="F227" s="14">
        <v>1235.28</v>
      </c>
      <c r="G227" s="14">
        <v>3000</v>
      </c>
      <c r="H227" s="14">
        <v>18000</v>
      </c>
      <c r="I227" s="14">
        <v>18000</v>
      </c>
      <c r="J227" s="14">
        <f t="shared" si="8"/>
        <v>600</v>
      </c>
      <c r="K227" s="14">
        <f t="shared" si="9"/>
        <v>600</v>
      </c>
    </row>
    <row r="228" spans="1:11">
      <c r="A228" s="9"/>
      <c r="B228" s="9"/>
      <c r="C228" s="10" t="s">
        <v>194</v>
      </c>
      <c r="D228" s="9"/>
      <c r="E228" s="10" t="s">
        <v>195</v>
      </c>
      <c r="F228" s="11">
        <f>+F229+F230+F231</f>
        <v>615451.24</v>
      </c>
      <c r="G228" s="11">
        <f>+G229+G230+G231</f>
        <v>650000</v>
      </c>
      <c r="H228" s="11">
        <f>+H229+H230+H231</f>
        <v>650000</v>
      </c>
      <c r="I228" s="11">
        <f>+I229+I230+I231</f>
        <v>650000</v>
      </c>
      <c r="J228" s="11">
        <f t="shared" si="8"/>
        <v>100</v>
      </c>
      <c r="K228" s="11">
        <f t="shared" si="9"/>
        <v>100</v>
      </c>
    </row>
    <row r="229" spans="1:11">
      <c r="A229" s="12"/>
      <c r="B229" s="12"/>
      <c r="C229" s="12"/>
      <c r="D229" s="13" t="s">
        <v>17</v>
      </c>
      <c r="E229" s="13" t="s">
        <v>18</v>
      </c>
      <c r="F229" s="14">
        <v>525.26</v>
      </c>
      <c r="G229" s="14">
        <v>4000</v>
      </c>
      <c r="H229" s="14">
        <v>4000</v>
      </c>
      <c r="I229" s="14">
        <v>4000</v>
      </c>
      <c r="J229" s="14">
        <f t="shared" si="8"/>
        <v>100</v>
      </c>
      <c r="K229" s="14">
        <f t="shared" si="9"/>
        <v>100</v>
      </c>
    </row>
    <row r="230" spans="1:11">
      <c r="A230" s="12"/>
      <c r="B230" s="12"/>
      <c r="C230" s="12"/>
      <c r="D230" s="13" t="s">
        <v>21</v>
      </c>
      <c r="E230" s="13" t="s">
        <v>22</v>
      </c>
      <c r="F230" s="14">
        <v>611349.98</v>
      </c>
      <c r="G230" s="14">
        <v>646000</v>
      </c>
      <c r="H230" s="14">
        <v>646000</v>
      </c>
      <c r="I230" s="14">
        <v>646000</v>
      </c>
      <c r="J230" s="14">
        <f t="shared" si="8"/>
        <v>100</v>
      </c>
      <c r="K230" s="14">
        <f t="shared" si="9"/>
        <v>100</v>
      </c>
    </row>
    <row r="231" spans="1:11">
      <c r="A231" s="12"/>
      <c r="B231" s="12"/>
      <c r="C231" s="12"/>
      <c r="D231" s="13" t="s">
        <v>25</v>
      </c>
      <c r="E231" s="13" t="s">
        <v>26</v>
      </c>
      <c r="F231" s="14">
        <v>3576</v>
      </c>
      <c r="G231" s="14">
        <v>0</v>
      </c>
      <c r="H231" s="14">
        <v>0</v>
      </c>
      <c r="I231" s="14">
        <v>0</v>
      </c>
      <c r="J231" s="14">
        <f t="shared" si="8"/>
        <v>0</v>
      </c>
      <c r="K231" s="14">
        <f t="shared" si="9"/>
        <v>0</v>
      </c>
    </row>
    <row r="232" spans="1:11">
      <c r="A232" s="9"/>
      <c r="B232" s="9"/>
      <c r="C232" s="10" t="s">
        <v>196</v>
      </c>
      <c r="D232" s="9"/>
      <c r="E232" s="10" t="s">
        <v>197</v>
      </c>
      <c r="F232" s="11">
        <f>+F233+F234+F235+F236+F237+F238+F239+F240+F241</f>
        <v>522504.56</v>
      </c>
      <c r="G232" s="11">
        <f>+G233+G234+G235+G236+G237+G238+G239+G240+G241</f>
        <v>933784.99999999988</v>
      </c>
      <c r="H232" s="11">
        <f>+H233+H234+H235+H236+H237+H238+H239+H240+H241</f>
        <v>683000</v>
      </c>
      <c r="I232" s="11">
        <f>+I233+I234+I235+I236+I237+I238+I239+I240+I241</f>
        <v>683000</v>
      </c>
      <c r="J232" s="11">
        <f t="shared" si="8"/>
        <v>73.143175356211557</v>
      </c>
      <c r="K232" s="11">
        <f t="shared" si="9"/>
        <v>73.143175356211557</v>
      </c>
    </row>
    <row r="233" spans="1:11">
      <c r="A233" s="12"/>
      <c r="B233" s="12"/>
      <c r="C233" s="12"/>
      <c r="D233" s="13" t="s">
        <v>17</v>
      </c>
      <c r="E233" s="13" t="s">
        <v>18</v>
      </c>
      <c r="F233" s="14">
        <v>4470.12</v>
      </c>
      <c r="G233" s="14">
        <v>1947.7</v>
      </c>
      <c r="H233" s="14">
        <v>0</v>
      </c>
      <c r="I233" s="14">
        <v>0</v>
      </c>
      <c r="J233" s="14">
        <f t="shared" si="8"/>
        <v>0</v>
      </c>
      <c r="K233" s="14">
        <f t="shared" si="9"/>
        <v>0</v>
      </c>
    </row>
    <row r="234" spans="1:11">
      <c r="A234" s="12"/>
      <c r="B234" s="12"/>
      <c r="C234" s="12"/>
      <c r="D234" s="13" t="s">
        <v>74</v>
      </c>
      <c r="E234" s="13" t="s">
        <v>75</v>
      </c>
      <c r="F234" s="14">
        <v>0</v>
      </c>
      <c r="G234" s="14">
        <v>3047</v>
      </c>
      <c r="H234" s="14">
        <v>0</v>
      </c>
      <c r="I234" s="14">
        <v>0</v>
      </c>
      <c r="J234" s="14">
        <f t="shared" si="8"/>
        <v>0</v>
      </c>
      <c r="K234" s="14">
        <f t="shared" si="9"/>
        <v>0</v>
      </c>
    </row>
    <row r="235" spans="1:11">
      <c r="A235" s="12"/>
      <c r="B235" s="12"/>
      <c r="C235" s="12"/>
      <c r="D235" s="13" t="s">
        <v>21</v>
      </c>
      <c r="E235" s="13" t="s">
        <v>22</v>
      </c>
      <c r="F235" s="14">
        <v>124080.83</v>
      </c>
      <c r="G235" s="14">
        <v>76546.259999999995</v>
      </c>
      <c r="H235" s="14">
        <v>350000</v>
      </c>
      <c r="I235" s="14">
        <v>350000</v>
      </c>
      <c r="J235" s="14">
        <f t="shared" si="8"/>
        <v>457.23984424581954</v>
      </c>
      <c r="K235" s="14">
        <f t="shared" si="9"/>
        <v>457.23984424581954</v>
      </c>
    </row>
    <row r="236" spans="1:11">
      <c r="A236" s="12"/>
      <c r="B236" s="12"/>
      <c r="C236" s="12"/>
      <c r="D236" s="13" t="s">
        <v>66</v>
      </c>
      <c r="E236" s="13" t="s">
        <v>67</v>
      </c>
      <c r="F236" s="14">
        <v>4056.5</v>
      </c>
      <c r="G236" s="14">
        <v>0</v>
      </c>
      <c r="H236" s="14">
        <v>0</v>
      </c>
      <c r="I236" s="14">
        <v>0</v>
      </c>
      <c r="J236" s="14">
        <f t="shared" si="8"/>
        <v>0</v>
      </c>
      <c r="K236" s="14">
        <f t="shared" si="9"/>
        <v>0</v>
      </c>
    </row>
    <row r="237" spans="1:11">
      <c r="A237" s="12"/>
      <c r="B237" s="12"/>
      <c r="C237" s="12"/>
      <c r="D237" s="13" t="s">
        <v>23</v>
      </c>
      <c r="E237" s="13" t="s">
        <v>24</v>
      </c>
      <c r="F237" s="14">
        <v>0</v>
      </c>
      <c r="G237" s="14">
        <v>347.7</v>
      </c>
      <c r="H237" s="14">
        <v>0</v>
      </c>
      <c r="I237" s="14">
        <v>0</v>
      </c>
      <c r="J237" s="14">
        <f t="shared" si="8"/>
        <v>0</v>
      </c>
      <c r="K237" s="14">
        <f t="shared" si="9"/>
        <v>0</v>
      </c>
    </row>
    <row r="238" spans="1:11">
      <c r="A238" s="12"/>
      <c r="B238" s="12"/>
      <c r="C238" s="12"/>
      <c r="D238" s="13" t="s">
        <v>198</v>
      </c>
      <c r="E238" s="13" t="s">
        <v>199</v>
      </c>
      <c r="F238" s="14">
        <v>6917.96</v>
      </c>
      <c r="G238" s="14">
        <v>13000</v>
      </c>
      <c r="H238" s="14">
        <v>0</v>
      </c>
      <c r="I238" s="14">
        <v>0</v>
      </c>
      <c r="J238" s="14">
        <f t="shared" si="8"/>
        <v>0</v>
      </c>
      <c r="K238" s="14">
        <f t="shared" si="9"/>
        <v>0</v>
      </c>
    </row>
    <row r="239" spans="1:11">
      <c r="A239" s="12"/>
      <c r="B239" s="12"/>
      <c r="C239" s="12"/>
      <c r="D239" s="13" t="s">
        <v>130</v>
      </c>
      <c r="E239" s="13" t="s">
        <v>131</v>
      </c>
      <c r="F239" s="14">
        <v>143554.57</v>
      </c>
      <c r="G239" s="14">
        <v>113500</v>
      </c>
      <c r="H239" s="14">
        <v>0</v>
      </c>
      <c r="I239" s="14">
        <v>0</v>
      </c>
      <c r="J239" s="14">
        <f t="shared" si="8"/>
        <v>0</v>
      </c>
      <c r="K239" s="14">
        <f t="shared" si="9"/>
        <v>0</v>
      </c>
    </row>
    <row r="240" spans="1:11">
      <c r="A240" s="12"/>
      <c r="B240" s="12"/>
      <c r="C240" s="12"/>
      <c r="D240" s="13" t="s">
        <v>132</v>
      </c>
      <c r="E240" s="13" t="s">
        <v>133</v>
      </c>
      <c r="F240" s="14">
        <v>180466.79</v>
      </c>
      <c r="G240" s="14">
        <v>708249.5</v>
      </c>
      <c r="H240" s="14">
        <v>303000</v>
      </c>
      <c r="I240" s="14">
        <v>303000</v>
      </c>
      <c r="J240" s="14">
        <f t="shared" si="8"/>
        <v>42.781533908601418</v>
      </c>
      <c r="K240" s="14">
        <f t="shared" si="9"/>
        <v>42.781533908601418</v>
      </c>
    </row>
    <row r="241" spans="1:11">
      <c r="A241" s="12"/>
      <c r="B241" s="12"/>
      <c r="C241" s="12"/>
      <c r="D241" s="13" t="s">
        <v>126</v>
      </c>
      <c r="E241" s="13" t="s">
        <v>127</v>
      </c>
      <c r="F241" s="14">
        <v>58957.79</v>
      </c>
      <c r="G241" s="14">
        <v>17146.84</v>
      </c>
      <c r="H241" s="14">
        <v>30000</v>
      </c>
      <c r="I241" s="14">
        <v>30000</v>
      </c>
      <c r="J241" s="14">
        <f t="shared" si="8"/>
        <v>174.9593511107586</v>
      </c>
      <c r="K241" s="14">
        <f t="shared" si="9"/>
        <v>174.9593511107586</v>
      </c>
    </row>
    <row r="242" spans="1:11">
      <c r="A242" s="9"/>
      <c r="B242" s="9"/>
      <c r="C242" s="10" t="s">
        <v>200</v>
      </c>
      <c r="D242" s="9"/>
      <c r="E242" s="10" t="s">
        <v>201</v>
      </c>
      <c r="F242" s="11">
        <f>+F243+F244+F245+F246+F247+F248</f>
        <v>315846.96000000002</v>
      </c>
      <c r="G242" s="11">
        <f>+G243+G244+G245+G246+G247+G248</f>
        <v>0</v>
      </c>
      <c r="H242" s="11">
        <f>+H243+H244+H245+H246+H247+H248</f>
        <v>0</v>
      </c>
      <c r="I242" s="11">
        <f>+I243+I244+I245+I246+I247+I248</f>
        <v>0</v>
      </c>
      <c r="J242" s="11">
        <f t="shared" si="8"/>
        <v>0</v>
      </c>
      <c r="K242" s="11">
        <f t="shared" si="9"/>
        <v>0</v>
      </c>
    </row>
    <row r="243" spans="1:11">
      <c r="A243" s="12"/>
      <c r="B243" s="12"/>
      <c r="C243" s="12"/>
      <c r="D243" s="13" t="s">
        <v>17</v>
      </c>
      <c r="E243" s="13" t="s">
        <v>18</v>
      </c>
      <c r="F243" s="14">
        <v>722.85</v>
      </c>
      <c r="G243" s="14">
        <v>0</v>
      </c>
      <c r="H243" s="14">
        <v>0</v>
      </c>
      <c r="I243" s="14">
        <v>0</v>
      </c>
      <c r="J243" s="14">
        <f t="shared" si="8"/>
        <v>0</v>
      </c>
      <c r="K243" s="14">
        <f t="shared" si="9"/>
        <v>0</v>
      </c>
    </row>
    <row r="244" spans="1:11">
      <c r="A244" s="12"/>
      <c r="B244" s="12"/>
      <c r="C244" s="12"/>
      <c r="D244" s="13" t="s">
        <v>57</v>
      </c>
      <c r="E244" s="13" t="s">
        <v>58</v>
      </c>
      <c r="F244" s="14">
        <v>9.57</v>
      </c>
      <c r="G244" s="14">
        <v>0</v>
      </c>
      <c r="H244" s="14">
        <v>0</v>
      </c>
      <c r="I244" s="14">
        <v>0</v>
      </c>
      <c r="J244" s="14">
        <f t="shared" si="8"/>
        <v>0</v>
      </c>
      <c r="K244" s="14">
        <f t="shared" si="9"/>
        <v>0</v>
      </c>
    </row>
    <row r="245" spans="1:11">
      <c r="A245" s="12"/>
      <c r="B245" s="12"/>
      <c r="C245" s="12"/>
      <c r="D245" s="13" t="s">
        <v>66</v>
      </c>
      <c r="E245" s="13" t="s">
        <v>67</v>
      </c>
      <c r="F245" s="14">
        <v>463.1</v>
      </c>
      <c r="G245" s="14">
        <v>0</v>
      </c>
      <c r="H245" s="14">
        <v>0</v>
      </c>
      <c r="I245" s="14">
        <v>0</v>
      </c>
      <c r="J245" s="14">
        <f t="shared" si="8"/>
        <v>0</v>
      </c>
      <c r="K245" s="14">
        <f t="shared" si="9"/>
        <v>0</v>
      </c>
    </row>
    <row r="246" spans="1:11">
      <c r="A246" s="12"/>
      <c r="B246" s="12"/>
      <c r="C246" s="12"/>
      <c r="D246" s="13" t="s">
        <v>23</v>
      </c>
      <c r="E246" s="13" t="s">
        <v>24</v>
      </c>
      <c r="F246" s="14">
        <v>46.8</v>
      </c>
      <c r="G246" s="14">
        <v>0</v>
      </c>
      <c r="H246" s="14">
        <v>0</v>
      </c>
      <c r="I246" s="14">
        <v>0</v>
      </c>
      <c r="J246" s="14">
        <f t="shared" si="8"/>
        <v>0</v>
      </c>
      <c r="K246" s="14">
        <f t="shared" si="9"/>
        <v>0</v>
      </c>
    </row>
    <row r="247" spans="1:11">
      <c r="A247" s="12"/>
      <c r="B247" s="12"/>
      <c r="C247" s="12"/>
      <c r="D247" s="13" t="s">
        <v>130</v>
      </c>
      <c r="E247" s="13" t="s">
        <v>131</v>
      </c>
      <c r="F247" s="14">
        <v>310051.95</v>
      </c>
      <c r="G247" s="14">
        <v>0</v>
      </c>
      <c r="H247" s="14">
        <v>0</v>
      </c>
      <c r="I247" s="14">
        <v>0</v>
      </c>
      <c r="J247" s="14">
        <f t="shared" si="8"/>
        <v>0</v>
      </c>
      <c r="K247" s="14">
        <f t="shared" si="9"/>
        <v>0</v>
      </c>
    </row>
    <row r="248" spans="1:11">
      <c r="A248" s="12"/>
      <c r="B248" s="12"/>
      <c r="C248" s="12"/>
      <c r="D248" s="13" t="s">
        <v>126</v>
      </c>
      <c r="E248" s="13" t="s">
        <v>127</v>
      </c>
      <c r="F248" s="14">
        <v>4552.6899999999996</v>
      </c>
      <c r="G248" s="14">
        <v>0</v>
      </c>
      <c r="H248" s="14">
        <v>0</v>
      </c>
      <c r="I248" s="14">
        <v>0</v>
      </c>
      <c r="J248" s="14">
        <f t="shared" si="8"/>
        <v>0</v>
      </c>
      <c r="K248" s="14">
        <f t="shared" si="9"/>
        <v>0</v>
      </c>
    </row>
    <row r="249" spans="1:11">
      <c r="A249" s="9"/>
      <c r="B249" s="9"/>
      <c r="C249" s="10" t="s">
        <v>202</v>
      </c>
      <c r="D249" s="9"/>
      <c r="E249" s="10" t="s">
        <v>203</v>
      </c>
      <c r="F249" s="11">
        <f>+F250</f>
        <v>55008.22</v>
      </c>
      <c r="G249" s="11">
        <f>+G250</f>
        <v>50000</v>
      </c>
      <c r="H249" s="11">
        <f>+H250</f>
        <v>0</v>
      </c>
      <c r="I249" s="11">
        <f>+I250</f>
        <v>0</v>
      </c>
      <c r="J249" s="11">
        <f t="shared" si="8"/>
        <v>0</v>
      </c>
      <c r="K249" s="11">
        <f t="shared" si="9"/>
        <v>0</v>
      </c>
    </row>
    <row r="250" spans="1:11">
      <c r="A250" s="12"/>
      <c r="B250" s="12"/>
      <c r="C250" s="12"/>
      <c r="D250" s="13" t="s">
        <v>132</v>
      </c>
      <c r="E250" s="13" t="s">
        <v>133</v>
      </c>
      <c r="F250" s="14">
        <v>55008.22</v>
      </c>
      <c r="G250" s="14">
        <v>50000</v>
      </c>
      <c r="H250" s="14">
        <v>0</v>
      </c>
      <c r="I250" s="14">
        <v>0</v>
      </c>
      <c r="J250" s="14">
        <f t="shared" si="8"/>
        <v>0</v>
      </c>
      <c r="K250" s="14">
        <f t="shared" si="9"/>
        <v>0</v>
      </c>
    </row>
    <row r="251" spans="1:11">
      <c r="A251" s="9"/>
      <c r="B251" s="9"/>
      <c r="C251" s="10" t="s">
        <v>204</v>
      </c>
      <c r="D251" s="9"/>
      <c r="E251" s="10" t="s">
        <v>205</v>
      </c>
      <c r="F251" s="11">
        <f>+F252+F253+F254+F255</f>
        <v>18340.96</v>
      </c>
      <c r="G251" s="11">
        <f>+G252+G253+G254+G255</f>
        <v>50000</v>
      </c>
      <c r="H251" s="11">
        <f>+H252+H253+H254+H255</f>
        <v>50000</v>
      </c>
      <c r="I251" s="11">
        <f>+I252+I253+I254+I255</f>
        <v>25000</v>
      </c>
      <c r="J251" s="11">
        <f t="shared" si="8"/>
        <v>50</v>
      </c>
      <c r="K251" s="11">
        <f t="shared" si="9"/>
        <v>100</v>
      </c>
    </row>
    <row r="252" spans="1:11">
      <c r="A252" s="12"/>
      <c r="B252" s="12"/>
      <c r="C252" s="12"/>
      <c r="D252" s="13" t="s">
        <v>74</v>
      </c>
      <c r="E252" s="13" t="s">
        <v>75</v>
      </c>
      <c r="F252" s="14">
        <v>3413.56</v>
      </c>
      <c r="G252" s="14">
        <v>0</v>
      </c>
      <c r="H252" s="14">
        <v>0</v>
      </c>
      <c r="I252" s="14">
        <v>0</v>
      </c>
      <c r="J252" s="14">
        <f t="shared" si="8"/>
        <v>0</v>
      </c>
      <c r="K252" s="14">
        <f t="shared" si="9"/>
        <v>0</v>
      </c>
    </row>
    <row r="253" spans="1:11">
      <c r="A253" s="12"/>
      <c r="B253" s="12"/>
      <c r="C253" s="12"/>
      <c r="D253" s="13" t="s">
        <v>21</v>
      </c>
      <c r="E253" s="13" t="s">
        <v>22</v>
      </c>
      <c r="F253" s="14">
        <v>5942.74</v>
      </c>
      <c r="G253" s="14">
        <v>18720.080000000002</v>
      </c>
      <c r="H253" s="14">
        <v>50000</v>
      </c>
      <c r="I253" s="14">
        <v>25000</v>
      </c>
      <c r="J253" s="14">
        <f t="shared" si="8"/>
        <v>133.54643783573573</v>
      </c>
      <c r="K253" s="14">
        <f t="shared" si="9"/>
        <v>267.09287567147146</v>
      </c>
    </row>
    <row r="254" spans="1:11">
      <c r="A254" s="12"/>
      <c r="B254" s="12"/>
      <c r="C254" s="12"/>
      <c r="D254" s="13" t="s">
        <v>23</v>
      </c>
      <c r="E254" s="13" t="s">
        <v>24</v>
      </c>
      <c r="F254" s="14">
        <v>3660</v>
      </c>
      <c r="G254" s="14">
        <v>0</v>
      </c>
      <c r="H254" s="14">
        <v>0</v>
      </c>
      <c r="I254" s="14">
        <v>0</v>
      </c>
      <c r="J254" s="14">
        <f t="shared" si="8"/>
        <v>0</v>
      </c>
      <c r="K254" s="14">
        <f t="shared" si="9"/>
        <v>0</v>
      </c>
    </row>
    <row r="255" spans="1:11">
      <c r="A255" s="12"/>
      <c r="B255" s="12"/>
      <c r="C255" s="12"/>
      <c r="D255" s="13" t="s">
        <v>132</v>
      </c>
      <c r="E255" s="13" t="s">
        <v>133</v>
      </c>
      <c r="F255" s="14">
        <v>5324.66</v>
      </c>
      <c r="G255" s="14">
        <v>31279.919999999998</v>
      </c>
      <c r="H255" s="14">
        <v>0</v>
      </c>
      <c r="I255" s="14">
        <v>0</v>
      </c>
      <c r="J255" s="14">
        <f t="shared" si="8"/>
        <v>0</v>
      </c>
      <c r="K255" s="14">
        <f t="shared" si="9"/>
        <v>0</v>
      </c>
    </row>
    <row r="256" spans="1:11">
      <c r="A256" s="9"/>
      <c r="B256" s="9"/>
      <c r="C256" s="10" t="s">
        <v>206</v>
      </c>
      <c r="D256" s="9"/>
      <c r="E256" s="10" t="s">
        <v>207</v>
      </c>
      <c r="F256" s="11">
        <f>+F257</f>
        <v>0</v>
      </c>
      <c r="G256" s="11">
        <f>+G257</f>
        <v>2500</v>
      </c>
      <c r="H256" s="11">
        <f>+H257</f>
        <v>0</v>
      </c>
      <c r="I256" s="11">
        <f>+I257</f>
        <v>0</v>
      </c>
      <c r="J256" s="11">
        <f t="shared" si="8"/>
        <v>0</v>
      </c>
      <c r="K256" s="11">
        <f t="shared" si="9"/>
        <v>0</v>
      </c>
    </row>
    <row r="257" spans="1:11">
      <c r="A257" s="12"/>
      <c r="B257" s="12"/>
      <c r="C257" s="12"/>
      <c r="D257" s="13" t="s">
        <v>19</v>
      </c>
      <c r="E257" s="13" t="s">
        <v>20</v>
      </c>
      <c r="F257" s="14">
        <v>0</v>
      </c>
      <c r="G257" s="14">
        <v>2500</v>
      </c>
      <c r="H257" s="14">
        <v>0</v>
      </c>
      <c r="I257" s="14">
        <v>0</v>
      </c>
      <c r="J257" s="14">
        <f t="shared" si="8"/>
        <v>0</v>
      </c>
      <c r="K257" s="14">
        <f t="shared" si="9"/>
        <v>0</v>
      </c>
    </row>
    <row r="258" spans="1:11">
      <c r="A258" s="9"/>
      <c r="B258" s="9"/>
      <c r="C258" s="10" t="s">
        <v>208</v>
      </c>
      <c r="D258" s="9"/>
      <c r="E258" s="10" t="s">
        <v>209</v>
      </c>
      <c r="F258" s="11">
        <f>+F259+F260+F261+F262</f>
        <v>6595.3700000000008</v>
      </c>
      <c r="G258" s="11">
        <f>+G259+G260+G261+G262</f>
        <v>30500</v>
      </c>
      <c r="H258" s="11">
        <f>+H259+H260+H261+H262</f>
        <v>46500</v>
      </c>
      <c r="I258" s="11">
        <f>+I259+I260+I261+I262</f>
        <v>96500</v>
      </c>
      <c r="J258" s="11">
        <f t="shared" si="8"/>
        <v>316.39344262295083</v>
      </c>
      <c r="K258" s="11">
        <f t="shared" si="9"/>
        <v>152.45901639344262</v>
      </c>
    </row>
    <row r="259" spans="1:11">
      <c r="A259" s="12"/>
      <c r="B259" s="12"/>
      <c r="C259" s="12"/>
      <c r="D259" s="13" t="s">
        <v>17</v>
      </c>
      <c r="E259" s="13" t="s">
        <v>18</v>
      </c>
      <c r="F259" s="14">
        <v>1500</v>
      </c>
      <c r="G259" s="14">
        <v>3212.02</v>
      </c>
      <c r="H259" s="14">
        <v>0</v>
      </c>
      <c r="I259" s="14">
        <v>0</v>
      </c>
      <c r="J259" s="14">
        <f t="shared" si="8"/>
        <v>0</v>
      </c>
      <c r="K259" s="14">
        <f t="shared" si="9"/>
        <v>0</v>
      </c>
    </row>
    <row r="260" spans="1:11">
      <c r="A260" s="12"/>
      <c r="B260" s="12"/>
      <c r="C260" s="12"/>
      <c r="D260" s="13" t="s">
        <v>74</v>
      </c>
      <c r="E260" s="13" t="s">
        <v>75</v>
      </c>
      <c r="F260" s="14">
        <v>3159.36</v>
      </c>
      <c r="G260" s="14">
        <v>0</v>
      </c>
      <c r="H260" s="14">
        <v>0</v>
      </c>
      <c r="I260" s="14">
        <v>0</v>
      </c>
      <c r="J260" s="14">
        <f t="shared" si="8"/>
        <v>0</v>
      </c>
      <c r="K260" s="14">
        <f t="shared" si="9"/>
        <v>0</v>
      </c>
    </row>
    <row r="261" spans="1:11">
      <c r="A261" s="12"/>
      <c r="B261" s="12"/>
      <c r="C261" s="12"/>
      <c r="D261" s="13" t="s">
        <v>21</v>
      </c>
      <c r="E261" s="13" t="s">
        <v>22</v>
      </c>
      <c r="F261" s="14">
        <v>1936.01</v>
      </c>
      <c r="G261" s="14">
        <v>5287.98</v>
      </c>
      <c r="H261" s="14">
        <v>46500</v>
      </c>
      <c r="I261" s="14">
        <v>96500</v>
      </c>
      <c r="J261" s="14">
        <f t="shared" si="8"/>
        <v>1824.8934375697338</v>
      </c>
      <c r="K261" s="14">
        <f t="shared" si="9"/>
        <v>879.35279634189237</v>
      </c>
    </row>
    <row r="262" spans="1:11">
      <c r="A262" s="12"/>
      <c r="B262" s="12"/>
      <c r="C262" s="12"/>
      <c r="D262" s="13" t="s">
        <v>132</v>
      </c>
      <c r="E262" s="13" t="s">
        <v>133</v>
      </c>
      <c r="F262" s="14">
        <v>0</v>
      </c>
      <c r="G262" s="14">
        <v>22000</v>
      </c>
      <c r="H262" s="14">
        <v>0</v>
      </c>
      <c r="I262" s="14">
        <v>0</v>
      </c>
      <c r="J262" s="14">
        <f t="shared" si="8"/>
        <v>0</v>
      </c>
      <c r="K262" s="14">
        <f t="shared" si="9"/>
        <v>0</v>
      </c>
    </row>
    <row r="263" spans="1:11">
      <c r="A263" s="6"/>
      <c r="B263" s="7" t="s">
        <v>210</v>
      </c>
      <c r="C263" s="6"/>
      <c r="D263" s="6"/>
      <c r="E263" s="7" t="s">
        <v>211</v>
      </c>
      <c r="F263" s="8">
        <f>+F264+F274+F282+F284+F291+F298+F307+F314+F317+F325+F331</f>
        <v>673326.1399999999</v>
      </c>
      <c r="G263" s="8">
        <f>+G264+G274+G282+G284+G291+G298+G307+G314+G317+G325+G331</f>
        <v>4399430.57</v>
      </c>
      <c r="H263" s="8">
        <f>+H264+H274+H282+H284+H291+H298+H307+H314+H317+H325+H331</f>
        <v>969000</v>
      </c>
      <c r="I263" s="8">
        <f>+I264+I274+I282+I284+I291+I298+I307+I314+I317+I325+I331</f>
        <v>963082.09</v>
      </c>
      <c r="J263" s="8">
        <f t="shared" ref="J263:J326" si="10">IF(G263&lt;&gt;0,I263/G263*100,0)</f>
        <v>21.891062369919386</v>
      </c>
      <c r="K263" s="8">
        <f t="shared" ref="K263:K326" si="11">IF(G263&lt;&gt;0,H263/G263*100,0)</f>
        <v>22.025577732892827</v>
      </c>
    </row>
    <row r="264" spans="1:11">
      <c r="A264" s="9"/>
      <c r="B264" s="9"/>
      <c r="C264" s="10" t="s">
        <v>212</v>
      </c>
      <c r="D264" s="9"/>
      <c r="E264" s="10" t="s">
        <v>213</v>
      </c>
      <c r="F264" s="11">
        <f>+F265+F266+F267+F268+F269+F270+F271+F272+F273</f>
        <v>25608.360000000004</v>
      </c>
      <c r="G264" s="11">
        <f>+G265+G266+G267+G268+G269+G270+G271+G272+G273</f>
        <v>76500</v>
      </c>
      <c r="H264" s="11">
        <f>+H265+H266+H267+H268+H269+H270+H271+H272+H273</f>
        <v>130000</v>
      </c>
      <c r="I264" s="11">
        <f>+I265+I266+I267+I268+I269+I270+I271+I272+I273</f>
        <v>105000</v>
      </c>
      <c r="J264" s="11">
        <f t="shared" si="10"/>
        <v>137.25490196078431</v>
      </c>
      <c r="K264" s="11">
        <f t="shared" si="11"/>
        <v>169.93464052287581</v>
      </c>
    </row>
    <row r="265" spans="1:11">
      <c r="A265" s="12"/>
      <c r="B265" s="12"/>
      <c r="C265" s="12"/>
      <c r="D265" s="13" t="s">
        <v>17</v>
      </c>
      <c r="E265" s="13" t="s">
        <v>18</v>
      </c>
      <c r="F265" s="14">
        <v>16979.810000000001</v>
      </c>
      <c r="G265" s="14">
        <v>44118.53</v>
      </c>
      <c r="H265" s="14">
        <v>44000</v>
      </c>
      <c r="I265" s="14">
        <v>44000</v>
      </c>
      <c r="J265" s="14">
        <f t="shared" si="10"/>
        <v>99.731337376834645</v>
      </c>
      <c r="K265" s="14">
        <f t="shared" si="11"/>
        <v>99.731337376834645</v>
      </c>
    </row>
    <row r="266" spans="1:11">
      <c r="A266" s="12"/>
      <c r="B266" s="12"/>
      <c r="C266" s="12"/>
      <c r="D266" s="13" t="s">
        <v>57</v>
      </c>
      <c r="E266" s="13" t="s">
        <v>58</v>
      </c>
      <c r="F266" s="14">
        <v>0</v>
      </c>
      <c r="G266" s="14">
        <v>164.7</v>
      </c>
      <c r="H266" s="14">
        <v>1000</v>
      </c>
      <c r="I266" s="14">
        <v>1000</v>
      </c>
      <c r="J266" s="14">
        <f t="shared" si="10"/>
        <v>607.16454159077114</v>
      </c>
      <c r="K266" s="14">
        <f t="shared" si="11"/>
        <v>607.16454159077114</v>
      </c>
    </row>
    <row r="267" spans="1:11">
      <c r="A267" s="12"/>
      <c r="B267" s="12"/>
      <c r="C267" s="12"/>
      <c r="D267" s="13" t="s">
        <v>19</v>
      </c>
      <c r="E267" s="13" t="s">
        <v>20</v>
      </c>
      <c r="F267" s="14">
        <v>722.97</v>
      </c>
      <c r="G267" s="14">
        <v>0</v>
      </c>
      <c r="H267" s="14">
        <v>0</v>
      </c>
      <c r="I267" s="14">
        <v>0</v>
      </c>
      <c r="J267" s="14">
        <f t="shared" si="10"/>
        <v>0</v>
      </c>
      <c r="K267" s="14">
        <f t="shared" si="11"/>
        <v>0</v>
      </c>
    </row>
    <row r="268" spans="1:11">
      <c r="A268" s="12"/>
      <c r="B268" s="12"/>
      <c r="C268" s="12"/>
      <c r="D268" s="13" t="s">
        <v>21</v>
      </c>
      <c r="E268" s="13" t="s">
        <v>22</v>
      </c>
      <c r="F268" s="14">
        <v>0</v>
      </c>
      <c r="G268" s="14">
        <v>64.290000000000006</v>
      </c>
      <c r="H268" s="14">
        <v>0</v>
      </c>
      <c r="I268" s="14">
        <v>0</v>
      </c>
      <c r="J268" s="14">
        <f t="shared" si="10"/>
        <v>0</v>
      </c>
      <c r="K268" s="14">
        <f t="shared" si="11"/>
        <v>0</v>
      </c>
    </row>
    <row r="269" spans="1:11">
      <c r="A269" s="12"/>
      <c r="B269" s="12"/>
      <c r="C269" s="12"/>
      <c r="D269" s="13" t="s">
        <v>23</v>
      </c>
      <c r="E269" s="13" t="s">
        <v>24</v>
      </c>
      <c r="F269" s="14">
        <v>115.66</v>
      </c>
      <c r="G269" s="14">
        <v>18088.11</v>
      </c>
      <c r="H269" s="14">
        <v>34000</v>
      </c>
      <c r="I269" s="14">
        <v>9000</v>
      </c>
      <c r="J269" s="14">
        <f t="shared" si="10"/>
        <v>49.756442215355833</v>
      </c>
      <c r="K269" s="14">
        <f t="shared" si="11"/>
        <v>187.96878170245537</v>
      </c>
    </row>
    <row r="270" spans="1:11">
      <c r="A270" s="12"/>
      <c r="B270" s="12"/>
      <c r="C270" s="12"/>
      <c r="D270" s="13" t="s">
        <v>29</v>
      </c>
      <c r="E270" s="13" t="s">
        <v>30</v>
      </c>
      <c r="F270" s="14">
        <v>6012.72</v>
      </c>
      <c r="G270" s="14">
        <v>2000</v>
      </c>
      <c r="H270" s="14">
        <v>6000</v>
      </c>
      <c r="I270" s="14">
        <v>6000</v>
      </c>
      <c r="J270" s="14">
        <f t="shared" si="10"/>
        <v>300</v>
      </c>
      <c r="K270" s="14">
        <f t="shared" si="11"/>
        <v>300</v>
      </c>
    </row>
    <row r="271" spans="1:11">
      <c r="A271" s="12"/>
      <c r="B271" s="12"/>
      <c r="C271" s="12"/>
      <c r="D271" s="13" t="s">
        <v>25</v>
      </c>
      <c r="E271" s="13" t="s">
        <v>26</v>
      </c>
      <c r="F271" s="14">
        <v>1327.2</v>
      </c>
      <c r="G271" s="14">
        <v>12064.37</v>
      </c>
      <c r="H271" s="14">
        <v>15000</v>
      </c>
      <c r="I271" s="14">
        <v>15000</v>
      </c>
      <c r="J271" s="14">
        <f t="shared" si="10"/>
        <v>124.33305676135595</v>
      </c>
      <c r="K271" s="14">
        <f t="shared" si="11"/>
        <v>124.33305676135595</v>
      </c>
    </row>
    <row r="272" spans="1:11">
      <c r="A272" s="12"/>
      <c r="B272" s="12"/>
      <c r="C272" s="12"/>
      <c r="D272" s="13" t="s">
        <v>214</v>
      </c>
      <c r="E272" s="13" t="s">
        <v>215</v>
      </c>
      <c r="F272" s="14">
        <v>450</v>
      </c>
      <c r="G272" s="14">
        <v>0</v>
      </c>
      <c r="H272" s="14">
        <v>0</v>
      </c>
      <c r="I272" s="14">
        <v>0</v>
      </c>
      <c r="J272" s="14">
        <f t="shared" si="10"/>
        <v>0</v>
      </c>
      <c r="K272" s="14">
        <f t="shared" si="11"/>
        <v>0</v>
      </c>
    </row>
    <row r="273" spans="1:11">
      <c r="A273" s="12"/>
      <c r="B273" s="12"/>
      <c r="C273" s="12"/>
      <c r="D273" s="13" t="s">
        <v>126</v>
      </c>
      <c r="E273" s="13" t="s">
        <v>127</v>
      </c>
      <c r="F273" s="14">
        <v>0</v>
      </c>
      <c r="G273" s="14">
        <v>0</v>
      </c>
      <c r="H273" s="14">
        <v>30000</v>
      </c>
      <c r="I273" s="14">
        <v>30000</v>
      </c>
      <c r="J273" s="14">
        <f t="shared" si="10"/>
        <v>0</v>
      </c>
      <c r="K273" s="14">
        <f t="shared" si="11"/>
        <v>0</v>
      </c>
    </row>
    <row r="274" spans="1:11">
      <c r="A274" s="9"/>
      <c r="B274" s="9"/>
      <c r="C274" s="10" t="s">
        <v>216</v>
      </c>
      <c r="D274" s="9"/>
      <c r="E274" s="10" t="s">
        <v>217</v>
      </c>
      <c r="F274" s="11">
        <f>+F275+F276+F277+F278+F279+F280+F281</f>
        <v>50284.42</v>
      </c>
      <c r="G274" s="11">
        <f>+G275+G276+G277+G278+G279+G280+G281</f>
        <v>79999.999999999985</v>
      </c>
      <c r="H274" s="11">
        <f>+H275+H276+H277+H278+H279+H280+H281</f>
        <v>70000</v>
      </c>
      <c r="I274" s="11">
        <f>+I275+I276+I277+I278+I279+I280+I281</f>
        <v>74000</v>
      </c>
      <c r="J274" s="11">
        <f t="shared" si="10"/>
        <v>92.500000000000014</v>
      </c>
      <c r="K274" s="11">
        <f t="shared" si="11"/>
        <v>87.500000000000014</v>
      </c>
    </row>
    <row r="275" spans="1:11">
      <c r="A275" s="12"/>
      <c r="B275" s="12"/>
      <c r="C275" s="12"/>
      <c r="D275" s="13" t="s">
        <v>17</v>
      </c>
      <c r="E275" s="13" t="s">
        <v>18</v>
      </c>
      <c r="F275" s="14">
        <v>15889.37</v>
      </c>
      <c r="G275" s="14">
        <v>70959.539999999994</v>
      </c>
      <c r="H275" s="14">
        <v>70000</v>
      </c>
      <c r="I275" s="14">
        <v>70000</v>
      </c>
      <c r="J275" s="14">
        <f t="shared" si="10"/>
        <v>98.647764627561003</v>
      </c>
      <c r="K275" s="14">
        <f t="shared" si="11"/>
        <v>98.647764627561003</v>
      </c>
    </row>
    <row r="276" spans="1:11">
      <c r="A276" s="12"/>
      <c r="B276" s="12"/>
      <c r="C276" s="12"/>
      <c r="D276" s="13" t="s">
        <v>57</v>
      </c>
      <c r="E276" s="13" t="s">
        <v>58</v>
      </c>
      <c r="F276" s="14">
        <v>83.46</v>
      </c>
      <c r="G276" s="14">
        <v>208.39</v>
      </c>
      <c r="H276" s="14">
        <v>0</v>
      </c>
      <c r="I276" s="14">
        <v>0</v>
      </c>
      <c r="J276" s="14">
        <f t="shared" si="10"/>
        <v>0</v>
      </c>
      <c r="K276" s="14">
        <f t="shared" si="11"/>
        <v>0</v>
      </c>
    </row>
    <row r="277" spans="1:11">
      <c r="A277" s="12"/>
      <c r="B277" s="12"/>
      <c r="C277" s="12"/>
      <c r="D277" s="13" t="s">
        <v>19</v>
      </c>
      <c r="E277" s="13" t="s">
        <v>20</v>
      </c>
      <c r="F277" s="14">
        <v>0</v>
      </c>
      <c r="G277" s="14">
        <v>164.25</v>
      </c>
      <c r="H277" s="14">
        <v>0</v>
      </c>
      <c r="I277" s="14">
        <v>0</v>
      </c>
      <c r="J277" s="14">
        <f t="shared" si="10"/>
        <v>0</v>
      </c>
      <c r="K277" s="14">
        <f t="shared" si="11"/>
        <v>0</v>
      </c>
    </row>
    <row r="278" spans="1:11">
      <c r="A278" s="12"/>
      <c r="B278" s="12"/>
      <c r="C278" s="12"/>
      <c r="D278" s="13" t="s">
        <v>21</v>
      </c>
      <c r="E278" s="13" t="s">
        <v>22</v>
      </c>
      <c r="F278" s="14">
        <v>0</v>
      </c>
      <c r="G278" s="14">
        <v>16.62</v>
      </c>
      <c r="H278" s="14">
        <v>0</v>
      </c>
      <c r="I278" s="14">
        <v>0</v>
      </c>
      <c r="J278" s="14">
        <f t="shared" si="10"/>
        <v>0</v>
      </c>
      <c r="K278" s="14">
        <f t="shared" si="11"/>
        <v>0</v>
      </c>
    </row>
    <row r="279" spans="1:11">
      <c r="A279" s="12"/>
      <c r="B279" s="12"/>
      <c r="C279" s="12"/>
      <c r="D279" s="13" t="s">
        <v>66</v>
      </c>
      <c r="E279" s="13" t="s">
        <v>67</v>
      </c>
      <c r="F279" s="14">
        <v>10868.39</v>
      </c>
      <c r="G279" s="14">
        <v>445.3</v>
      </c>
      <c r="H279" s="14">
        <v>0</v>
      </c>
      <c r="I279" s="14">
        <v>0</v>
      </c>
      <c r="J279" s="14">
        <f t="shared" si="10"/>
        <v>0</v>
      </c>
      <c r="K279" s="14">
        <f t="shared" si="11"/>
        <v>0</v>
      </c>
    </row>
    <row r="280" spans="1:11">
      <c r="A280" s="12"/>
      <c r="B280" s="12"/>
      <c r="C280" s="12"/>
      <c r="D280" s="13" t="s">
        <v>23</v>
      </c>
      <c r="E280" s="13" t="s">
        <v>24</v>
      </c>
      <c r="F280" s="14">
        <v>20703.09</v>
      </c>
      <c r="G280" s="14">
        <v>4205.8999999999996</v>
      </c>
      <c r="H280" s="14">
        <v>0</v>
      </c>
      <c r="I280" s="14">
        <v>0</v>
      </c>
      <c r="J280" s="14">
        <f t="shared" si="10"/>
        <v>0</v>
      </c>
      <c r="K280" s="14">
        <f t="shared" si="11"/>
        <v>0</v>
      </c>
    </row>
    <row r="281" spans="1:11">
      <c r="A281" s="12"/>
      <c r="B281" s="12"/>
      <c r="C281" s="12"/>
      <c r="D281" s="13" t="s">
        <v>29</v>
      </c>
      <c r="E281" s="13" t="s">
        <v>30</v>
      </c>
      <c r="F281" s="14">
        <v>2740.11</v>
      </c>
      <c r="G281" s="14">
        <v>4000</v>
      </c>
      <c r="H281" s="14">
        <v>0</v>
      </c>
      <c r="I281" s="14">
        <v>4000</v>
      </c>
      <c r="J281" s="14">
        <f t="shared" si="10"/>
        <v>100</v>
      </c>
      <c r="K281" s="14">
        <f t="shared" si="11"/>
        <v>0</v>
      </c>
    </row>
    <row r="282" spans="1:11">
      <c r="A282" s="9"/>
      <c r="B282" s="9"/>
      <c r="C282" s="10" t="s">
        <v>218</v>
      </c>
      <c r="D282" s="9"/>
      <c r="E282" s="10" t="s">
        <v>219</v>
      </c>
      <c r="F282" s="11">
        <f>+F283</f>
        <v>0</v>
      </c>
      <c r="G282" s="11">
        <f>+G283</f>
        <v>0</v>
      </c>
      <c r="H282" s="11">
        <f>+H283</f>
        <v>0</v>
      </c>
      <c r="I282" s="11">
        <f>+I283</f>
        <v>25000</v>
      </c>
      <c r="J282" s="11">
        <f t="shared" si="10"/>
        <v>0</v>
      </c>
      <c r="K282" s="11">
        <f t="shared" si="11"/>
        <v>0</v>
      </c>
    </row>
    <row r="283" spans="1:11">
      <c r="A283" s="12"/>
      <c r="B283" s="12"/>
      <c r="C283" s="12"/>
      <c r="D283" s="13" t="s">
        <v>126</v>
      </c>
      <c r="E283" s="13" t="s">
        <v>127</v>
      </c>
      <c r="F283" s="14">
        <v>0</v>
      </c>
      <c r="G283" s="14">
        <v>0</v>
      </c>
      <c r="H283" s="14">
        <v>0</v>
      </c>
      <c r="I283" s="14">
        <v>25000</v>
      </c>
      <c r="J283" s="14">
        <f t="shared" si="10"/>
        <v>0</v>
      </c>
      <c r="K283" s="14">
        <f t="shared" si="11"/>
        <v>0</v>
      </c>
    </row>
    <row r="284" spans="1:11">
      <c r="A284" s="9"/>
      <c r="B284" s="9"/>
      <c r="C284" s="10" t="s">
        <v>220</v>
      </c>
      <c r="D284" s="9"/>
      <c r="E284" s="10" t="s">
        <v>221</v>
      </c>
      <c r="F284" s="11">
        <f>+F285+F286+F287+F288+F289+F290</f>
        <v>14605.64</v>
      </c>
      <c r="G284" s="11">
        <f>+G285+G286+G287+G288+G289+G290</f>
        <v>20000</v>
      </c>
      <c r="H284" s="11">
        <f>+H285+H286+H287+H288+H289+H290</f>
        <v>30000</v>
      </c>
      <c r="I284" s="11">
        <f>+I285+I286+I287+I288+I289+I290</f>
        <v>30000</v>
      </c>
      <c r="J284" s="11">
        <f t="shared" si="10"/>
        <v>150</v>
      </c>
      <c r="K284" s="11">
        <f t="shared" si="11"/>
        <v>150</v>
      </c>
    </row>
    <row r="285" spans="1:11">
      <c r="A285" s="12"/>
      <c r="B285" s="12"/>
      <c r="C285" s="12"/>
      <c r="D285" s="13" t="s">
        <v>17</v>
      </c>
      <c r="E285" s="13" t="s">
        <v>18</v>
      </c>
      <c r="F285" s="14">
        <v>9703.9699999999993</v>
      </c>
      <c r="G285" s="14">
        <v>2577.12</v>
      </c>
      <c r="H285" s="14">
        <v>30000</v>
      </c>
      <c r="I285" s="14">
        <v>30000</v>
      </c>
      <c r="J285" s="14">
        <f t="shared" si="10"/>
        <v>1164.0901471409948</v>
      </c>
      <c r="K285" s="14">
        <f t="shared" si="11"/>
        <v>1164.0901471409948</v>
      </c>
    </row>
    <row r="286" spans="1:11">
      <c r="A286" s="12"/>
      <c r="B286" s="12"/>
      <c r="C286" s="12"/>
      <c r="D286" s="13" t="s">
        <v>19</v>
      </c>
      <c r="E286" s="13" t="s">
        <v>20</v>
      </c>
      <c r="F286" s="14">
        <v>0</v>
      </c>
      <c r="G286" s="14">
        <v>295.64999999999998</v>
      </c>
      <c r="H286" s="14">
        <v>0</v>
      </c>
      <c r="I286" s="14">
        <v>0</v>
      </c>
      <c r="J286" s="14">
        <f t="shared" si="10"/>
        <v>0</v>
      </c>
      <c r="K286" s="14">
        <f t="shared" si="11"/>
        <v>0</v>
      </c>
    </row>
    <row r="287" spans="1:11">
      <c r="A287" s="12"/>
      <c r="B287" s="12"/>
      <c r="C287" s="12"/>
      <c r="D287" s="13" t="s">
        <v>21</v>
      </c>
      <c r="E287" s="13" t="s">
        <v>22</v>
      </c>
      <c r="F287" s="14">
        <v>275.27</v>
      </c>
      <c r="G287" s="14">
        <v>135.66</v>
      </c>
      <c r="H287" s="14">
        <v>0</v>
      </c>
      <c r="I287" s="14">
        <v>0</v>
      </c>
      <c r="J287" s="14">
        <f t="shared" si="10"/>
        <v>0</v>
      </c>
      <c r="K287" s="14">
        <f t="shared" si="11"/>
        <v>0</v>
      </c>
    </row>
    <row r="288" spans="1:11">
      <c r="A288" s="12"/>
      <c r="B288" s="12"/>
      <c r="C288" s="12"/>
      <c r="D288" s="13" t="s">
        <v>23</v>
      </c>
      <c r="E288" s="13" t="s">
        <v>24</v>
      </c>
      <c r="F288" s="14">
        <v>4433.5</v>
      </c>
      <c r="G288" s="14">
        <v>11991.57</v>
      </c>
      <c r="H288" s="14">
        <v>0</v>
      </c>
      <c r="I288" s="14">
        <v>0</v>
      </c>
      <c r="J288" s="14">
        <f t="shared" si="10"/>
        <v>0</v>
      </c>
      <c r="K288" s="14">
        <f t="shared" si="11"/>
        <v>0</v>
      </c>
    </row>
    <row r="289" spans="1:11">
      <c r="A289" s="12"/>
      <c r="B289" s="12"/>
      <c r="C289" s="12"/>
      <c r="D289" s="13" t="s">
        <v>25</v>
      </c>
      <c r="E289" s="13" t="s">
        <v>26</v>
      </c>
      <c r="F289" s="14">
        <v>192.9</v>
      </c>
      <c r="G289" s="14">
        <v>0</v>
      </c>
      <c r="H289" s="14">
        <v>0</v>
      </c>
      <c r="I289" s="14">
        <v>0</v>
      </c>
      <c r="J289" s="14">
        <f t="shared" si="10"/>
        <v>0</v>
      </c>
      <c r="K289" s="14">
        <f t="shared" si="11"/>
        <v>0</v>
      </c>
    </row>
    <row r="290" spans="1:11">
      <c r="A290" s="12"/>
      <c r="B290" s="12"/>
      <c r="C290" s="12"/>
      <c r="D290" s="13" t="s">
        <v>132</v>
      </c>
      <c r="E290" s="13" t="s">
        <v>133</v>
      </c>
      <c r="F290" s="14">
        <v>0</v>
      </c>
      <c r="G290" s="14">
        <v>5000</v>
      </c>
      <c r="H290" s="14">
        <v>0</v>
      </c>
      <c r="I290" s="14">
        <v>0</v>
      </c>
      <c r="J290" s="14">
        <f t="shared" si="10"/>
        <v>0</v>
      </c>
      <c r="K290" s="14">
        <f t="shared" si="11"/>
        <v>0</v>
      </c>
    </row>
    <row r="291" spans="1:11">
      <c r="A291" s="9"/>
      <c r="B291" s="9"/>
      <c r="C291" s="10" t="s">
        <v>222</v>
      </c>
      <c r="D291" s="9"/>
      <c r="E291" s="10" t="s">
        <v>223</v>
      </c>
      <c r="F291" s="11">
        <f>+F292+F293+F294+F295+F296+F297</f>
        <v>18042.8</v>
      </c>
      <c r="G291" s="11">
        <f>+G292+G293+G294+G295+G296+G297</f>
        <v>205000</v>
      </c>
      <c r="H291" s="11">
        <f>+H292+H293+H294+H295+H296+H297</f>
        <v>230000</v>
      </c>
      <c r="I291" s="11">
        <f>+I292+I293+I294+I295+I296+I297</f>
        <v>230000</v>
      </c>
      <c r="J291" s="11">
        <f t="shared" si="10"/>
        <v>112.19512195121952</v>
      </c>
      <c r="K291" s="11">
        <f t="shared" si="11"/>
        <v>112.19512195121952</v>
      </c>
    </row>
    <row r="292" spans="1:11">
      <c r="A292" s="12"/>
      <c r="B292" s="12"/>
      <c r="C292" s="12"/>
      <c r="D292" s="13" t="s">
        <v>17</v>
      </c>
      <c r="E292" s="13" t="s">
        <v>18</v>
      </c>
      <c r="F292" s="14">
        <v>0</v>
      </c>
      <c r="G292" s="14">
        <v>44154.05</v>
      </c>
      <c r="H292" s="14">
        <v>60000</v>
      </c>
      <c r="I292" s="14">
        <v>60000</v>
      </c>
      <c r="J292" s="14">
        <f t="shared" si="10"/>
        <v>135.88787438524892</v>
      </c>
      <c r="K292" s="14">
        <f t="shared" si="11"/>
        <v>135.88787438524892</v>
      </c>
    </row>
    <row r="293" spans="1:11">
      <c r="A293" s="12"/>
      <c r="B293" s="12"/>
      <c r="C293" s="12"/>
      <c r="D293" s="13" t="s">
        <v>23</v>
      </c>
      <c r="E293" s="13" t="s">
        <v>24</v>
      </c>
      <c r="F293" s="14">
        <v>0</v>
      </c>
      <c r="G293" s="14">
        <v>670.95</v>
      </c>
      <c r="H293" s="14">
        <v>0</v>
      </c>
      <c r="I293" s="14">
        <v>0</v>
      </c>
      <c r="J293" s="14">
        <f t="shared" si="10"/>
        <v>0</v>
      </c>
      <c r="K293" s="14">
        <f t="shared" si="11"/>
        <v>0</v>
      </c>
    </row>
    <row r="294" spans="1:11">
      <c r="A294" s="12"/>
      <c r="B294" s="12"/>
      <c r="C294" s="12"/>
      <c r="D294" s="13" t="s">
        <v>168</v>
      </c>
      <c r="E294" s="13" t="s">
        <v>169</v>
      </c>
      <c r="F294" s="14">
        <v>0</v>
      </c>
      <c r="G294" s="14">
        <v>155000</v>
      </c>
      <c r="H294" s="14">
        <v>155000</v>
      </c>
      <c r="I294" s="14">
        <v>155000</v>
      </c>
      <c r="J294" s="14">
        <f t="shared" si="10"/>
        <v>100</v>
      </c>
      <c r="K294" s="14">
        <f t="shared" si="11"/>
        <v>100</v>
      </c>
    </row>
    <row r="295" spans="1:11">
      <c r="A295" s="12"/>
      <c r="B295" s="12"/>
      <c r="C295" s="12"/>
      <c r="D295" s="13" t="s">
        <v>29</v>
      </c>
      <c r="E295" s="13" t="s">
        <v>30</v>
      </c>
      <c r="F295" s="14">
        <v>18042.8</v>
      </c>
      <c r="G295" s="14">
        <v>175</v>
      </c>
      <c r="H295" s="14">
        <v>0</v>
      </c>
      <c r="I295" s="14">
        <v>0</v>
      </c>
      <c r="J295" s="14">
        <f t="shared" si="10"/>
        <v>0</v>
      </c>
      <c r="K295" s="14">
        <f t="shared" si="11"/>
        <v>0</v>
      </c>
    </row>
    <row r="296" spans="1:11">
      <c r="A296" s="12"/>
      <c r="B296" s="12"/>
      <c r="C296" s="12"/>
      <c r="D296" s="13" t="s">
        <v>152</v>
      </c>
      <c r="E296" s="13" t="s">
        <v>153</v>
      </c>
      <c r="F296" s="14">
        <v>0</v>
      </c>
      <c r="G296" s="14">
        <v>5000</v>
      </c>
      <c r="H296" s="14">
        <v>0</v>
      </c>
      <c r="I296" s="14">
        <v>0</v>
      </c>
      <c r="J296" s="14">
        <f t="shared" si="10"/>
        <v>0</v>
      </c>
      <c r="K296" s="14">
        <f t="shared" si="11"/>
        <v>0</v>
      </c>
    </row>
    <row r="297" spans="1:11">
      <c r="A297" s="12"/>
      <c r="B297" s="12"/>
      <c r="C297" s="12"/>
      <c r="D297" s="13" t="s">
        <v>126</v>
      </c>
      <c r="E297" s="13" t="s">
        <v>127</v>
      </c>
      <c r="F297" s="14">
        <v>0</v>
      </c>
      <c r="G297" s="14">
        <v>0</v>
      </c>
      <c r="H297" s="14">
        <v>15000</v>
      </c>
      <c r="I297" s="14">
        <v>15000</v>
      </c>
      <c r="J297" s="14">
        <f t="shared" si="10"/>
        <v>0</v>
      </c>
      <c r="K297" s="14">
        <f t="shared" si="11"/>
        <v>0</v>
      </c>
    </row>
    <row r="298" spans="1:11">
      <c r="A298" s="9"/>
      <c r="B298" s="9"/>
      <c r="C298" s="10" t="s">
        <v>224</v>
      </c>
      <c r="D298" s="9"/>
      <c r="E298" s="10" t="s">
        <v>225</v>
      </c>
      <c r="F298" s="11">
        <f>+F299+F300+F301+F302+F303+F304+F305+F306</f>
        <v>25713.910000000003</v>
      </c>
      <c r="G298" s="11">
        <f>+G299+G300+G301+G302+G303+G304+G305+G306</f>
        <v>43215</v>
      </c>
      <c r="H298" s="11">
        <f>+H299+H300+H301+H302+H303+H304+H305+H306</f>
        <v>69000</v>
      </c>
      <c r="I298" s="11">
        <f>+I299+I300+I301+I302+I303+I304+I305+I306</f>
        <v>59082.09</v>
      </c>
      <c r="J298" s="11">
        <f t="shared" si="10"/>
        <v>136.71662617146822</v>
      </c>
      <c r="K298" s="11">
        <f t="shared" si="11"/>
        <v>159.66678236723359</v>
      </c>
    </row>
    <row r="299" spans="1:11">
      <c r="A299" s="12"/>
      <c r="B299" s="12"/>
      <c r="C299" s="12"/>
      <c r="D299" s="13" t="s">
        <v>17</v>
      </c>
      <c r="E299" s="13" t="s">
        <v>18</v>
      </c>
      <c r="F299" s="14">
        <v>1883.1</v>
      </c>
      <c r="G299" s="14">
        <v>23093.75</v>
      </c>
      <c r="H299" s="14">
        <v>3800</v>
      </c>
      <c r="I299" s="14">
        <v>3800</v>
      </c>
      <c r="J299" s="14">
        <f t="shared" si="10"/>
        <v>16.454668470906629</v>
      </c>
      <c r="K299" s="14">
        <f t="shared" si="11"/>
        <v>16.454668470906629</v>
      </c>
    </row>
    <row r="300" spans="1:11">
      <c r="A300" s="12"/>
      <c r="B300" s="12"/>
      <c r="C300" s="12"/>
      <c r="D300" s="13" t="s">
        <v>57</v>
      </c>
      <c r="E300" s="13" t="s">
        <v>58</v>
      </c>
      <c r="F300" s="14">
        <v>2436.85</v>
      </c>
      <c r="G300" s="14">
        <v>1603.61</v>
      </c>
      <c r="H300" s="14">
        <v>3000</v>
      </c>
      <c r="I300" s="14">
        <v>3000</v>
      </c>
      <c r="J300" s="14">
        <f t="shared" si="10"/>
        <v>187.07790547577031</v>
      </c>
      <c r="K300" s="14">
        <f t="shared" si="11"/>
        <v>187.07790547577031</v>
      </c>
    </row>
    <row r="301" spans="1:11">
      <c r="A301" s="12"/>
      <c r="B301" s="12"/>
      <c r="C301" s="12"/>
      <c r="D301" s="13" t="s">
        <v>21</v>
      </c>
      <c r="E301" s="13" t="s">
        <v>22</v>
      </c>
      <c r="F301" s="14">
        <v>14000.11</v>
      </c>
      <c r="G301" s="14">
        <v>3951.85</v>
      </c>
      <c r="H301" s="14">
        <v>31000</v>
      </c>
      <c r="I301" s="14">
        <v>24582.09</v>
      </c>
      <c r="J301" s="14">
        <f t="shared" si="10"/>
        <v>622.0400571884054</v>
      </c>
      <c r="K301" s="14">
        <f t="shared" si="11"/>
        <v>784.44272935460606</v>
      </c>
    </row>
    <row r="302" spans="1:11">
      <c r="A302" s="12"/>
      <c r="B302" s="12"/>
      <c r="C302" s="12"/>
      <c r="D302" s="13" t="s">
        <v>66</v>
      </c>
      <c r="E302" s="13" t="s">
        <v>67</v>
      </c>
      <c r="F302" s="14">
        <v>3013.9</v>
      </c>
      <c r="G302" s="14">
        <v>1565.79</v>
      </c>
      <c r="H302" s="14">
        <v>1200</v>
      </c>
      <c r="I302" s="14">
        <v>1200</v>
      </c>
      <c r="J302" s="14">
        <f t="shared" si="10"/>
        <v>76.638629701300943</v>
      </c>
      <c r="K302" s="14">
        <f t="shared" si="11"/>
        <v>76.638629701300943</v>
      </c>
    </row>
    <row r="303" spans="1:11">
      <c r="A303" s="12"/>
      <c r="B303" s="12"/>
      <c r="C303" s="12"/>
      <c r="D303" s="13" t="s">
        <v>23</v>
      </c>
      <c r="E303" s="13" t="s">
        <v>24</v>
      </c>
      <c r="F303" s="14">
        <v>378.09</v>
      </c>
      <c r="G303" s="14">
        <v>0</v>
      </c>
      <c r="H303" s="14">
        <v>0</v>
      </c>
      <c r="I303" s="14">
        <v>0</v>
      </c>
      <c r="J303" s="14">
        <f t="shared" si="10"/>
        <v>0</v>
      </c>
      <c r="K303" s="14">
        <f t="shared" si="11"/>
        <v>0</v>
      </c>
    </row>
    <row r="304" spans="1:11">
      <c r="A304" s="12"/>
      <c r="B304" s="12"/>
      <c r="C304" s="12"/>
      <c r="D304" s="13" t="s">
        <v>25</v>
      </c>
      <c r="E304" s="13" t="s">
        <v>26</v>
      </c>
      <c r="F304" s="14">
        <v>0</v>
      </c>
      <c r="G304" s="14">
        <v>0</v>
      </c>
      <c r="H304" s="14">
        <v>10000</v>
      </c>
      <c r="I304" s="14">
        <v>10000</v>
      </c>
      <c r="J304" s="14">
        <f t="shared" si="10"/>
        <v>0</v>
      </c>
      <c r="K304" s="14">
        <f t="shared" si="11"/>
        <v>0</v>
      </c>
    </row>
    <row r="305" spans="1:11">
      <c r="A305" s="12"/>
      <c r="B305" s="12"/>
      <c r="C305" s="12"/>
      <c r="D305" s="13" t="s">
        <v>86</v>
      </c>
      <c r="E305" s="13" t="s">
        <v>87</v>
      </c>
      <c r="F305" s="14">
        <v>0</v>
      </c>
      <c r="G305" s="14">
        <v>13000</v>
      </c>
      <c r="H305" s="14">
        <v>0</v>
      </c>
      <c r="I305" s="14">
        <v>0</v>
      </c>
      <c r="J305" s="14">
        <f t="shared" si="10"/>
        <v>0</v>
      </c>
      <c r="K305" s="14">
        <f t="shared" si="11"/>
        <v>0</v>
      </c>
    </row>
    <row r="306" spans="1:11">
      <c r="A306" s="12"/>
      <c r="B306" s="12"/>
      <c r="C306" s="12"/>
      <c r="D306" s="13" t="s">
        <v>126</v>
      </c>
      <c r="E306" s="13" t="s">
        <v>127</v>
      </c>
      <c r="F306" s="14">
        <v>4001.86</v>
      </c>
      <c r="G306" s="14">
        <v>0</v>
      </c>
      <c r="H306" s="14">
        <v>20000</v>
      </c>
      <c r="I306" s="14">
        <v>16500</v>
      </c>
      <c r="J306" s="14">
        <f t="shared" si="10"/>
        <v>0</v>
      </c>
      <c r="K306" s="14">
        <f t="shared" si="11"/>
        <v>0</v>
      </c>
    </row>
    <row r="307" spans="1:11">
      <c r="A307" s="9"/>
      <c r="B307" s="9"/>
      <c r="C307" s="10" t="s">
        <v>226</v>
      </c>
      <c r="D307" s="9"/>
      <c r="E307" s="10" t="s">
        <v>227</v>
      </c>
      <c r="F307" s="11">
        <f>+F308+F309+F310+F311+F312+F313</f>
        <v>75546.11</v>
      </c>
      <c r="G307" s="11">
        <f>+G308+G309+G310+G311+G312+G313</f>
        <v>106453.89000000001</v>
      </c>
      <c r="H307" s="11">
        <f>+H308+H309+H310+H311+H312+H313</f>
        <v>0</v>
      </c>
      <c r="I307" s="11">
        <f>+I308+I309+I310+I311+I312+I313</f>
        <v>0</v>
      </c>
      <c r="J307" s="11">
        <f t="shared" si="10"/>
        <v>0</v>
      </c>
      <c r="K307" s="11">
        <f t="shared" si="11"/>
        <v>0</v>
      </c>
    </row>
    <row r="308" spans="1:11">
      <c r="A308" s="12"/>
      <c r="B308" s="12"/>
      <c r="C308" s="12"/>
      <c r="D308" s="13" t="s">
        <v>17</v>
      </c>
      <c r="E308" s="13" t="s">
        <v>18</v>
      </c>
      <c r="F308" s="14">
        <v>54582.48</v>
      </c>
      <c r="G308" s="14">
        <v>3943.04</v>
      </c>
      <c r="H308" s="14">
        <v>0</v>
      </c>
      <c r="I308" s="14">
        <v>0</v>
      </c>
      <c r="J308" s="14">
        <f t="shared" si="10"/>
        <v>0</v>
      </c>
      <c r="K308" s="14">
        <f t="shared" si="11"/>
        <v>0</v>
      </c>
    </row>
    <row r="309" spans="1:11">
      <c r="A309" s="12"/>
      <c r="B309" s="12"/>
      <c r="C309" s="12"/>
      <c r="D309" s="13" t="s">
        <v>74</v>
      </c>
      <c r="E309" s="13" t="s">
        <v>75</v>
      </c>
      <c r="F309" s="14">
        <v>0</v>
      </c>
      <c r="G309" s="14">
        <v>1525</v>
      </c>
      <c r="H309" s="14">
        <v>0</v>
      </c>
      <c r="I309" s="14">
        <v>0</v>
      </c>
      <c r="J309" s="14">
        <f t="shared" si="10"/>
        <v>0</v>
      </c>
      <c r="K309" s="14">
        <f t="shared" si="11"/>
        <v>0</v>
      </c>
    </row>
    <row r="310" spans="1:11">
      <c r="A310" s="12"/>
      <c r="B310" s="12"/>
      <c r="C310" s="12"/>
      <c r="D310" s="13" t="s">
        <v>21</v>
      </c>
      <c r="E310" s="13" t="s">
        <v>22</v>
      </c>
      <c r="F310" s="14">
        <v>410.03</v>
      </c>
      <c r="G310" s="14">
        <v>0</v>
      </c>
      <c r="H310" s="14">
        <v>0</v>
      </c>
      <c r="I310" s="14">
        <v>0</v>
      </c>
      <c r="J310" s="14">
        <f t="shared" si="10"/>
        <v>0</v>
      </c>
      <c r="K310" s="14">
        <f t="shared" si="11"/>
        <v>0</v>
      </c>
    </row>
    <row r="311" spans="1:11">
      <c r="A311" s="12"/>
      <c r="B311" s="12"/>
      <c r="C311" s="12"/>
      <c r="D311" s="13" t="s">
        <v>66</v>
      </c>
      <c r="E311" s="13" t="s">
        <v>67</v>
      </c>
      <c r="F311" s="14">
        <v>0</v>
      </c>
      <c r="G311" s="14">
        <v>1428</v>
      </c>
      <c r="H311" s="14">
        <v>0</v>
      </c>
      <c r="I311" s="14">
        <v>0</v>
      </c>
      <c r="J311" s="14">
        <f t="shared" si="10"/>
        <v>0</v>
      </c>
      <c r="K311" s="14">
        <f t="shared" si="11"/>
        <v>0</v>
      </c>
    </row>
    <row r="312" spans="1:11">
      <c r="A312" s="12"/>
      <c r="B312" s="12"/>
      <c r="C312" s="12"/>
      <c r="D312" s="13" t="s">
        <v>23</v>
      </c>
      <c r="E312" s="13" t="s">
        <v>24</v>
      </c>
      <c r="F312" s="14">
        <v>20553.599999999999</v>
      </c>
      <c r="G312" s="14">
        <v>21817.22</v>
      </c>
      <c r="H312" s="14">
        <v>0</v>
      </c>
      <c r="I312" s="14">
        <v>0</v>
      </c>
      <c r="J312" s="14">
        <f t="shared" si="10"/>
        <v>0</v>
      </c>
      <c r="K312" s="14">
        <f t="shared" si="11"/>
        <v>0</v>
      </c>
    </row>
    <row r="313" spans="1:11">
      <c r="A313" s="12"/>
      <c r="B313" s="12"/>
      <c r="C313" s="12"/>
      <c r="D313" s="13" t="s">
        <v>132</v>
      </c>
      <c r="E313" s="13" t="s">
        <v>133</v>
      </c>
      <c r="F313" s="14">
        <v>0</v>
      </c>
      <c r="G313" s="14">
        <v>77740.63</v>
      </c>
      <c r="H313" s="14">
        <v>0</v>
      </c>
      <c r="I313" s="14">
        <v>0</v>
      </c>
      <c r="J313" s="14">
        <f t="shared" si="10"/>
        <v>0</v>
      </c>
      <c r="K313" s="14">
        <f t="shared" si="11"/>
        <v>0</v>
      </c>
    </row>
    <row r="314" spans="1:11">
      <c r="A314" s="9"/>
      <c r="B314" s="9"/>
      <c r="C314" s="10" t="s">
        <v>228</v>
      </c>
      <c r="D314" s="9"/>
      <c r="E314" s="10" t="s">
        <v>229</v>
      </c>
      <c r="F314" s="11">
        <f>+F315+F316</f>
        <v>0</v>
      </c>
      <c r="G314" s="11">
        <f>+G315+G316</f>
        <v>0</v>
      </c>
      <c r="H314" s="11">
        <f>+H315+H316</f>
        <v>0</v>
      </c>
      <c r="I314" s="11">
        <f>+I315+I316</f>
        <v>0</v>
      </c>
      <c r="J314" s="11">
        <f t="shared" si="10"/>
        <v>0</v>
      </c>
      <c r="K314" s="11">
        <f t="shared" si="11"/>
        <v>0</v>
      </c>
    </row>
    <row r="315" spans="1:11">
      <c r="A315" s="12"/>
      <c r="B315" s="12"/>
      <c r="C315" s="12"/>
      <c r="D315" s="13" t="s">
        <v>57</v>
      </c>
      <c r="E315" s="13" t="s">
        <v>58</v>
      </c>
      <c r="F315" s="14">
        <v>0</v>
      </c>
      <c r="G315" s="14">
        <v>0</v>
      </c>
      <c r="H315" s="14">
        <v>0</v>
      </c>
      <c r="I315" s="14">
        <v>0</v>
      </c>
      <c r="J315" s="14">
        <f t="shared" si="10"/>
        <v>0</v>
      </c>
      <c r="K315" s="14">
        <f t="shared" si="11"/>
        <v>0</v>
      </c>
    </row>
    <row r="316" spans="1:11">
      <c r="A316" s="12"/>
      <c r="B316" s="12"/>
      <c r="C316" s="12"/>
      <c r="D316" s="13" t="s">
        <v>21</v>
      </c>
      <c r="E316" s="13" t="s">
        <v>22</v>
      </c>
      <c r="F316" s="14">
        <v>0</v>
      </c>
      <c r="G316" s="14">
        <v>0</v>
      </c>
      <c r="H316" s="14">
        <v>0</v>
      </c>
      <c r="I316" s="14">
        <v>0</v>
      </c>
      <c r="J316" s="14">
        <f t="shared" si="10"/>
        <v>0</v>
      </c>
      <c r="K316" s="14">
        <f t="shared" si="11"/>
        <v>0</v>
      </c>
    </row>
    <row r="317" spans="1:11">
      <c r="A317" s="9"/>
      <c r="B317" s="9"/>
      <c r="C317" s="10" t="s">
        <v>230</v>
      </c>
      <c r="D317" s="9"/>
      <c r="E317" s="10" t="s">
        <v>231</v>
      </c>
      <c r="F317" s="11">
        <f>+F318+F319+F320+F321+F322+F323+F324</f>
        <v>25021.040000000001</v>
      </c>
      <c r="G317" s="11">
        <f>+G318+G319+G320+G321+G322+G323+G324</f>
        <v>30000</v>
      </c>
      <c r="H317" s="11">
        <f>+H318+H319+H320+H321+H322+H323+H324</f>
        <v>35000</v>
      </c>
      <c r="I317" s="11">
        <f>+I318+I319+I320+I321+I322+I323+I324</f>
        <v>35000</v>
      </c>
      <c r="J317" s="11">
        <f t="shared" si="10"/>
        <v>116.66666666666667</v>
      </c>
      <c r="K317" s="11">
        <f t="shared" si="11"/>
        <v>116.66666666666667</v>
      </c>
    </row>
    <row r="318" spans="1:11">
      <c r="A318" s="12"/>
      <c r="B318" s="12"/>
      <c r="C318" s="12"/>
      <c r="D318" s="13" t="s">
        <v>17</v>
      </c>
      <c r="E318" s="13" t="s">
        <v>18</v>
      </c>
      <c r="F318" s="14">
        <v>218.94</v>
      </c>
      <c r="G318" s="14">
        <v>2281.4</v>
      </c>
      <c r="H318" s="14">
        <v>15000</v>
      </c>
      <c r="I318" s="14">
        <v>15000</v>
      </c>
      <c r="J318" s="14">
        <f t="shared" si="10"/>
        <v>657.49101428947142</v>
      </c>
      <c r="K318" s="14">
        <f t="shared" si="11"/>
        <v>657.49101428947142</v>
      </c>
    </row>
    <row r="319" spans="1:11">
      <c r="A319" s="12"/>
      <c r="B319" s="12"/>
      <c r="C319" s="12"/>
      <c r="D319" s="13" t="s">
        <v>57</v>
      </c>
      <c r="E319" s="13" t="s">
        <v>58</v>
      </c>
      <c r="F319" s="14">
        <v>1168.05</v>
      </c>
      <c r="G319" s="14">
        <v>63.61</v>
      </c>
      <c r="H319" s="14">
        <v>5000</v>
      </c>
      <c r="I319" s="14">
        <v>5000</v>
      </c>
      <c r="J319" s="14">
        <f t="shared" si="10"/>
        <v>7860.3993082848601</v>
      </c>
      <c r="K319" s="14">
        <f t="shared" si="11"/>
        <v>7860.3993082848601</v>
      </c>
    </row>
    <row r="320" spans="1:11">
      <c r="A320" s="12"/>
      <c r="B320" s="12"/>
      <c r="C320" s="12"/>
      <c r="D320" s="13" t="s">
        <v>21</v>
      </c>
      <c r="E320" s="13" t="s">
        <v>22</v>
      </c>
      <c r="F320" s="14">
        <v>2899.66</v>
      </c>
      <c r="G320" s="14">
        <v>779.38</v>
      </c>
      <c r="H320" s="14">
        <v>5000</v>
      </c>
      <c r="I320" s="14">
        <v>5000</v>
      </c>
      <c r="J320" s="14">
        <f t="shared" si="10"/>
        <v>641.53557956324255</v>
      </c>
      <c r="K320" s="14">
        <f t="shared" si="11"/>
        <v>641.53557956324255</v>
      </c>
    </row>
    <row r="321" spans="1:11">
      <c r="A321" s="12"/>
      <c r="B321" s="12"/>
      <c r="C321" s="12"/>
      <c r="D321" s="13" t="s">
        <v>66</v>
      </c>
      <c r="E321" s="13" t="s">
        <v>67</v>
      </c>
      <c r="F321" s="14">
        <v>374.39</v>
      </c>
      <c r="G321" s="14">
        <v>0</v>
      </c>
      <c r="H321" s="14">
        <v>0</v>
      </c>
      <c r="I321" s="14">
        <v>0</v>
      </c>
      <c r="J321" s="14">
        <f t="shared" si="10"/>
        <v>0</v>
      </c>
      <c r="K321" s="14">
        <f t="shared" si="11"/>
        <v>0</v>
      </c>
    </row>
    <row r="322" spans="1:11">
      <c r="A322" s="12"/>
      <c r="B322" s="12"/>
      <c r="C322" s="12"/>
      <c r="D322" s="13" t="s">
        <v>23</v>
      </c>
      <c r="E322" s="13" t="s">
        <v>24</v>
      </c>
      <c r="F322" s="14">
        <v>360</v>
      </c>
      <c r="G322" s="14">
        <v>0</v>
      </c>
      <c r="H322" s="14">
        <v>0</v>
      </c>
      <c r="I322" s="14">
        <v>0</v>
      </c>
      <c r="J322" s="14">
        <f t="shared" si="10"/>
        <v>0</v>
      </c>
      <c r="K322" s="14">
        <f t="shared" si="11"/>
        <v>0</v>
      </c>
    </row>
    <row r="323" spans="1:11">
      <c r="A323" s="12"/>
      <c r="B323" s="12"/>
      <c r="C323" s="12"/>
      <c r="D323" s="13" t="s">
        <v>29</v>
      </c>
      <c r="E323" s="13" t="s">
        <v>30</v>
      </c>
      <c r="F323" s="14">
        <v>20000</v>
      </c>
      <c r="G323" s="14">
        <v>0</v>
      </c>
      <c r="H323" s="14">
        <v>0</v>
      </c>
      <c r="I323" s="14">
        <v>0</v>
      </c>
      <c r="J323" s="14">
        <f t="shared" si="10"/>
        <v>0</v>
      </c>
      <c r="K323" s="14">
        <f t="shared" si="11"/>
        <v>0</v>
      </c>
    </row>
    <row r="324" spans="1:11">
      <c r="A324" s="12"/>
      <c r="B324" s="12"/>
      <c r="C324" s="12"/>
      <c r="D324" s="13" t="s">
        <v>132</v>
      </c>
      <c r="E324" s="13" t="s">
        <v>133</v>
      </c>
      <c r="F324" s="14">
        <v>0</v>
      </c>
      <c r="G324" s="14">
        <v>26875.61</v>
      </c>
      <c r="H324" s="14">
        <v>10000</v>
      </c>
      <c r="I324" s="14">
        <v>10000</v>
      </c>
      <c r="J324" s="14">
        <f t="shared" si="10"/>
        <v>37.208457780121087</v>
      </c>
      <c r="K324" s="14">
        <f t="shared" si="11"/>
        <v>37.208457780121087</v>
      </c>
    </row>
    <row r="325" spans="1:11">
      <c r="A325" s="9"/>
      <c r="B325" s="9"/>
      <c r="C325" s="10" t="s">
        <v>232</v>
      </c>
      <c r="D325" s="9"/>
      <c r="E325" s="10" t="s">
        <v>233</v>
      </c>
      <c r="F325" s="11">
        <f>+F326+F327+F328+F329+F330</f>
        <v>438503.85999999993</v>
      </c>
      <c r="G325" s="11">
        <f>+G326+G327+G328+G329+G330</f>
        <v>3413261.68</v>
      </c>
      <c r="H325" s="11">
        <f>+H326+H327+H328+H329+H330</f>
        <v>315000</v>
      </c>
      <c r="I325" s="11">
        <f>+I326+I327+I328+I329+I330</f>
        <v>315000</v>
      </c>
      <c r="J325" s="11">
        <f t="shared" si="10"/>
        <v>9.2287093557971787</v>
      </c>
      <c r="K325" s="11">
        <f t="shared" si="11"/>
        <v>9.2287093557971787</v>
      </c>
    </row>
    <row r="326" spans="1:11">
      <c r="A326" s="12"/>
      <c r="B326" s="12"/>
      <c r="C326" s="12"/>
      <c r="D326" s="13" t="s">
        <v>17</v>
      </c>
      <c r="E326" s="13" t="s">
        <v>18</v>
      </c>
      <c r="F326" s="14">
        <v>24909.41</v>
      </c>
      <c r="G326" s="14">
        <v>82813.95</v>
      </c>
      <c r="H326" s="14">
        <v>5000</v>
      </c>
      <c r="I326" s="14">
        <v>5000</v>
      </c>
      <c r="J326" s="14">
        <f t="shared" si="10"/>
        <v>6.0376301335704916</v>
      </c>
      <c r="K326" s="14">
        <f t="shared" si="11"/>
        <v>6.0376301335704916</v>
      </c>
    </row>
    <row r="327" spans="1:11">
      <c r="A327" s="12"/>
      <c r="B327" s="12"/>
      <c r="C327" s="12"/>
      <c r="D327" s="13" t="s">
        <v>57</v>
      </c>
      <c r="E327" s="13" t="s">
        <v>58</v>
      </c>
      <c r="F327" s="14">
        <v>0</v>
      </c>
      <c r="G327" s="14">
        <v>13102.76</v>
      </c>
      <c r="H327" s="14">
        <v>0</v>
      </c>
      <c r="I327" s="14">
        <v>0</v>
      </c>
      <c r="J327" s="14">
        <f t="shared" ref="J327:J390" si="12">IF(G327&lt;&gt;0,I327/G327*100,0)</f>
        <v>0</v>
      </c>
      <c r="K327" s="14">
        <f t="shared" ref="K327:K390" si="13">IF(G327&lt;&gt;0,H327/G327*100,0)</f>
        <v>0</v>
      </c>
    </row>
    <row r="328" spans="1:11">
      <c r="A328" s="12"/>
      <c r="B328" s="12"/>
      <c r="C328" s="12"/>
      <c r="D328" s="13" t="s">
        <v>23</v>
      </c>
      <c r="E328" s="13" t="s">
        <v>24</v>
      </c>
      <c r="F328" s="14">
        <v>0</v>
      </c>
      <c r="G328" s="14">
        <v>671</v>
      </c>
      <c r="H328" s="14">
        <v>0</v>
      </c>
      <c r="I328" s="14">
        <v>0</v>
      </c>
      <c r="J328" s="14">
        <f t="shared" si="12"/>
        <v>0</v>
      </c>
      <c r="K328" s="14">
        <f t="shared" si="13"/>
        <v>0</v>
      </c>
    </row>
    <row r="329" spans="1:11">
      <c r="A329" s="12"/>
      <c r="B329" s="12"/>
      <c r="C329" s="12"/>
      <c r="D329" s="13" t="s">
        <v>130</v>
      </c>
      <c r="E329" s="13" t="s">
        <v>131</v>
      </c>
      <c r="F329" s="14">
        <v>342640.72</v>
      </c>
      <c r="G329" s="14">
        <v>3251603.64</v>
      </c>
      <c r="H329" s="14">
        <v>295000</v>
      </c>
      <c r="I329" s="14">
        <v>295000</v>
      </c>
      <c r="J329" s="14">
        <f t="shared" si="12"/>
        <v>9.0724464805925731</v>
      </c>
      <c r="K329" s="14">
        <f t="shared" si="13"/>
        <v>9.0724464805925731</v>
      </c>
    </row>
    <row r="330" spans="1:11">
      <c r="A330" s="12"/>
      <c r="B330" s="12"/>
      <c r="C330" s="12"/>
      <c r="D330" s="13" t="s">
        <v>126</v>
      </c>
      <c r="E330" s="13" t="s">
        <v>127</v>
      </c>
      <c r="F330" s="14">
        <v>70953.73</v>
      </c>
      <c r="G330" s="14">
        <v>65070.33</v>
      </c>
      <c r="H330" s="14">
        <v>15000</v>
      </c>
      <c r="I330" s="14">
        <v>15000</v>
      </c>
      <c r="J330" s="14">
        <f t="shared" si="12"/>
        <v>23.051980833661055</v>
      </c>
      <c r="K330" s="14">
        <f t="shared" si="13"/>
        <v>23.051980833661055</v>
      </c>
    </row>
    <row r="331" spans="1:11">
      <c r="A331" s="9"/>
      <c r="B331" s="9"/>
      <c r="C331" s="10" t="s">
        <v>234</v>
      </c>
      <c r="D331" s="9"/>
      <c r="E331" s="10" t="s">
        <v>235</v>
      </c>
      <c r="F331" s="11">
        <f>+F332+F333+F334</f>
        <v>0</v>
      </c>
      <c r="G331" s="11">
        <f>+G332+G333+G334</f>
        <v>425000</v>
      </c>
      <c r="H331" s="11">
        <f>+H332+H333+H334</f>
        <v>90000</v>
      </c>
      <c r="I331" s="11">
        <f>+I332+I333+I334</f>
        <v>90000</v>
      </c>
      <c r="J331" s="11">
        <f t="shared" si="12"/>
        <v>21.176470588235293</v>
      </c>
      <c r="K331" s="11">
        <f t="shared" si="13"/>
        <v>21.176470588235293</v>
      </c>
    </row>
    <row r="332" spans="1:11">
      <c r="A332" s="12"/>
      <c r="B332" s="12"/>
      <c r="C332" s="12"/>
      <c r="D332" s="13" t="s">
        <v>17</v>
      </c>
      <c r="E332" s="13" t="s">
        <v>18</v>
      </c>
      <c r="F332" s="14">
        <v>0</v>
      </c>
      <c r="G332" s="14">
        <v>83400</v>
      </c>
      <c r="H332" s="14">
        <v>90000</v>
      </c>
      <c r="I332" s="14">
        <v>90000</v>
      </c>
      <c r="J332" s="14">
        <f t="shared" si="12"/>
        <v>107.91366906474819</v>
      </c>
      <c r="K332" s="14">
        <f t="shared" si="13"/>
        <v>107.91366906474819</v>
      </c>
    </row>
    <row r="333" spans="1:11">
      <c r="A333" s="12"/>
      <c r="B333" s="12"/>
      <c r="C333" s="12"/>
      <c r="D333" s="13" t="s">
        <v>25</v>
      </c>
      <c r="E333" s="13" t="s">
        <v>26</v>
      </c>
      <c r="F333" s="14">
        <v>0</v>
      </c>
      <c r="G333" s="14">
        <v>16600</v>
      </c>
      <c r="H333" s="14">
        <v>0</v>
      </c>
      <c r="I333" s="14">
        <v>0</v>
      </c>
      <c r="J333" s="14">
        <f t="shared" si="12"/>
        <v>0</v>
      </c>
      <c r="K333" s="14">
        <f t="shared" si="13"/>
        <v>0</v>
      </c>
    </row>
    <row r="334" spans="1:11">
      <c r="A334" s="12"/>
      <c r="B334" s="12"/>
      <c r="C334" s="12"/>
      <c r="D334" s="13" t="s">
        <v>130</v>
      </c>
      <c r="E334" s="13" t="s">
        <v>131</v>
      </c>
      <c r="F334" s="14">
        <v>0</v>
      </c>
      <c r="G334" s="14">
        <v>325000</v>
      </c>
      <c r="H334" s="14">
        <v>0</v>
      </c>
      <c r="I334" s="14">
        <v>0</v>
      </c>
      <c r="J334" s="14">
        <f t="shared" si="12"/>
        <v>0</v>
      </c>
      <c r="K334" s="14">
        <f t="shared" si="13"/>
        <v>0</v>
      </c>
    </row>
    <row r="335" spans="1:11">
      <c r="A335" s="6"/>
      <c r="B335" s="7" t="s">
        <v>236</v>
      </c>
      <c r="C335" s="6"/>
      <c r="D335" s="6"/>
      <c r="E335" s="7" t="s">
        <v>237</v>
      </c>
      <c r="F335" s="8">
        <f>+F336+F346+F353+F355+F357+F359+F361+F368+F373</f>
        <v>771824.68</v>
      </c>
      <c r="G335" s="8">
        <f>+G336+G346+G353+G355+G357+G359+G361+G368+G373</f>
        <v>1664521.88</v>
      </c>
      <c r="H335" s="8">
        <f>+H336+H346+H353+H355+H357+H359+H361+H368+H373</f>
        <v>1702200</v>
      </c>
      <c r="I335" s="8">
        <f>+I336+I346+I353+I355+I357+I359+I361+I368+I373</f>
        <v>1720200</v>
      </c>
      <c r="J335" s="8">
        <f t="shared" si="12"/>
        <v>103.34499177625712</v>
      </c>
      <c r="K335" s="8">
        <f t="shared" si="13"/>
        <v>102.26360016366982</v>
      </c>
    </row>
    <row r="336" spans="1:11">
      <c r="A336" s="9"/>
      <c r="B336" s="9"/>
      <c r="C336" s="10" t="s">
        <v>238</v>
      </c>
      <c r="D336" s="9"/>
      <c r="E336" s="10" t="s">
        <v>239</v>
      </c>
      <c r="F336" s="11">
        <f>+F337+F338+F339+F340+F341+F342+F343+F344+F345</f>
        <v>103708.59</v>
      </c>
      <c r="G336" s="11">
        <f>+G337+G338+G339+G340+G341+G342+G343+G344+G345</f>
        <v>162000</v>
      </c>
      <c r="H336" s="11">
        <f>+H337+H338+H339+H340+H341+H342+H343+H344+H345</f>
        <v>340900</v>
      </c>
      <c r="I336" s="11">
        <f>+I337+I338+I339+I340+I341+I342+I343+I344+I345</f>
        <v>393900</v>
      </c>
      <c r="J336" s="11">
        <f t="shared" si="12"/>
        <v>243.14814814814815</v>
      </c>
      <c r="K336" s="11">
        <f t="shared" si="13"/>
        <v>210.4320987654321</v>
      </c>
    </row>
    <row r="337" spans="1:11">
      <c r="A337" s="12"/>
      <c r="B337" s="12"/>
      <c r="C337" s="12"/>
      <c r="D337" s="13" t="s">
        <v>17</v>
      </c>
      <c r="E337" s="13" t="s">
        <v>18</v>
      </c>
      <c r="F337" s="14">
        <v>0</v>
      </c>
      <c r="G337" s="14">
        <v>664.13</v>
      </c>
      <c r="H337" s="14">
        <v>24300</v>
      </c>
      <c r="I337" s="14">
        <v>24300</v>
      </c>
      <c r="J337" s="14">
        <f t="shared" si="12"/>
        <v>3658.9221989670696</v>
      </c>
      <c r="K337" s="14">
        <f t="shared" si="13"/>
        <v>3658.9221989670696</v>
      </c>
    </row>
    <row r="338" spans="1:11">
      <c r="A338" s="12"/>
      <c r="B338" s="12"/>
      <c r="C338" s="12"/>
      <c r="D338" s="13" t="s">
        <v>74</v>
      </c>
      <c r="E338" s="13" t="s">
        <v>75</v>
      </c>
      <c r="F338" s="14">
        <v>0</v>
      </c>
      <c r="G338" s="14">
        <v>5050.8</v>
      </c>
      <c r="H338" s="14">
        <v>0</v>
      </c>
      <c r="I338" s="14">
        <v>0</v>
      </c>
      <c r="J338" s="14">
        <f t="shared" si="12"/>
        <v>0</v>
      </c>
      <c r="K338" s="14">
        <f t="shared" si="13"/>
        <v>0</v>
      </c>
    </row>
    <row r="339" spans="1:11">
      <c r="A339" s="12"/>
      <c r="B339" s="12"/>
      <c r="C339" s="12"/>
      <c r="D339" s="13" t="s">
        <v>57</v>
      </c>
      <c r="E339" s="13" t="s">
        <v>58</v>
      </c>
      <c r="F339" s="14">
        <v>506.36</v>
      </c>
      <c r="G339" s="14">
        <v>219.84</v>
      </c>
      <c r="H339" s="14">
        <v>400</v>
      </c>
      <c r="I339" s="14">
        <v>400</v>
      </c>
      <c r="J339" s="14">
        <f t="shared" si="12"/>
        <v>181.95050946142649</v>
      </c>
      <c r="K339" s="14">
        <f t="shared" si="13"/>
        <v>181.95050946142649</v>
      </c>
    </row>
    <row r="340" spans="1:11">
      <c r="A340" s="12"/>
      <c r="B340" s="12"/>
      <c r="C340" s="12"/>
      <c r="D340" s="13" t="s">
        <v>66</v>
      </c>
      <c r="E340" s="13" t="s">
        <v>67</v>
      </c>
      <c r="F340" s="14">
        <v>1988.9</v>
      </c>
      <c r="G340" s="14">
        <v>2318.1999999999998</v>
      </c>
      <c r="H340" s="14">
        <v>0</v>
      </c>
      <c r="I340" s="14">
        <v>0</v>
      </c>
      <c r="J340" s="14">
        <f t="shared" si="12"/>
        <v>0</v>
      </c>
      <c r="K340" s="14">
        <f t="shared" si="13"/>
        <v>0</v>
      </c>
    </row>
    <row r="341" spans="1:11">
      <c r="A341" s="12"/>
      <c r="B341" s="12"/>
      <c r="C341" s="12"/>
      <c r="D341" s="13" t="s">
        <v>23</v>
      </c>
      <c r="E341" s="13" t="s">
        <v>24</v>
      </c>
      <c r="F341" s="14">
        <v>134.69999999999999</v>
      </c>
      <c r="G341" s="14">
        <v>1544.9</v>
      </c>
      <c r="H341" s="14">
        <v>0</v>
      </c>
      <c r="I341" s="14">
        <v>0</v>
      </c>
      <c r="J341" s="14">
        <f t="shared" si="12"/>
        <v>0</v>
      </c>
      <c r="K341" s="14">
        <f t="shared" si="13"/>
        <v>0</v>
      </c>
    </row>
    <row r="342" spans="1:11">
      <c r="A342" s="12"/>
      <c r="B342" s="12"/>
      <c r="C342" s="12"/>
      <c r="D342" s="13" t="s">
        <v>25</v>
      </c>
      <c r="E342" s="13" t="s">
        <v>26</v>
      </c>
      <c r="F342" s="14">
        <v>15780.14</v>
      </c>
      <c r="G342" s="14">
        <v>0</v>
      </c>
      <c r="H342" s="14">
        <v>0</v>
      </c>
      <c r="I342" s="14">
        <v>0</v>
      </c>
      <c r="J342" s="14">
        <f t="shared" si="12"/>
        <v>0</v>
      </c>
      <c r="K342" s="14">
        <f t="shared" si="13"/>
        <v>0</v>
      </c>
    </row>
    <row r="343" spans="1:11">
      <c r="A343" s="12"/>
      <c r="B343" s="12"/>
      <c r="C343" s="12"/>
      <c r="D343" s="13" t="s">
        <v>130</v>
      </c>
      <c r="E343" s="13" t="s">
        <v>131</v>
      </c>
      <c r="F343" s="14">
        <v>62905.21</v>
      </c>
      <c r="G343" s="14">
        <v>2100.84</v>
      </c>
      <c r="H343" s="14">
        <v>15800</v>
      </c>
      <c r="I343" s="14">
        <v>15800</v>
      </c>
      <c r="J343" s="14">
        <f t="shared" si="12"/>
        <v>752.08012033281921</v>
      </c>
      <c r="K343" s="14">
        <f t="shared" si="13"/>
        <v>752.08012033281921</v>
      </c>
    </row>
    <row r="344" spans="1:11">
      <c r="A344" s="12"/>
      <c r="B344" s="12"/>
      <c r="C344" s="12"/>
      <c r="D344" s="13" t="s">
        <v>132</v>
      </c>
      <c r="E344" s="13" t="s">
        <v>133</v>
      </c>
      <c r="F344" s="14">
        <v>0</v>
      </c>
      <c r="G344" s="14">
        <v>149552.29</v>
      </c>
      <c r="H344" s="14">
        <v>234500</v>
      </c>
      <c r="I344" s="14">
        <v>287500</v>
      </c>
      <c r="J344" s="14">
        <f t="shared" si="12"/>
        <v>192.24045315521411</v>
      </c>
      <c r="K344" s="14">
        <f t="shared" si="13"/>
        <v>156.80134353007901</v>
      </c>
    </row>
    <row r="345" spans="1:11">
      <c r="A345" s="12"/>
      <c r="B345" s="12"/>
      <c r="C345" s="12"/>
      <c r="D345" s="13" t="s">
        <v>126</v>
      </c>
      <c r="E345" s="13" t="s">
        <v>127</v>
      </c>
      <c r="F345" s="14">
        <v>22393.279999999999</v>
      </c>
      <c r="G345" s="14">
        <v>549</v>
      </c>
      <c r="H345" s="14">
        <v>65900</v>
      </c>
      <c r="I345" s="14">
        <v>65900</v>
      </c>
      <c r="J345" s="14">
        <f t="shared" si="12"/>
        <v>12003.642987249545</v>
      </c>
      <c r="K345" s="14">
        <f t="shared" si="13"/>
        <v>12003.642987249545</v>
      </c>
    </row>
    <row r="346" spans="1:11">
      <c r="A346" s="9"/>
      <c r="B346" s="9"/>
      <c r="C346" s="10" t="s">
        <v>240</v>
      </c>
      <c r="D346" s="9"/>
      <c r="E346" s="10" t="s">
        <v>241</v>
      </c>
      <c r="F346" s="11">
        <f>+F347+F348+F349+F350+F351+F352</f>
        <v>23374.71</v>
      </c>
      <c r="G346" s="11">
        <f>+G347+G348+G349+G350+G351+G352</f>
        <v>5900</v>
      </c>
      <c r="H346" s="11">
        <f>+H347+H348+H349+H350+H351+H352</f>
        <v>0</v>
      </c>
      <c r="I346" s="11">
        <f>+I347+I348+I349+I350+I351+I352</f>
        <v>0</v>
      </c>
      <c r="J346" s="11">
        <f t="shared" si="12"/>
        <v>0</v>
      </c>
      <c r="K346" s="11">
        <f t="shared" si="13"/>
        <v>0</v>
      </c>
    </row>
    <row r="347" spans="1:11">
      <c r="A347" s="12"/>
      <c r="B347" s="12"/>
      <c r="C347" s="12"/>
      <c r="D347" s="13" t="s">
        <v>17</v>
      </c>
      <c r="E347" s="13" t="s">
        <v>18</v>
      </c>
      <c r="F347" s="14">
        <v>977.38</v>
      </c>
      <c r="G347" s="14">
        <v>0</v>
      </c>
      <c r="H347" s="14">
        <v>0</v>
      </c>
      <c r="I347" s="14">
        <v>0</v>
      </c>
      <c r="J347" s="14">
        <f t="shared" si="12"/>
        <v>0</v>
      </c>
      <c r="K347" s="14">
        <f t="shared" si="13"/>
        <v>0</v>
      </c>
    </row>
    <row r="348" spans="1:11">
      <c r="A348" s="12"/>
      <c r="B348" s="12"/>
      <c r="C348" s="12"/>
      <c r="D348" s="13" t="s">
        <v>57</v>
      </c>
      <c r="E348" s="13" t="s">
        <v>58</v>
      </c>
      <c r="F348" s="14">
        <v>3044.16</v>
      </c>
      <c r="G348" s="14">
        <v>0</v>
      </c>
      <c r="H348" s="14">
        <v>0</v>
      </c>
      <c r="I348" s="14">
        <v>0</v>
      </c>
      <c r="J348" s="14">
        <f t="shared" si="12"/>
        <v>0</v>
      </c>
      <c r="K348" s="14">
        <f t="shared" si="13"/>
        <v>0</v>
      </c>
    </row>
    <row r="349" spans="1:11">
      <c r="A349" s="12"/>
      <c r="B349" s="12"/>
      <c r="C349" s="12"/>
      <c r="D349" s="13" t="s">
        <v>66</v>
      </c>
      <c r="E349" s="13" t="s">
        <v>67</v>
      </c>
      <c r="F349" s="14">
        <v>977.38</v>
      </c>
      <c r="G349" s="14">
        <v>0</v>
      </c>
      <c r="H349" s="14">
        <v>0</v>
      </c>
      <c r="I349" s="14">
        <v>0</v>
      </c>
      <c r="J349" s="14">
        <f t="shared" si="12"/>
        <v>0</v>
      </c>
      <c r="K349" s="14">
        <f t="shared" si="13"/>
        <v>0</v>
      </c>
    </row>
    <row r="350" spans="1:11">
      <c r="A350" s="12"/>
      <c r="B350" s="12"/>
      <c r="C350" s="12"/>
      <c r="D350" s="13" t="s">
        <v>130</v>
      </c>
      <c r="E350" s="13" t="s">
        <v>131</v>
      </c>
      <c r="F350" s="14">
        <v>0</v>
      </c>
      <c r="G350" s="14">
        <v>60.45</v>
      </c>
      <c r="H350" s="14">
        <v>0</v>
      </c>
      <c r="I350" s="14">
        <v>0</v>
      </c>
      <c r="J350" s="14">
        <f t="shared" si="12"/>
        <v>0</v>
      </c>
      <c r="K350" s="14">
        <f t="shared" si="13"/>
        <v>0</v>
      </c>
    </row>
    <row r="351" spans="1:11">
      <c r="A351" s="12"/>
      <c r="B351" s="12"/>
      <c r="C351" s="12"/>
      <c r="D351" s="13" t="s">
        <v>132</v>
      </c>
      <c r="E351" s="13" t="s">
        <v>133</v>
      </c>
      <c r="F351" s="14">
        <v>5361.85</v>
      </c>
      <c r="G351" s="14">
        <v>3000</v>
      </c>
      <c r="H351" s="14">
        <v>0</v>
      </c>
      <c r="I351" s="14">
        <v>0</v>
      </c>
      <c r="J351" s="14">
        <f t="shared" si="12"/>
        <v>0</v>
      </c>
      <c r="K351" s="14">
        <f t="shared" si="13"/>
        <v>0</v>
      </c>
    </row>
    <row r="352" spans="1:11">
      <c r="A352" s="12"/>
      <c r="B352" s="12"/>
      <c r="C352" s="12"/>
      <c r="D352" s="13" t="s">
        <v>126</v>
      </c>
      <c r="E352" s="13" t="s">
        <v>127</v>
      </c>
      <c r="F352" s="14">
        <v>13013.94</v>
      </c>
      <c r="G352" s="14">
        <v>2839.55</v>
      </c>
      <c r="H352" s="14">
        <v>0</v>
      </c>
      <c r="I352" s="14">
        <v>0</v>
      </c>
      <c r="J352" s="14">
        <f t="shared" si="12"/>
        <v>0</v>
      </c>
      <c r="K352" s="14">
        <f t="shared" si="13"/>
        <v>0</v>
      </c>
    </row>
    <row r="353" spans="1:11">
      <c r="A353" s="9"/>
      <c r="B353" s="9"/>
      <c r="C353" s="10" t="s">
        <v>242</v>
      </c>
      <c r="D353" s="9"/>
      <c r="E353" s="10" t="s">
        <v>243</v>
      </c>
      <c r="F353" s="11">
        <f>+F354</f>
        <v>0</v>
      </c>
      <c r="G353" s="11">
        <f>+G354</f>
        <v>30000</v>
      </c>
      <c r="H353" s="11">
        <f>+H354</f>
        <v>15000</v>
      </c>
      <c r="I353" s="11">
        <f>+I354</f>
        <v>15000</v>
      </c>
      <c r="J353" s="11">
        <f t="shared" si="12"/>
        <v>50</v>
      </c>
      <c r="K353" s="11">
        <f t="shared" si="13"/>
        <v>50</v>
      </c>
    </row>
    <row r="354" spans="1:11">
      <c r="A354" s="12"/>
      <c r="B354" s="12"/>
      <c r="C354" s="12"/>
      <c r="D354" s="13" t="s">
        <v>17</v>
      </c>
      <c r="E354" s="13" t="s">
        <v>18</v>
      </c>
      <c r="F354" s="14">
        <v>0</v>
      </c>
      <c r="G354" s="14">
        <v>30000</v>
      </c>
      <c r="H354" s="14">
        <v>15000</v>
      </c>
      <c r="I354" s="14">
        <v>15000</v>
      </c>
      <c r="J354" s="14">
        <f t="shared" si="12"/>
        <v>50</v>
      </c>
      <c r="K354" s="14">
        <f t="shared" si="13"/>
        <v>50</v>
      </c>
    </row>
    <row r="355" spans="1:11">
      <c r="A355" s="9"/>
      <c r="B355" s="9"/>
      <c r="C355" s="10" t="s">
        <v>244</v>
      </c>
      <c r="D355" s="9"/>
      <c r="E355" s="10" t="s">
        <v>245</v>
      </c>
      <c r="F355" s="11">
        <f>+F356</f>
        <v>0</v>
      </c>
      <c r="G355" s="11">
        <f>+G356</f>
        <v>20000</v>
      </c>
      <c r="H355" s="11">
        <f>+H356</f>
        <v>15000</v>
      </c>
      <c r="I355" s="11">
        <f>+I356</f>
        <v>15000</v>
      </c>
      <c r="J355" s="11">
        <f t="shared" si="12"/>
        <v>75</v>
      </c>
      <c r="K355" s="11">
        <f t="shared" si="13"/>
        <v>75</v>
      </c>
    </row>
    <row r="356" spans="1:11">
      <c r="A356" s="12"/>
      <c r="B356" s="12"/>
      <c r="C356" s="12"/>
      <c r="D356" s="13" t="s">
        <v>17</v>
      </c>
      <c r="E356" s="13" t="s">
        <v>18</v>
      </c>
      <c r="F356" s="14">
        <v>0</v>
      </c>
      <c r="G356" s="14">
        <v>20000</v>
      </c>
      <c r="H356" s="14">
        <v>15000</v>
      </c>
      <c r="I356" s="14">
        <v>15000</v>
      </c>
      <c r="J356" s="14">
        <f t="shared" si="12"/>
        <v>75</v>
      </c>
      <c r="K356" s="14">
        <f t="shared" si="13"/>
        <v>75</v>
      </c>
    </row>
    <row r="357" spans="1:11">
      <c r="A357" s="9"/>
      <c r="B357" s="9"/>
      <c r="C357" s="10" t="s">
        <v>246</v>
      </c>
      <c r="D357" s="9"/>
      <c r="E357" s="10" t="s">
        <v>247</v>
      </c>
      <c r="F357" s="11">
        <f>+F358</f>
        <v>355981.13</v>
      </c>
      <c r="G357" s="11">
        <f>+G358</f>
        <v>803913.88</v>
      </c>
      <c r="H357" s="11">
        <f>+H358</f>
        <v>664000</v>
      </c>
      <c r="I357" s="11">
        <f>+I358</f>
        <v>629000</v>
      </c>
      <c r="J357" s="11">
        <f t="shared" si="12"/>
        <v>78.242211715513605</v>
      </c>
      <c r="K357" s="11">
        <f t="shared" si="13"/>
        <v>82.595911890462688</v>
      </c>
    </row>
    <row r="358" spans="1:11">
      <c r="A358" s="12"/>
      <c r="B358" s="12"/>
      <c r="C358" s="12"/>
      <c r="D358" s="13" t="s">
        <v>248</v>
      </c>
      <c r="E358" s="13" t="s">
        <v>249</v>
      </c>
      <c r="F358" s="14">
        <v>355981.13</v>
      </c>
      <c r="G358" s="14">
        <v>803913.88</v>
      </c>
      <c r="H358" s="14">
        <v>664000</v>
      </c>
      <c r="I358" s="14">
        <v>629000</v>
      </c>
      <c r="J358" s="14">
        <f t="shared" si="12"/>
        <v>78.242211715513605</v>
      </c>
      <c r="K358" s="14">
        <f t="shared" si="13"/>
        <v>82.595911890462688</v>
      </c>
    </row>
    <row r="359" spans="1:11">
      <c r="A359" s="9"/>
      <c r="B359" s="9"/>
      <c r="C359" s="10" t="s">
        <v>250</v>
      </c>
      <c r="D359" s="9"/>
      <c r="E359" s="10" t="s">
        <v>251</v>
      </c>
      <c r="F359" s="11">
        <f>+F360</f>
        <v>0</v>
      </c>
      <c r="G359" s="11">
        <f>+G360</f>
        <v>1000</v>
      </c>
      <c r="H359" s="11">
        <f>+H360</f>
        <v>1000</v>
      </c>
      <c r="I359" s="11">
        <f>+I360</f>
        <v>1000</v>
      </c>
      <c r="J359" s="11">
        <f t="shared" si="12"/>
        <v>100</v>
      </c>
      <c r="K359" s="11">
        <f t="shared" si="13"/>
        <v>100</v>
      </c>
    </row>
    <row r="360" spans="1:11">
      <c r="A360" s="12"/>
      <c r="B360" s="12"/>
      <c r="C360" s="12"/>
      <c r="D360" s="13" t="s">
        <v>248</v>
      </c>
      <c r="E360" s="13" t="s">
        <v>249</v>
      </c>
      <c r="F360" s="14">
        <v>0</v>
      </c>
      <c r="G360" s="14">
        <v>1000</v>
      </c>
      <c r="H360" s="14">
        <v>1000</v>
      </c>
      <c r="I360" s="14">
        <v>1000</v>
      </c>
      <c r="J360" s="14">
        <f t="shared" si="12"/>
        <v>100</v>
      </c>
      <c r="K360" s="14">
        <f t="shared" si="13"/>
        <v>100</v>
      </c>
    </row>
    <row r="361" spans="1:11">
      <c r="A361" s="9"/>
      <c r="B361" s="9"/>
      <c r="C361" s="10" t="s">
        <v>252</v>
      </c>
      <c r="D361" s="9"/>
      <c r="E361" s="10" t="s">
        <v>253</v>
      </c>
      <c r="F361" s="11">
        <f>+F362+F363+F364+F365+F366+F367</f>
        <v>123978.45</v>
      </c>
      <c r="G361" s="11">
        <f>+G362+G363+G364+G365+G366+G367</f>
        <v>105100</v>
      </c>
      <c r="H361" s="11">
        <f>+H362+H363+H364+H365+H366+H367</f>
        <v>0</v>
      </c>
      <c r="I361" s="11">
        <f>+I362+I363+I364+I365+I366+I367</f>
        <v>0</v>
      </c>
      <c r="J361" s="11">
        <f t="shared" si="12"/>
        <v>0</v>
      </c>
      <c r="K361" s="11">
        <f t="shared" si="13"/>
        <v>0</v>
      </c>
    </row>
    <row r="362" spans="1:11">
      <c r="A362" s="12"/>
      <c r="B362" s="12"/>
      <c r="C362" s="12"/>
      <c r="D362" s="13" t="s">
        <v>17</v>
      </c>
      <c r="E362" s="13" t="s">
        <v>18</v>
      </c>
      <c r="F362" s="14">
        <v>0</v>
      </c>
      <c r="G362" s="14">
        <v>72633.320000000007</v>
      </c>
      <c r="H362" s="14">
        <v>0</v>
      </c>
      <c r="I362" s="14">
        <v>0</v>
      </c>
      <c r="J362" s="14">
        <f t="shared" si="12"/>
        <v>0</v>
      </c>
      <c r="K362" s="14">
        <f t="shared" si="13"/>
        <v>0</v>
      </c>
    </row>
    <row r="363" spans="1:11">
      <c r="A363" s="12"/>
      <c r="B363" s="12"/>
      <c r="C363" s="12"/>
      <c r="D363" s="13" t="s">
        <v>57</v>
      </c>
      <c r="E363" s="13" t="s">
        <v>58</v>
      </c>
      <c r="F363" s="14">
        <v>734.97</v>
      </c>
      <c r="G363" s="14">
        <v>0</v>
      </c>
      <c r="H363" s="14">
        <v>0</v>
      </c>
      <c r="I363" s="14">
        <v>0</v>
      </c>
      <c r="J363" s="14">
        <f t="shared" si="12"/>
        <v>0</v>
      </c>
      <c r="K363" s="14">
        <f t="shared" si="13"/>
        <v>0</v>
      </c>
    </row>
    <row r="364" spans="1:11">
      <c r="A364" s="12"/>
      <c r="B364" s="12"/>
      <c r="C364" s="12"/>
      <c r="D364" s="13" t="s">
        <v>23</v>
      </c>
      <c r="E364" s="13" t="s">
        <v>24</v>
      </c>
      <c r="F364" s="14">
        <v>41414.85</v>
      </c>
      <c r="G364" s="14">
        <v>8466.68</v>
      </c>
      <c r="H364" s="14">
        <v>0</v>
      </c>
      <c r="I364" s="14">
        <v>0</v>
      </c>
      <c r="J364" s="14">
        <f t="shared" si="12"/>
        <v>0</v>
      </c>
      <c r="K364" s="14">
        <f t="shared" si="13"/>
        <v>0</v>
      </c>
    </row>
    <row r="365" spans="1:11">
      <c r="A365" s="12"/>
      <c r="B365" s="12"/>
      <c r="C365" s="12"/>
      <c r="D365" s="13" t="s">
        <v>198</v>
      </c>
      <c r="E365" s="13" t="s">
        <v>199</v>
      </c>
      <c r="F365" s="14">
        <v>38901.61</v>
      </c>
      <c r="G365" s="14">
        <v>24000</v>
      </c>
      <c r="H365" s="14">
        <v>0</v>
      </c>
      <c r="I365" s="14">
        <v>0</v>
      </c>
      <c r="J365" s="14">
        <f t="shared" si="12"/>
        <v>0</v>
      </c>
      <c r="K365" s="14">
        <f t="shared" si="13"/>
        <v>0</v>
      </c>
    </row>
    <row r="366" spans="1:11">
      <c r="A366" s="12"/>
      <c r="B366" s="12"/>
      <c r="C366" s="12"/>
      <c r="D366" s="13" t="s">
        <v>130</v>
      </c>
      <c r="E366" s="13" t="s">
        <v>131</v>
      </c>
      <c r="F366" s="14">
        <v>36001.82</v>
      </c>
      <c r="G366" s="14">
        <v>0</v>
      </c>
      <c r="H366" s="14">
        <v>0</v>
      </c>
      <c r="I366" s="14">
        <v>0</v>
      </c>
      <c r="J366" s="14">
        <f t="shared" si="12"/>
        <v>0</v>
      </c>
      <c r="K366" s="14">
        <f t="shared" si="13"/>
        <v>0</v>
      </c>
    </row>
    <row r="367" spans="1:11">
      <c r="A367" s="12"/>
      <c r="B367" s="12"/>
      <c r="C367" s="12"/>
      <c r="D367" s="13" t="s">
        <v>126</v>
      </c>
      <c r="E367" s="13" t="s">
        <v>127</v>
      </c>
      <c r="F367" s="14">
        <v>6925.2</v>
      </c>
      <c r="G367" s="14">
        <v>0</v>
      </c>
      <c r="H367" s="14">
        <v>0</v>
      </c>
      <c r="I367" s="14">
        <v>0</v>
      </c>
      <c r="J367" s="14">
        <f t="shared" si="12"/>
        <v>0</v>
      </c>
      <c r="K367" s="14">
        <f t="shared" si="13"/>
        <v>0</v>
      </c>
    </row>
    <row r="368" spans="1:11">
      <c r="A368" s="9"/>
      <c r="B368" s="9"/>
      <c r="C368" s="10" t="s">
        <v>254</v>
      </c>
      <c r="D368" s="9"/>
      <c r="E368" s="10" t="s">
        <v>255</v>
      </c>
      <c r="F368" s="11">
        <f>+F369+F370+F371+F372</f>
        <v>161442.20000000001</v>
      </c>
      <c r="G368" s="11">
        <f>+G369+G370+G371+G372</f>
        <v>109530</v>
      </c>
      <c r="H368" s="11">
        <f>+H369+H370+H371+H372</f>
        <v>386300</v>
      </c>
      <c r="I368" s="11">
        <f>+I369+I370+I371+I372</f>
        <v>386300</v>
      </c>
      <c r="J368" s="11">
        <f t="shared" si="12"/>
        <v>352.68876107002649</v>
      </c>
      <c r="K368" s="11">
        <f t="shared" si="13"/>
        <v>352.68876107002649</v>
      </c>
    </row>
    <row r="369" spans="1:11">
      <c r="A369" s="12"/>
      <c r="B369" s="12"/>
      <c r="C369" s="12"/>
      <c r="D369" s="13" t="s">
        <v>17</v>
      </c>
      <c r="E369" s="13" t="s">
        <v>18</v>
      </c>
      <c r="F369" s="14">
        <v>552.78</v>
      </c>
      <c r="G369" s="14">
        <v>0</v>
      </c>
      <c r="H369" s="14">
        <v>20000</v>
      </c>
      <c r="I369" s="14">
        <v>20000</v>
      </c>
      <c r="J369" s="14">
        <f t="shared" si="12"/>
        <v>0</v>
      </c>
      <c r="K369" s="14">
        <f t="shared" si="13"/>
        <v>0</v>
      </c>
    </row>
    <row r="370" spans="1:11">
      <c r="A370" s="12"/>
      <c r="B370" s="12"/>
      <c r="C370" s="12"/>
      <c r="D370" s="13" t="s">
        <v>130</v>
      </c>
      <c r="E370" s="13" t="s">
        <v>131</v>
      </c>
      <c r="F370" s="14">
        <v>151208.29</v>
      </c>
      <c r="G370" s="14">
        <v>108780</v>
      </c>
      <c r="H370" s="14">
        <v>4000</v>
      </c>
      <c r="I370" s="14">
        <v>4000</v>
      </c>
      <c r="J370" s="14">
        <f t="shared" si="12"/>
        <v>3.677146534289391</v>
      </c>
      <c r="K370" s="14">
        <f t="shared" si="13"/>
        <v>3.677146534289391</v>
      </c>
    </row>
    <row r="371" spans="1:11">
      <c r="A371" s="12"/>
      <c r="B371" s="12"/>
      <c r="C371" s="12"/>
      <c r="D371" s="13" t="s">
        <v>132</v>
      </c>
      <c r="E371" s="13" t="s">
        <v>133</v>
      </c>
      <c r="F371" s="14">
        <v>0</v>
      </c>
      <c r="G371" s="14">
        <v>0</v>
      </c>
      <c r="H371" s="14">
        <v>351000</v>
      </c>
      <c r="I371" s="14">
        <v>351000</v>
      </c>
      <c r="J371" s="14">
        <f t="shared" si="12"/>
        <v>0</v>
      </c>
      <c r="K371" s="14">
        <f t="shared" si="13"/>
        <v>0</v>
      </c>
    </row>
    <row r="372" spans="1:11">
      <c r="A372" s="12"/>
      <c r="B372" s="12"/>
      <c r="C372" s="12"/>
      <c r="D372" s="13" t="s">
        <v>126</v>
      </c>
      <c r="E372" s="13" t="s">
        <v>127</v>
      </c>
      <c r="F372" s="14">
        <v>9681.1299999999992</v>
      </c>
      <c r="G372" s="14">
        <v>750</v>
      </c>
      <c r="H372" s="14">
        <v>11300</v>
      </c>
      <c r="I372" s="14">
        <v>11300</v>
      </c>
      <c r="J372" s="14">
        <f t="shared" si="12"/>
        <v>1506.6666666666667</v>
      </c>
      <c r="K372" s="14">
        <f t="shared" si="13"/>
        <v>1506.6666666666667</v>
      </c>
    </row>
    <row r="373" spans="1:11">
      <c r="A373" s="9"/>
      <c r="B373" s="9"/>
      <c r="C373" s="10" t="s">
        <v>256</v>
      </c>
      <c r="D373" s="9"/>
      <c r="E373" s="10" t="s">
        <v>257</v>
      </c>
      <c r="F373" s="11">
        <f>+F374+F375+F376+F377</f>
        <v>3339.6</v>
      </c>
      <c r="G373" s="11">
        <f>+G374+G375+G376+G377</f>
        <v>427078</v>
      </c>
      <c r="H373" s="11">
        <f>+H374+H375+H376+H377</f>
        <v>280000</v>
      </c>
      <c r="I373" s="11">
        <f>+I374+I375+I376+I377</f>
        <v>280000</v>
      </c>
      <c r="J373" s="11">
        <f t="shared" si="12"/>
        <v>65.561794332651175</v>
      </c>
      <c r="K373" s="11">
        <f t="shared" si="13"/>
        <v>65.561794332651175</v>
      </c>
    </row>
    <row r="374" spans="1:11">
      <c r="A374" s="12"/>
      <c r="B374" s="12"/>
      <c r="C374" s="12"/>
      <c r="D374" s="13" t="s">
        <v>25</v>
      </c>
      <c r="E374" s="13" t="s">
        <v>26</v>
      </c>
      <c r="F374" s="14">
        <v>3339.6</v>
      </c>
      <c r="G374" s="14">
        <v>0</v>
      </c>
      <c r="H374" s="14">
        <v>0</v>
      </c>
      <c r="I374" s="14">
        <v>0</v>
      </c>
      <c r="J374" s="14">
        <f t="shared" si="12"/>
        <v>0</v>
      </c>
      <c r="K374" s="14">
        <f t="shared" si="13"/>
        <v>0</v>
      </c>
    </row>
    <row r="375" spans="1:11">
      <c r="A375" s="12"/>
      <c r="B375" s="12"/>
      <c r="C375" s="12"/>
      <c r="D375" s="13" t="s">
        <v>130</v>
      </c>
      <c r="E375" s="13" t="s">
        <v>131</v>
      </c>
      <c r="F375" s="14">
        <v>0</v>
      </c>
      <c r="G375" s="14">
        <v>396189.65</v>
      </c>
      <c r="H375" s="14">
        <v>0</v>
      </c>
      <c r="I375" s="14">
        <v>0</v>
      </c>
      <c r="J375" s="14">
        <f t="shared" si="12"/>
        <v>0</v>
      </c>
      <c r="K375" s="14">
        <f t="shared" si="13"/>
        <v>0</v>
      </c>
    </row>
    <row r="376" spans="1:11">
      <c r="A376" s="12"/>
      <c r="B376" s="12"/>
      <c r="C376" s="12"/>
      <c r="D376" s="13" t="s">
        <v>132</v>
      </c>
      <c r="E376" s="13" t="s">
        <v>133</v>
      </c>
      <c r="F376" s="14">
        <v>0</v>
      </c>
      <c r="G376" s="14">
        <v>27838.35</v>
      </c>
      <c r="H376" s="14">
        <v>250000</v>
      </c>
      <c r="I376" s="14">
        <v>250000</v>
      </c>
      <c r="J376" s="14">
        <f t="shared" si="12"/>
        <v>898.04173020311907</v>
      </c>
      <c r="K376" s="14">
        <f t="shared" si="13"/>
        <v>898.04173020311907</v>
      </c>
    </row>
    <row r="377" spans="1:11">
      <c r="A377" s="12"/>
      <c r="B377" s="12"/>
      <c r="C377" s="12"/>
      <c r="D377" s="13" t="s">
        <v>126</v>
      </c>
      <c r="E377" s="13" t="s">
        <v>127</v>
      </c>
      <c r="F377" s="14">
        <v>0</v>
      </c>
      <c r="G377" s="14">
        <v>3050</v>
      </c>
      <c r="H377" s="14">
        <v>30000</v>
      </c>
      <c r="I377" s="14">
        <v>30000</v>
      </c>
      <c r="J377" s="14">
        <f t="shared" si="12"/>
        <v>983.60655737704917</v>
      </c>
      <c r="K377" s="14">
        <f t="shared" si="13"/>
        <v>983.60655737704917</v>
      </c>
    </row>
    <row r="378" spans="1:11">
      <c r="A378" s="6"/>
      <c r="B378" s="7" t="s">
        <v>258</v>
      </c>
      <c r="C378" s="6"/>
      <c r="D378" s="6"/>
      <c r="E378" s="7" t="s">
        <v>259</v>
      </c>
      <c r="F378" s="8">
        <f>+F379+F385+F390+F393+F395+F397+F407+F413+F415+F418+F421+F425+F428+F435+F438+F440+F447</f>
        <v>938012.00999999989</v>
      </c>
      <c r="G378" s="8">
        <f>+G379+G385+G390+G393+G395+G397+G407+G413+G415+G418+G421+G425+G428+G435+G438+G440+G447</f>
        <v>1851681.12</v>
      </c>
      <c r="H378" s="8">
        <f>+H379+H385+H390+H393+H395+H397+H407+H413+H415+H418+H421+H425+H428+H435+H438+H440+H447</f>
        <v>1806520</v>
      </c>
      <c r="I378" s="8">
        <f>+I379+I385+I390+I393+I395+I397+I407+I413+I415+I418+I421+I425+I428+I435+I438+I440+I447</f>
        <v>1758520</v>
      </c>
      <c r="J378" s="8">
        <f t="shared" si="12"/>
        <v>94.968835670798441</v>
      </c>
      <c r="K378" s="8">
        <f t="shared" si="13"/>
        <v>97.561074662790745</v>
      </c>
    </row>
    <row r="379" spans="1:11">
      <c r="A379" s="9"/>
      <c r="B379" s="9"/>
      <c r="C379" s="10" t="s">
        <v>260</v>
      </c>
      <c r="D379" s="9"/>
      <c r="E379" s="10" t="s">
        <v>261</v>
      </c>
      <c r="F379" s="11">
        <f>+F380+F381+F382+F383+F384</f>
        <v>20961.14</v>
      </c>
      <c r="G379" s="11">
        <f>+G380+G381+G382+G383+G384</f>
        <v>34000</v>
      </c>
      <c r="H379" s="11">
        <f>+H380+H381+H382+H383+H384</f>
        <v>36000</v>
      </c>
      <c r="I379" s="11">
        <f>+I380+I381+I382+I383+I384</f>
        <v>36000</v>
      </c>
      <c r="J379" s="11">
        <f t="shared" si="12"/>
        <v>105.88235294117648</v>
      </c>
      <c r="K379" s="11">
        <f t="shared" si="13"/>
        <v>105.88235294117648</v>
      </c>
    </row>
    <row r="380" spans="1:11">
      <c r="A380" s="12"/>
      <c r="B380" s="12"/>
      <c r="C380" s="12"/>
      <c r="D380" s="13" t="s">
        <v>17</v>
      </c>
      <c r="E380" s="13" t="s">
        <v>18</v>
      </c>
      <c r="F380" s="14">
        <v>1281</v>
      </c>
      <c r="G380" s="14">
        <v>0</v>
      </c>
      <c r="H380" s="14">
        <v>3000</v>
      </c>
      <c r="I380" s="14">
        <v>3000</v>
      </c>
      <c r="J380" s="14">
        <f t="shared" si="12"/>
        <v>0</v>
      </c>
      <c r="K380" s="14">
        <f t="shared" si="13"/>
        <v>0</v>
      </c>
    </row>
    <row r="381" spans="1:11">
      <c r="A381" s="12"/>
      <c r="B381" s="12"/>
      <c r="C381" s="12"/>
      <c r="D381" s="13" t="s">
        <v>57</v>
      </c>
      <c r="E381" s="13" t="s">
        <v>58</v>
      </c>
      <c r="F381" s="14">
        <v>1174.08</v>
      </c>
      <c r="G381" s="14">
        <v>590.64</v>
      </c>
      <c r="H381" s="14">
        <v>1000</v>
      </c>
      <c r="I381" s="14">
        <v>1000</v>
      </c>
      <c r="J381" s="14">
        <f t="shared" si="12"/>
        <v>169.3078694297711</v>
      </c>
      <c r="K381" s="14">
        <f t="shared" si="13"/>
        <v>169.3078694297711</v>
      </c>
    </row>
    <row r="382" spans="1:11">
      <c r="A382" s="12"/>
      <c r="B382" s="12"/>
      <c r="C382" s="12"/>
      <c r="D382" s="13" t="s">
        <v>21</v>
      </c>
      <c r="E382" s="13" t="s">
        <v>22</v>
      </c>
      <c r="F382" s="14">
        <v>11765.42</v>
      </c>
      <c r="G382" s="14">
        <v>22605.97</v>
      </c>
      <c r="H382" s="14">
        <v>15000</v>
      </c>
      <c r="I382" s="14">
        <v>15000</v>
      </c>
      <c r="J382" s="14">
        <f t="shared" si="12"/>
        <v>66.354153349756714</v>
      </c>
      <c r="K382" s="14">
        <f t="shared" si="13"/>
        <v>66.354153349756714</v>
      </c>
    </row>
    <row r="383" spans="1:11">
      <c r="A383" s="12"/>
      <c r="B383" s="12"/>
      <c r="C383" s="12"/>
      <c r="D383" s="13" t="s">
        <v>25</v>
      </c>
      <c r="E383" s="13" t="s">
        <v>26</v>
      </c>
      <c r="F383" s="14">
        <v>6740.64</v>
      </c>
      <c r="G383" s="14">
        <v>5799</v>
      </c>
      <c r="H383" s="14">
        <v>12000</v>
      </c>
      <c r="I383" s="14">
        <v>12000</v>
      </c>
      <c r="J383" s="14">
        <f t="shared" si="12"/>
        <v>206.93222969477495</v>
      </c>
      <c r="K383" s="14">
        <f t="shared" si="13"/>
        <v>206.93222969477495</v>
      </c>
    </row>
    <row r="384" spans="1:11">
      <c r="A384" s="12"/>
      <c r="B384" s="12"/>
      <c r="C384" s="12"/>
      <c r="D384" s="13" t="s">
        <v>130</v>
      </c>
      <c r="E384" s="13" t="s">
        <v>131</v>
      </c>
      <c r="F384" s="14">
        <v>0</v>
      </c>
      <c r="G384" s="14">
        <v>5004.3900000000003</v>
      </c>
      <c r="H384" s="14">
        <v>5000</v>
      </c>
      <c r="I384" s="14">
        <v>5000</v>
      </c>
      <c r="J384" s="14">
        <f t="shared" si="12"/>
        <v>99.912277020775747</v>
      </c>
      <c r="K384" s="14">
        <f t="shared" si="13"/>
        <v>99.912277020775747</v>
      </c>
    </row>
    <row r="385" spans="1:11">
      <c r="A385" s="9"/>
      <c r="B385" s="9"/>
      <c r="C385" s="10" t="s">
        <v>262</v>
      </c>
      <c r="D385" s="9"/>
      <c r="E385" s="10" t="s">
        <v>263</v>
      </c>
      <c r="F385" s="11">
        <f>+F386+F387+F388+F389</f>
        <v>53392.28</v>
      </c>
      <c r="G385" s="11">
        <f>+G386+G387+G388+G389</f>
        <v>110000</v>
      </c>
      <c r="H385" s="11">
        <f>+H386+H387+H388+H389</f>
        <v>130000</v>
      </c>
      <c r="I385" s="11">
        <f>+I386+I387+I388+I389</f>
        <v>90000</v>
      </c>
      <c r="J385" s="11">
        <f t="shared" si="12"/>
        <v>81.818181818181827</v>
      </c>
      <c r="K385" s="11">
        <f t="shared" si="13"/>
        <v>118.18181818181819</v>
      </c>
    </row>
    <row r="386" spans="1:11">
      <c r="A386" s="12"/>
      <c r="B386" s="12"/>
      <c r="C386" s="12"/>
      <c r="D386" s="13" t="s">
        <v>17</v>
      </c>
      <c r="E386" s="13" t="s">
        <v>18</v>
      </c>
      <c r="F386" s="14">
        <v>1464</v>
      </c>
      <c r="G386" s="14">
        <v>256.2</v>
      </c>
      <c r="H386" s="14">
        <v>0</v>
      </c>
      <c r="I386" s="14">
        <v>0</v>
      </c>
      <c r="J386" s="14">
        <f t="shared" si="12"/>
        <v>0</v>
      </c>
      <c r="K386" s="14">
        <f t="shared" si="13"/>
        <v>0</v>
      </c>
    </row>
    <row r="387" spans="1:11">
      <c r="A387" s="12"/>
      <c r="B387" s="12"/>
      <c r="C387" s="12"/>
      <c r="D387" s="13" t="s">
        <v>21</v>
      </c>
      <c r="E387" s="13" t="s">
        <v>22</v>
      </c>
      <c r="F387" s="14">
        <v>1920.99</v>
      </c>
      <c r="G387" s="14">
        <v>1355.27</v>
      </c>
      <c r="H387" s="14">
        <v>50000</v>
      </c>
      <c r="I387" s="14">
        <v>10000</v>
      </c>
      <c r="J387" s="14">
        <f t="shared" si="12"/>
        <v>737.86035254967646</v>
      </c>
      <c r="K387" s="14">
        <f t="shared" si="13"/>
        <v>3689.3017627483823</v>
      </c>
    </row>
    <row r="388" spans="1:11">
      <c r="A388" s="12"/>
      <c r="B388" s="12"/>
      <c r="C388" s="12"/>
      <c r="D388" s="13" t="s">
        <v>132</v>
      </c>
      <c r="E388" s="13" t="s">
        <v>133</v>
      </c>
      <c r="F388" s="14">
        <v>49405.85</v>
      </c>
      <c r="G388" s="14">
        <v>108388.53</v>
      </c>
      <c r="H388" s="14">
        <v>80000</v>
      </c>
      <c r="I388" s="14">
        <v>80000</v>
      </c>
      <c r="J388" s="14">
        <f t="shared" si="12"/>
        <v>73.808547823279824</v>
      </c>
      <c r="K388" s="14">
        <f t="shared" si="13"/>
        <v>73.808547823279824</v>
      </c>
    </row>
    <row r="389" spans="1:11">
      <c r="A389" s="12"/>
      <c r="B389" s="12"/>
      <c r="C389" s="12"/>
      <c r="D389" s="13" t="s">
        <v>126</v>
      </c>
      <c r="E389" s="13" t="s">
        <v>127</v>
      </c>
      <c r="F389" s="14">
        <v>601.44000000000005</v>
      </c>
      <c r="G389" s="14">
        <v>0</v>
      </c>
      <c r="H389" s="14">
        <v>0</v>
      </c>
      <c r="I389" s="14">
        <v>0</v>
      </c>
      <c r="J389" s="14">
        <f t="shared" si="12"/>
        <v>0</v>
      </c>
      <c r="K389" s="14">
        <f t="shared" si="13"/>
        <v>0</v>
      </c>
    </row>
    <row r="390" spans="1:11">
      <c r="A390" s="9"/>
      <c r="B390" s="9"/>
      <c r="C390" s="10" t="s">
        <v>264</v>
      </c>
      <c r="D390" s="9"/>
      <c r="E390" s="10" t="s">
        <v>265</v>
      </c>
      <c r="F390" s="11">
        <f>+F391+F392</f>
        <v>0</v>
      </c>
      <c r="G390" s="11">
        <f>+G391+G392</f>
        <v>0</v>
      </c>
      <c r="H390" s="11">
        <f>+H391+H392</f>
        <v>0</v>
      </c>
      <c r="I390" s="11">
        <f>+I391+I392</f>
        <v>0</v>
      </c>
      <c r="J390" s="11">
        <f t="shared" si="12"/>
        <v>0</v>
      </c>
      <c r="K390" s="11">
        <f t="shared" si="13"/>
        <v>0</v>
      </c>
    </row>
    <row r="391" spans="1:11">
      <c r="A391" s="12"/>
      <c r="B391" s="12"/>
      <c r="C391" s="12"/>
      <c r="D391" s="13" t="s">
        <v>57</v>
      </c>
      <c r="E391" s="13" t="s">
        <v>58</v>
      </c>
      <c r="F391" s="14">
        <v>0</v>
      </c>
      <c r="G391" s="14">
        <v>0</v>
      </c>
      <c r="H391" s="14">
        <v>0</v>
      </c>
      <c r="I391" s="14">
        <v>0</v>
      </c>
      <c r="J391" s="14">
        <f t="shared" ref="J391:J454" si="14">IF(G391&lt;&gt;0,I391/G391*100,0)</f>
        <v>0</v>
      </c>
      <c r="K391" s="14">
        <f t="shared" ref="K391:K454" si="15">IF(G391&lt;&gt;0,H391/G391*100,0)</f>
        <v>0</v>
      </c>
    </row>
    <row r="392" spans="1:11">
      <c r="A392" s="12"/>
      <c r="B392" s="12"/>
      <c r="C392" s="12"/>
      <c r="D392" s="13" t="s">
        <v>21</v>
      </c>
      <c r="E392" s="13" t="s">
        <v>22</v>
      </c>
      <c r="F392" s="14">
        <v>0</v>
      </c>
      <c r="G392" s="14">
        <v>0</v>
      </c>
      <c r="H392" s="14">
        <v>0</v>
      </c>
      <c r="I392" s="14">
        <v>0</v>
      </c>
      <c r="J392" s="14">
        <f t="shared" si="14"/>
        <v>0</v>
      </c>
      <c r="K392" s="14">
        <f t="shared" si="15"/>
        <v>0</v>
      </c>
    </row>
    <row r="393" spans="1:11">
      <c r="A393" s="9"/>
      <c r="B393" s="9"/>
      <c r="C393" s="10" t="s">
        <v>266</v>
      </c>
      <c r="D393" s="9"/>
      <c r="E393" s="10" t="s">
        <v>267</v>
      </c>
      <c r="F393" s="11">
        <f>+F394</f>
        <v>0</v>
      </c>
      <c r="G393" s="11">
        <f>+G394</f>
        <v>0</v>
      </c>
      <c r="H393" s="11">
        <f>+H394</f>
        <v>0</v>
      </c>
      <c r="I393" s="11">
        <f>+I394</f>
        <v>0</v>
      </c>
      <c r="J393" s="11">
        <f t="shared" si="14"/>
        <v>0</v>
      </c>
      <c r="K393" s="11">
        <f t="shared" si="15"/>
        <v>0</v>
      </c>
    </row>
    <row r="394" spans="1:11">
      <c r="A394" s="12"/>
      <c r="B394" s="12"/>
      <c r="C394" s="12"/>
      <c r="D394" s="13" t="s">
        <v>21</v>
      </c>
      <c r="E394" s="13" t="s">
        <v>22</v>
      </c>
      <c r="F394" s="14">
        <v>0</v>
      </c>
      <c r="G394" s="14">
        <v>0</v>
      </c>
      <c r="H394" s="14">
        <v>0</v>
      </c>
      <c r="I394" s="14">
        <v>0</v>
      </c>
      <c r="J394" s="14">
        <f t="shared" si="14"/>
        <v>0</v>
      </c>
      <c r="K394" s="14">
        <f t="shared" si="15"/>
        <v>0</v>
      </c>
    </row>
    <row r="395" spans="1:11">
      <c r="A395" s="9"/>
      <c r="B395" s="9"/>
      <c r="C395" s="10" t="s">
        <v>268</v>
      </c>
      <c r="D395" s="9"/>
      <c r="E395" s="10" t="s">
        <v>269</v>
      </c>
      <c r="F395" s="11">
        <f>+F396</f>
        <v>0</v>
      </c>
      <c r="G395" s="11">
        <f>+G396</f>
        <v>0</v>
      </c>
      <c r="H395" s="11">
        <f>+H396</f>
        <v>0</v>
      </c>
      <c r="I395" s="11">
        <f>+I396</f>
        <v>0</v>
      </c>
      <c r="J395" s="11">
        <f t="shared" si="14"/>
        <v>0</v>
      </c>
      <c r="K395" s="11">
        <f t="shared" si="15"/>
        <v>0</v>
      </c>
    </row>
    <row r="396" spans="1:11">
      <c r="A396" s="12"/>
      <c r="B396" s="12"/>
      <c r="C396" s="12"/>
      <c r="D396" s="13" t="s">
        <v>23</v>
      </c>
      <c r="E396" s="13" t="s">
        <v>24</v>
      </c>
      <c r="F396" s="14">
        <v>0</v>
      </c>
      <c r="G396" s="14">
        <v>0</v>
      </c>
      <c r="H396" s="14">
        <v>0</v>
      </c>
      <c r="I396" s="14">
        <v>0</v>
      </c>
      <c r="J396" s="14">
        <f t="shared" si="14"/>
        <v>0</v>
      </c>
      <c r="K396" s="14">
        <f t="shared" si="15"/>
        <v>0</v>
      </c>
    </row>
    <row r="397" spans="1:11">
      <c r="A397" s="9"/>
      <c r="B397" s="9"/>
      <c r="C397" s="10" t="s">
        <v>270</v>
      </c>
      <c r="D397" s="9"/>
      <c r="E397" s="10" t="s">
        <v>271</v>
      </c>
      <c r="F397" s="11">
        <f>+F398+F399+F400+F401+F402+F403+F404+F405+F406</f>
        <v>125585.03</v>
      </c>
      <c r="G397" s="11">
        <f>+G398+G399+G400+G401+G402+G403+G404+G405+G406</f>
        <v>155180</v>
      </c>
      <c r="H397" s="11">
        <f>+H398+H399+H400+H401+H402+H403+H404+H405+H406</f>
        <v>160000</v>
      </c>
      <c r="I397" s="11">
        <f>+I398+I399+I400+I401+I402+I403+I404+I405+I406</f>
        <v>160000</v>
      </c>
      <c r="J397" s="11">
        <f t="shared" si="14"/>
        <v>103.10607036989303</v>
      </c>
      <c r="K397" s="11">
        <f t="shared" si="15"/>
        <v>103.10607036989303</v>
      </c>
    </row>
    <row r="398" spans="1:11">
      <c r="A398" s="12"/>
      <c r="B398" s="12"/>
      <c r="C398" s="12"/>
      <c r="D398" s="13" t="s">
        <v>17</v>
      </c>
      <c r="E398" s="13" t="s">
        <v>18</v>
      </c>
      <c r="F398" s="14">
        <v>8793.8700000000008</v>
      </c>
      <c r="G398" s="14">
        <v>956.17</v>
      </c>
      <c r="H398" s="14">
        <v>1500</v>
      </c>
      <c r="I398" s="14">
        <v>1500</v>
      </c>
      <c r="J398" s="14">
        <f t="shared" si="14"/>
        <v>156.87586935377601</v>
      </c>
      <c r="K398" s="14">
        <f t="shared" si="15"/>
        <v>156.87586935377601</v>
      </c>
    </row>
    <row r="399" spans="1:11">
      <c r="A399" s="12"/>
      <c r="B399" s="12"/>
      <c r="C399" s="12"/>
      <c r="D399" s="13" t="s">
        <v>74</v>
      </c>
      <c r="E399" s="13" t="s">
        <v>75</v>
      </c>
      <c r="F399" s="14">
        <v>0</v>
      </c>
      <c r="G399" s="14">
        <v>678.1</v>
      </c>
      <c r="H399" s="14">
        <v>1000</v>
      </c>
      <c r="I399" s="14">
        <v>1000</v>
      </c>
      <c r="J399" s="14">
        <f t="shared" si="14"/>
        <v>147.4708745022858</v>
      </c>
      <c r="K399" s="14">
        <f t="shared" si="15"/>
        <v>147.4708745022858</v>
      </c>
    </row>
    <row r="400" spans="1:11">
      <c r="A400" s="12"/>
      <c r="B400" s="12"/>
      <c r="C400" s="12"/>
      <c r="D400" s="13" t="s">
        <v>57</v>
      </c>
      <c r="E400" s="13" t="s">
        <v>58</v>
      </c>
      <c r="F400" s="14">
        <v>8902.4699999999993</v>
      </c>
      <c r="G400" s="14">
        <v>13600</v>
      </c>
      <c r="H400" s="14">
        <v>8000</v>
      </c>
      <c r="I400" s="14">
        <v>8000</v>
      </c>
      <c r="J400" s="14">
        <f t="shared" si="14"/>
        <v>58.82352941176471</v>
      </c>
      <c r="K400" s="14">
        <f t="shared" si="15"/>
        <v>58.82352941176471</v>
      </c>
    </row>
    <row r="401" spans="1:11">
      <c r="A401" s="12"/>
      <c r="B401" s="12"/>
      <c r="C401" s="12"/>
      <c r="D401" s="13" t="s">
        <v>21</v>
      </c>
      <c r="E401" s="13" t="s">
        <v>22</v>
      </c>
      <c r="F401" s="14">
        <v>101322.46</v>
      </c>
      <c r="G401" s="14">
        <v>119575.83</v>
      </c>
      <c r="H401" s="14">
        <v>143800</v>
      </c>
      <c r="I401" s="14">
        <v>143800</v>
      </c>
      <c r="J401" s="14">
        <f t="shared" si="14"/>
        <v>120.25841677201822</v>
      </c>
      <c r="K401" s="14">
        <f t="shared" si="15"/>
        <v>120.25841677201822</v>
      </c>
    </row>
    <row r="402" spans="1:11">
      <c r="A402" s="12"/>
      <c r="B402" s="12"/>
      <c r="C402" s="12"/>
      <c r="D402" s="13" t="s">
        <v>23</v>
      </c>
      <c r="E402" s="13" t="s">
        <v>24</v>
      </c>
      <c r="F402" s="14">
        <v>4507.43</v>
      </c>
      <c r="G402" s="14">
        <v>16000</v>
      </c>
      <c r="H402" s="14">
        <v>5000</v>
      </c>
      <c r="I402" s="14">
        <v>5000</v>
      </c>
      <c r="J402" s="14">
        <f t="shared" si="14"/>
        <v>31.25</v>
      </c>
      <c r="K402" s="14">
        <f t="shared" si="15"/>
        <v>31.25</v>
      </c>
    </row>
    <row r="403" spans="1:11">
      <c r="A403" s="12"/>
      <c r="B403" s="12"/>
      <c r="C403" s="12"/>
      <c r="D403" s="13" t="s">
        <v>272</v>
      </c>
      <c r="E403" s="13" t="s">
        <v>273</v>
      </c>
      <c r="F403" s="14">
        <v>0</v>
      </c>
      <c r="G403" s="14">
        <v>689.9</v>
      </c>
      <c r="H403" s="14">
        <v>700</v>
      </c>
      <c r="I403" s="14">
        <v>700</v>
      </c>
      <c r="J403" s="14">
        <f t="shared" si="14"/>
        <v>101.46398028699812</v>
      </c>
      <c r="K403" s="14">
        <f t="shared" si="15"/>
        <v>101.46398028699812</v>
      </c>
    </row>
    <row r="404" spans="1:11">
      <c r="A404" s="12"/>
      <c r="B404" s="12"/>
      <c r="C404" s="12"/>
      <c r="D404" s="13" t="s">
        <v>274</v>
      </c>
      <c r="E404" s="13" t="s">
        <v>275</v>
      </c>
      <c r="F404" s="14">
        <v>1795.15</v>
      </c>
      <c r="G404" s="14">
        <v>3680</v>
      </c>
      <c r="H404" s="14">
        <v>0</v>
      </c>
      <c r="I404" s="14">
        <v>0</v>
      </c>
      <c r="J404" s="14">
        <f t="shared" si="14"/>
        <v>0</v>
      </c>
      <c r="K404" s="14">
        <f t="shared" si="15"/>
        <v>0</v>
      </c>
    </row>
    <row r="405" spans="1:11">
      <c r="A405" s="12"/>
      <c r="B405" s="12"/>
      <c r="C405" s="12"/>
      <c r="D405" s="13" t="s">
        <v>126</v>
      </c>
      <c r="E405" s="13" t="s">
        <v>127</v>
      </c>
      <c r="F405" s="14">
        <v>192</v>
      </c>
      <c r="G405" s="14">
        <v>0</v>
      </c>
      <c r="H405" s="14">
        <v>0</v>
      </c>
      <c r="I405" s="14">
        <v>0</v>
      </c>
      <c r="J405" s="14">
        <f t="shared" si="14"/>
        <v>0</v>
      </c>
      <c r="K405" s="14">
        <f t="shared" si="15"/>
        <v>0</v>
      </c>
    </row>
    <row r="406" spans="1:11">
      <c r="A406" s="12"/>
      <c r="B406" s="12"/>
      <c r="C406" s="12"/>
      <c r="D406" s="13" t="s">
        <v>116</v>
      </c>
      <c r="E406" s="13" t="s">
        <v>117</v>
      </c>
      <c r="F406" s="14">
        <v>71.650000000000006</v>
      </c>
      <c r="G406" s="14">
        <v>0</v>
      </c>
      <c r="H406" s="14">
        <v>0</v>
      </c>
      <c r="I406" s="14">
        <v>0</v>
      </c>
      <c r="J406" s="14">
        <f t="shared" si="14"/>
        <v>0</v>
      </c>
      <c r="K406" s="14">
        <f t="shared" si="15"/>
        <v>0</v>
      </c>
    </row>
    <row r="407" spans="1:11">
      <c r="A407" s="9"/>
      <c r="B407" s="9"/>
      <c r="C407" s="10" t="s">
        <v>276</v>
      </c>
      <c r="D407" s="9"/>
      <c r="E407" s="10" t="s">
        <v>277</v>
      </c>
      <c r="F407" s="11">
        <f>+F408+F409+F410+F411+F412</f>
        <v>29206.53</v>
      </c>
      <c r="G407" s="11">
        <f>+G408+G409+G410+G411+G412</f>
        <v>41300</v>
      </c>
      <c r="H407" s="11">
        <f>+H408+H409+H410+H411+H412</f>
        <v>45000</v>
      </c>
      <c r="I407" s="11">
        <f>+I408+I409+I410+I411+I412</f>
        <v>45000</v>
      </c>
      <c r="J407" s="11">
        <f t="shared" si="14"/>
        <v>108.9588377723971</v>
      </c>
      <c r="K407" s="11">
        <f t="shared" si="15"/>
        <v>108.9588377723971</v>
      </c>
    </row>
    <row r="408" spans="1:11">
      <c r="A408" s="12"/>
      <c r="B408" s="12"/>
      <c r="C408" s="12"/>
      <c r="D408" s="13" t="s">
        <v>17</v>
      </c>
      <c r="E408" s="13" t="s">
        <v>18</v>
      </c>
      <c r="F408" s="14">
        <v>412</v>
      </c>
      <c r="G408" s="14">
        <v>100</v>
      </c>
      <c r="H408" s="14">
        <v>0</v>
      </c>
      <c r="I408" s="14">
        <v>0</v>
      </c>
      <c r="J408" s="14">
        <f t="shared" si="14"/>
        <v>0</v>
      </c>
      <c r="K408" s="14">
        <f t="shared" si="15"/>
        <v>0</v>
      </c>
    </row>
    <row r="409" spans="1:11">
      <c r="A409" s="12"/>
      <c r="B409" s="12"/>
      <c r="C409" s="12"/>
      <c r="D409" s="13" t="s">
        <v>74</v>
      </c>
      <c r="E409" s="13" t="s">
        <v>75</v>
      </c>
      <c r="F409" s="14">
        <v>0</v>
      </c>
      <c r="G409" s="14">
        <v>225.95</v>
      </c>
      <c r="H409" s="14">
        <v>0</v>
      </c>
      <c r="I409" s="14">
        <v>0</v>
      </c>
      <c r="J409" s="14">
        <f t="shared" si="14"/>
        <v>0</v>
      </c>
      <c r="K409" s="14">
        <f t="shared" si="15"/>
        <v>0</v>
      </c>
    </row>
    <row r="410" spans="1:11">
      <c r="A410" s="12"/>
      <c r="B410" s="12"/>
      <c r="C410" s="12"/>
      <c r="D410" s="13" t="s">
        <v>21</v>
      </c>
      <c r="E410" s="13" t="s">
        <v>22</v>
      </c>
      <c r="F410" s="14">
        <v>28794.53</v>
      </c>
      <c r="G410" s="14">
        <v>38620.75</v>
      </c>
      <c r="H410" s="14">
        <v>45000</v>
      </c>
      <c r="I410" s="14">
        <v>45000</v>
      </c>
      <c r="J410" s="14">
        <f t="shared" si="14"/>
        <v>116.51767508398983</v>
      </c>
      <c r="K410" s="14">
        <f t="shared" si="15"/>
        <v>116.51767508398983</v>
      </c>
    </row>
    <row r="411" spans="1:11">
      <c r="A411" s="12"/>
      <c r="B411" s="12"/>
      <c r="C411" s="12"/>
      <c r="D411" s="13" t="s">
        <v>25</v>
      </c>
      <c r="E411" s="13" t="s">
        <v>26</v>
      </c>
      <c r="F411" s="14">
        <v>0</v>
      </c>
      <c r="G411" s="14">
        <v>753.3</v>
      </c>
      <c r="H411" s="14">
        <v>0</v>
      </c>
      <c r="I411" s="14">
        <v>0</v>
      </c>
      <c r="J411" s="14">
        <f t="shared" si="14"/>
        <v>0</v>
      </c>
      <c r="K411" s="14">
        <f t="shared" si="15"/>
        <v>0</v>
      </c>
    </row>
    <row r="412" spans="1:11">
      <c r="A412" s="12"/>
      <c r="B412" s="12"/>
      <c r="C412" s="12"/>
      <c r="D412" s="13" t="s">
        <v>130</v>
      </c>
      <c r="E412" s="13" t="s">
        <v>131</v>
      </c>
      <c r="F412" s="14">
        <v>0</v>
      </c>
      <c r="G412" s="14">
        <v>1600</v>
      </c>
      <c r="H412" s="14">
        <v>0</v>
      </c>
      <c r="I412" s="14">
        <v>0</v>
      </c>
      <c r="J412" s="14">
        <f t="shared" si="14"/>
        <v>0</v>
      </c>
      <c r="K412" s="14">
        <f t="shared" si="15"/>
        <v>0</v>
      </c>
    </row>
    <row r="413" spans="1:11">
      <c r="A413" s="9"/>
      <c r="B413" s="9"/>
      <c r="C413" s="10" t="s">
        <v>278</v>
      </c>
      <c r="D413" s="9"/>
      <c r="E413" s="10" t="s">
        <v>279</v>
      </c>
      <c r="F413" s="11">
        <f>+F414</f>
        <v>16172.71</v>
      </c>
      <c r="G413" s="11">
        <f>+G414</f>
        <v>42500</v>
      </c>
      <c r="H413" s="11">
        <f>+H414</f>
        <v>40000</v>
      </c>
      <c r="I413" s="11">
        <f>+I414</f>
        <v>40000</v>
      </c>
      <c r="J413" s="11">
        <f t="shared" si="14"/>
        <v>94.117647058823522</v>
      </c>
      <c r="K413" s="11">
        <f t="shared" si="15"/>
        <v>94.117647058823522</v>
      </c>
    </row>
    <row r="414" spans="1:11">
      <c r="A414" s="12"/>
      <c r="B414" s="12"/>
      <c r="C414" s="12"/>
      <c r="D414" s="13" t="s">
        <v>126</v>
      </c>
      <c r="E414" s="13" t="s">
        <v>127</v>
      </c>
      <c r="F414" s="14">
        <v>16172.71</v>
      </c>
      <c r="G414" s="14">
        <v>42500</v>
      </c>
      <c r="H414" s="14">
        <v>40000</v>
      </c>
      <c r="I414" s="14">
        <v>40000</v>
      </c>
      <c r="J414" s="14">
        <f t="shared" si="14"/>
        <v>94.117647058823522</v>
      </c>
      <c r="K414" s="14">
        <f t="shared" si="15"/>
        <v>94.117647058823522</v>
      </c>
    </row>
    <row r="415" spans="1:11">
      <c r="A415" s="9"/>
      <c r="B415" s="9"/>
      <c r="C415" s="10" t="s">
        <v>280</v>
      </c>
      <c r="D415" s="9"/>
      <c r="E415" s="10" t="s">
        <v>281</v>
      </c>
      <c r="F415" s="11">
        <f>+F416+F417</f>
        <v>22805.8</v>
      </c>
      <c r="G415" s="11">
        <f>+G416+G417</f>
        <v>30000</v>
      </c>
      <c r="H415" s="11">
        <f>+H416+H417</f>
        <v>20000</v>
      </c>
      <c r="I415" s="11">
        <f>+I416+I417</f>
        <v>20000</v>
      </c>
      <c r="J415" s="11">
        <f t="shared" si="14"/>
        <v>66.666666666666657</v>
      </c>
      <c r="K415" s="11">
        <f t="shared" si="15"/>
        <v>66.666666666666657</v>
      </c>
    </row>
    <row r="416" spans="1:11">
      <c r="A416" s="12"/>
      <c r="B416" s="12"/>
      <c r="C416" s="12"/>
      <c r="D416" s="13" t="s">
        <v>74</v>
      </c>
      <c r="E416" s="13" t="s">
        <v>75</v>
      </c>
      <c r="F416" s="14">
        <v>15105.11</v>
      </c>
      <c r="G416" s="14">
        <v>30000</v>
      </c>
      <c r="H416" s="14">
        <v>20000</v>
      </c>
      <c r="I416" s="14">
        <v>20000</v>
      </c>
      <c r="J416" s="14">
        <f t="shared" si="14"/>
        <v>66.666666666666657</v>
      </c>
      <c r="K416" s="14">
        <f t="shared" si="15"/>
        <v>66.666666666666657</v>
      </c>
    </row>
    <row r="417" spans="1:11">
      <c r="A417" s="12"/>
      <c r="B417" s="12"/>
      <c r="C417" s="12"/>
      <c r="D417" s="13" t="s">
        <v>126</v>
      </c>
      <c r="E417" s="13" t="s">
        <v>127</v>
      </c>
      <c r="F417" s="14">
        <v>7700.69</v>
      </c>
      <c r="G417" s="14">
        <v>0</v>
      </c>
      <c r="H417" s="14">
        <v>0</v>
      </c>
      <c r="I417" s="14">
        <v>0</v>
      </c>
      <c r="J417" s="14">
        <f t="shared" si="14"/>
        <v>0</v>
      </c>
      <c r="K417" s="14">
        <f t="shared" si="15"/>
        <v>0</v>
      </c>
    </row>
    <row r="418" spans="1:11">
      <c r="A418" s="9"/>
      <c r="B418" s="9"/>
      <c r="C418" s="10" t="s">
        <v>282</v>
      </c>
      <c r="D418" s="9"/>
      <c r="E418" s="10" t="s">
        <v>283</v>
      </c>
      <c r="F418" s="11">
        <f>+F419+F420</f>
        <v>39157.300000000003</v>
      </c>
      <c r="G418" s="11">
        <f>+G419+G420</f>
        <v>40600</v>
      </c>
      <c r="H418" s="11">
        <f>+H419+H420</f>
        <v>40000</v>
      </c>
      <c r="I418" s="11">
        <f>+I419+I420</f>
        <v>40000</v>
      </c>
      <c r="J418" s="11">
        <f t="shared" si="14"/>
        <v>98.522167487684726</v>
      </c>
      <c r="K418" s="11">
        <f t="shared" si="15"/>
        <v>98.522167487684726</v>
      </c>
    </row>
    <row r="419" spans="1:11">
      <c r="A419" s="12"/>
      <c r="B419" s="12"/>
      <c r="C419" s="12"/>
      <c r="D419" s="13" t="s">
        <v>17</v>
      </c>
      <c r="E419" s="13" t="s">
        <v>18</v>
      </c>
      <c r="F419" s="14">
        <v>5000</v>
      </c>
      <c r="G419" s="14">
        <v>0</v>
      </c>
      <c r="H419" s="14">
        <v>0</v>
      </c>
      <c r="I419" s="14">
        <v>0</v>
      </c>
      <c r="J419" s="14">
        <f t="shared" si="14"/>
        <v>0</v>
      </c>
      <c r="K419" s="14">
        <f t="shared" si="15"/>
        <v>0</v>
      </c>
    </row>
    <row r="420" spans="1:11">
      <c r="A420" s="12"/>
      <c r="B420" s="12"/>
      <c r="C420" s="12"/>
      <c r="D420" s="13" t="s">
        <v>74</v>
      </c>
      <c r="E420" s="13" t="s">
        <v>75</v>
      </c>
      <c r="F420" s="14">
        <v>34157.300000000003</v>
      </c>
      <c r="G420" s="14">
        <v>40600</v>
      </c>
      <c r="H420" s="14">
        <v>40000</v>
      </c>
      <c r="I420" s="14">
        <v>40000</v>
      </c>
      <c r="J420" s="14">
        <f t="shared" si="14"/>
        <v>98.522167487684726</v>
      </c>
      <c r="K420" s="14">
        <f t="shared" si="15"/>
        <v>98.522167487684726</v>
      </c>
    </row>
    <row r="421" spans="1:11">
      <c r="A421" s="9"/>
      <c r="B421" s="9"/>
      <c r="C421" s="10" t="s">
        <v>284</v>
      </c>
      <c r="D421" s="9"/>
      <c r="E421" s="10" t="s">
        <v>285</v>
      </c>
      <c r="F421" s="11">
        <f>+F422+F423+F424</f>
        <v>38290.22</v>
      </c>
      <c r="G421" s="11">
        <f>+G422+G423+G424</f>
        <v>27000</v>
      </c>
      <c r="H421" s="11">
        <f>+H422+H423+H424</f>
        <v>25000</v>
      </c>
      <c r="I421" s="11">
        <f>+I422+I423+I424</f>
        <v>25000</v>
      </c>
      <c r="J421" s="11">
        <f t="shared" si="14"/>
        <v>92.592592592592595</v>
      </c>
      <c r="K421" s="11">
        <f t="shared" si="15"/>
        <v>92.592592592592595</v>
      </c>
    </row>
    <row r="422" spans="1:11">
      <c r="A422" s="12"/>
      <c r="B422" s="12"/>
      <c r="C422" s="12"/>
      <c r="D422" s="13" t="s">
        <v>17</v>
      </c>
      <c r="E422" s="13" t="s">
        <v>18</v>
      </c>
      <c r="F422" s="14">
        <v>4734.49</v>
      </c>
      <c r="G422" s="14">
        <v>2022.09</v>
      </c>
      <c r="H422" s="14">
        <v>600</v>
      </c>
      <c r="I422" s="14">
        <v>600</v>
      </c>
      <c r="J422" s="14">
        <f t="shared" si="14"/>
        <v>29.672269780276846</v>
      </c>
      <c r="K422" s="14">
        <f t="shared" si="15"/>
        <v>29.672269780276846</v>
      </c>
    </row>
    <row r="423" spans="1:11">
      <c r="A423" s="12"/>
      <c r="B423" s="12"/>
      <c r="C423" s="12"/>
      <c r="D423" s="13" t="s">
        <v>21</v>
      </c>
      <c r="E423" s="13" t="s">
        <v>22</v>
      </c>
      <c r="F423" s="14">
        <v>0</v>
      </c>
      <c r="G423" s="14">
        <v>0</v>
      </c>
      <c r="H423" s="14">
        <v>14400</v>
      </c>
      <c r="I423" s="14">
        <v>14400</v>
      </c>
      <c r="J423" s="14">
        <f t="shared" si="14"/>
        <v>0</v>
      </c>
      <c r="K423" s="14">
        <f t="shared" si="15"/>
        <v>0</v>
      </c>
    </row>
    <row r="424" spans="1:11">
      <c r="A424" s="12"/>
      <c r="B424" s="12"/>
      <c r="C424" s="12"/>
      <c r="D424" s="13" t="s">
        <v>132</v>
      </c>
      <c r="E424" s="13" t="s">
        <v>133</v>
      </c>
      <c r="F424" s="14">
        <v>33555.730000000003</v>
      </c>
      <c r="G424" s="14">
        <v>24977.91</v>
      </c>
      <c r="H424" s="14">
        <v>10000</v>
      </c>
      <c r="I424" s="14">
        <v>10000</v>
      </c>
      <c r="J424" s="14">
        <f t="shared" si="14"/>
        <v>40.035375257577591</v>
      </c>
      <c r="K424" s="14">
        <f t="shared" si="15"/>
        <v>40.035375257577591</v>
      </c>
    </row>
    <row r="425" spans="1:11">
      <c r="A425" s="9"/>
      <c r="B425" s="9"/>
      <c r="C425" s="10" t="s">
        <v>286</v>
      </c>
      <c r="D425" s="9"/>
      <c r="E425" s="10" t="s">
        <v>287</v>
      </c>
      <c r="F425" s="11">
        <f>+F426+F427</f>
        <v>14126.57</v>
      </c>
      <c r="G425" s="11">
        <f>+G426+G427</f>
        <v>6900</v>
      </c>
      <c r="H425" s="11">
        <f>+H426+H427</f>
        <v>20000</v>
      </c>
      <c r="I425" s="11">
        <f>+I426+I427</f>
        <v>20000</v>
      </c>
      <c r="J425" s="11">
        <f t="shared" si="14"/>
        <v>289.85507246376812</v>
      </c>
      <c r="K425" s="11">
        <f t="shared" si="15"/>
        <v>289.85507246376812</v>
      </c>
    </row>
    <row r="426" spans="1:11">
      <c r="A426" s="12"/>
      <c r="B426" s="12"/>
      <c r="C426" s="12"/>
      <c r="D426" s="13" t="s">
        <v>17</v>
      </c>
      <c r="E426" s="13" t="s">
        <v>18</v>
      </c>
      <c r="F426" s="14">
        <v>7674.48</v>
      </c>
      <c r="G426" s="14">
        <v>1620.92</v>
      </c>
      <c r="H426" s="14">
        <v>0</v>
      </c>
      <c r="I426" s="14">
        <v>0</v>
      </c>
      <c r="J426" s="14">
        <f t="shared" si="14"/>
        <v>0</v>
      </c>
      <c r="K426" s="14">
        <f t="shared" si="15"/>
        <v>0</v>
      </c>
    </row>
    <row r="427" spans="1:11">
      <c r="A427" s="12"/>
      <c r="B427" s="12"/>
      <c r="C427" s="12"/>
      <c r="D427" s="13" t="s">
        <v>21</v>
      </c>
      <c r="E427" s="13" t="s">
        <v>22</v>
      </c>
      <c r="F427" s="14">
        <v>6452.09</v>
      </c>
      <c r="G427" s="14">
        <v>5279.08</v>
      </c>
      <c r="H427" s="14">
        <v>20000</v>
      </c>
      <c r="I427" s="14">
        <v>20000</v>
      </c>
      <c r="J427" s="14">
        <f t="shared" si="14"/>
        <v>378.85389120831661</v>
      </c>
      <c r="K427" s="14">
        <f t="shared" si="15"/>
        <v>378.85389120831661</v>
      </c>
    </row>
    <row r="428" spans="1:11">
      <c r="A428" s="9"/>
      <c r="B428" s="9"/>
      <c r="C428" s="10" t="s">
        <v>288</v>
      </c>
      <c r="D428" s="9"/>
      <c r="E428" s="10" t="s">
        <v>289</v>
      </c>
      <c r="F428" s="11">
        <f>+F429+F430+F431+F432+F433+F434</f>
        <v>274019.59999999998</v>
      </c>
      <c r="G428" s="11">
        <f>+G429+G430+G431+G432+G433+G434</f>
        <v>618000</v>
      </c>
      <c r="H428" s="11">
        <f>+H429+H430+H431+H432+H433+H434</f>
        <v>879020</v>
      </c>
      <c r="I428" s="11">
        <f>+I429+I430+I431+I432+I433+I434</f>
        <v>876020</v>
      </c>
      <c r="J428" s="11">
        <f t="shared" si="14"/>
        <v>141.75080906148867</v>
      </c>
      <c r="K428" s="11">
        <f t="shared" si="15"/>
        <v>142.23624595469255</v>
      </c>
    </row>
    <row r="429" spans="1:11">
      <c r="A429" s="12"/>
      <c r="B429" s="12"/>
      <c r="C429" s="12"/>
      <c r="D429" s="13" t="s">
        <v>17</v>
      </c>
      <c r="E429" s="13" t="s">
        <v>18</v>
      </c>
      <c r="F429" s="14">
        <v>1573.94</v>
      </c>
      <c r="G429" s="14">
        <v>1125</v>
      </c>
      <c r="H429" s="14">
        <v>14700</v>
      </c>
      <c r="I429" s="14">
        <v>14700</v>
      </c>
      <c r="J429" s="14">
        <f t="shared" si="14"/>
        <v>1306.6666666666667</v>
      </c>
      <c r="K429" s="14">
        <f t="shared" si="15"/>
        <v>1306.6666666666667</v>
      </c>
    </row>
    <row r="430" spans="1:11">
      <c r="A430" s="12"/>
      <c r="B430" s="12"/>
      <c r="C430" s="12"/>
      <c r="D430" s="13" t="s">
        <v>57</v>
      </c>
      <c r="E430" s="13" t="s">
        <v>58</v>
      </c>
      <c r="F430" s="14">
        <v>0</v>
      </c>
      <c r="G430" s="14">
        <v>719.56</v>
      </c>
      <c r="H430" s="14">
        <v>0</v>
      </c>
      <c r="I430" s="14">
        <v>0</v>
      </c>
      <c r="J430" s="14">
        <f t="shared" si="14"/>
        <v>0</v>
      </c>
      <c r="K430" s="14">
        <f t="shared" si="15"/>
        <v>0</v>
      </c>
    </row>
    <row r="431" spans="1:11">
      <c r="A431" s="12"/>
      <c r="B431" s="12"/>
      <c r="C431" s="12"/>
      <c r="D431" s="13" t="s">
        <v>23</v>
      </c>
      <c r="E431" s="13" t="s">
        <v>24</v>
      </c>
      <c r="F431" s="14">
        <v>975.11</v>
      </c>
      <c r="G431" s="14">
        <v>0</v>
      </c>
      <c r="H431" s="14">
        <v>0</v>
      </c>
      <c r="I431" s="14">
        <v>0</v>
      </c>
      <c r="J431" s="14">
        <f t="shared" si="14"/>
        <v>0</v>
      </c>
      <c r="K431" s="14">
        <f t="shared" si="15"/>
        <v>0</v>
      </c>
    </row>
    <row r="432" spans="1:11">
      <c r="A432" s="12"/>
      <c r="B432" s="12"/>
      <c r="C432" s="12"/>
      <c r="D432" s="13" t="s">
        <v>130</v>
      </c>
      <c r="E432" s="13" t="s">
        <v>131</v>
      </c>
      <c r="F432" s="14">
        <v>158077.29</v>
      </c>
      <c r="G432" s="14">
        <v>147016.97</v>
      </c>
      <c r="H432" s="14">
        <v>512000</v>
      </c>
      <c r="I432" s="14">
        <v>514000</v>
      </c>
      <c r="J432" s="14">
        <f t="shared" si="14"/>
        <v>349.61950310906286</v>
      </c>
      <c r="K432" s="14">
        <f t="shared" si="15"/>
        <v>348.25911593743223</v>
      </c>
    </row>
    <row r="433" spans="1:11">
      <c r="A433" s="12"/>
      <c r="B433" s="12"/>
      <c r="C433" s="12"/>
      <c r="D433" s="13" t="s">
        <v>132</v>
      </c>
      <c r="E433" s="13" t="s">
        <v>133</v>
      </c>
      <c r="F433" s="14">
        <v>35887.03</v>
      </c>
      <c r="G433" s="14">
        <v>459761.44</v>
      </c>
      <c r="H433" s="14">
        <v>312320</v>
      </c>
      <c r="I433" s="14">
        <v>307320</v>
      </c>
      <c r="J433" s="14">
        <f t="shared" si="14"/>
        <v>66.843361200539135</v>
      </c>
      <c r="K433" s="14">
        <f t="shared" si="15"/>
        <v>67.930881719876297</v>
      </c>
    </row>
    <row r="434" spans="1:11">
      <c r="A434" s="12"/>
      <c r="B434" s="12"/>
      <c r="C434" s="12"/>
      <c r="D434" s="13" t="s">
        <v>126</v>
      </c>
      <c r="E434" s="13" t="s">
        <v>127</v>
      </c>
      <c r="F434" s="14">
        <v>77506.23</v>
      </c>
      <c r="G434" s="14">
        <v>9377.0300000000007</v>
      </c>
      <c r="H434" s="14">
        <v>40000</v>
      </c>
      <c r="I434" s="14">
        <v>40000</v>
      </c>
      <c r="J434" s="14">
        <f t="shared" si="14"/>
        <v>426.5742991117657</v>
      </c>
      <c r="K434" s="14">
        <f t="shared" si="15"/>
        <v>426.5742991117657</v>
      </c>
    </row>
    <row r="435" spans="1:11">
      <c r="A435" s="9"/>
      <c r="B435" s="9"/>
      <c r="C435" s="10" t="s">
        <v>290</v>
      </c>
      <c r="D435" s="9"/>
      <c r="E435" s="10" t="s">
        <v>291</v>
      </c>
      <c r="F435" s="11">
        <f>+F436+F437</f>
        <v>0</v>
      </c>
      <c r="G435" s="11">
        <f>+G436+G437</f>
        <v>40000</v>
      </c>
      <c r="H435" s="11">
        <f>+H436+H437</f>
        <v>20000</v>
      </c>
      <c r="I435" s="11">
        <f>+I436+I437</f>
        <v>20000</v>
      </c>
      <c r="J435" s="11">
        <f t="shared" si="14"/>
        <v>50</v>
      </c>
      <c r="K435" s="11">
        <f t="shared" si="15"/>
        <v>50</v>
      </c>
    </row>
    <row r="436" spans="1:11">
      <c r="A436" s="12"/>
      <c r="B436" s="12"/>
      <c r="C436" s="12"/>
      <c r="D436" s="13" t="s">
        <v>17</v>
      </c>
      <c r="E436" s="13" t="s">
        <v>18</v>
      </c>
      <c r="F436" s="14">
        <v>0</v>
      </c>
      <c r="G436" s="14">
        <v>38875.4</v>
      </c>
      <c r="H436" s="14">
        <v>20000</v>
      </c>
      <c r="I436" s="14">
        <v>20000</v>
      </c>
      <c r="J436" s="14">
        <f t="shared" si="14"/>
        <v>51.44641598543037</v>
      </c>
      <c r="K436" s="14">
        <f t="shared" si="15"/>
        <v>51.44641598543037</v>
      </c>
    </row>
    <row r="437" spans="1:11">
      <c r="A437" s="12"/>
      <c r="B437" s="12"/>
      <c r="C437" s="12"/>
      <c r="D437" s="13" t="s">
        <v>23</v>
      </c>
      <c r="E437" s="13" t="s">
        <v>24</v>
      </c>
      <c r="F437" s="14">
        <v>0</v>
      </c>
      <c r="G437" s="14">
        <v>1124.5999999999999</v>
      </c>
      <c r="H437" s="14">
        <v>0</v>
      </c>
      <c r="I437" s="14">
        <v>0</v>
      </c>
      <c r="J437" s="14">
        <f t="shared" si="14"/>
        <v>0</v>
      </c>
      <c r="K437" s="14">
        <f t="shared" si="15"/>
        <v>0</v>
      </c>
    </row>
    <row r="438" spans="1:11">
      <c r="A438" s="9"/>
      <c r="B438" s="9"/>
      <c r="C438" s="10" t="s">
        <v>292</v>
      </c>
      <c r="D438" s="9"/>
      <c r="E438" s="10" t="s">
        <v>293</v>
      </c>
      <c r="F438" s="11">
        <f>+F439</f>
        <v>240339.38</v>
      </c>
      <c r="G438" s="11">
        <f>+G439</f>
        <v>486286.12</v>
      </c>
      <c r="H438" s="11">
        <f>+H439</f>
        <v>336000</v>
      </c>
      <c r="I438" s="11">
        <f>+I439</f>
        <v>336000</v>
      </c>
      <c r="J438" s="11">
        <f t="shared" si="14"/>
        <v>69.09512449172928</v>
      </c>
      <c r="K438" s="11">
        <f t="shared" si="15"/>
        <v>69.09512449172928</v>
      </c>
    </row>
    <row r="439" spans="1:11">
      <c r="A439" s="12"/>
      <c r="B439" s="12"/>
      <c r="C439" s="12"/>
      <c r="D439" s="13" t="s">
        <v>248</v>
      </c>
      <c r="E439" s="13" t="s">
        <v>249</v>
      </c>
      <c r="F439" s="14">
        <v>240339.38</v>
      </c>
      <c r="G439" s="14">
        <v>486286.12</v>
      </c>
      <c r="H439" s="14">
        <v>336000</v>
      </c>
      <c r="I439" s="14">
        <v>336000</v>
      </c>
      <c r="J439" s="14">
        <f t="shared" si="14"/>
        <v>69.09512449172928</v>
      </c>
      <c r="K439" s="14">
        <f t="shared" si="15"/>
        <v>69.09512449172928</v>
      </c>
    </row>
    <row r="440" spans="1:11">
      <c r="A440" s="9"/>
      <c r="B440" s="9"/>
      <c r="C440" s="10" t="s">
        <v>294</v>
      </c>
      <c r="D440" s="9"/>
      <c r="E440" s="10" t="s">
        <v>295</v>
      </c>
      <c r="F440" s="11">
        <f>+F441+F442+F443+F444+F445+F446</f>
        <v>49955.45</v>
      </c>
      <c r="G440" s="11">
        <f>+G441+G442+G443+G444+G445+G446</f>
        <v>105100</v>
      </c>
      <c r="H440" s="11">
        <f>+H441+H442+H443+H444+H445+H446</f>
        <v>0</v>
      </c>
      <c r="I440" s="11">
        <f>+I441+I442+I443+I444+I445+I446</f>
        <v>0</v>
      </c>
      <c r="J440" s="11">
        <f t="shared" si="14"/>
        <v>0</v>
      </c>
      <c r="K440" s="11">
        <f t="shared" si="15"/>
        <v>0</v>
      </c>
    </row>
    <row r="441" spans="1:11">
      <c r="A441" s="12"/>
      <c r="B441" s="12"/>
      <c r="C441" s="12"/>
      <c r="D441" s="13" t="s">
        <v>57</v>
      </c>
      <c r="E441" s="13" t="s">
        <v>58</v>
      </c>
      <c r="F441" s="14">
        <v>1924.09</v>
      </c>
      <c r="G441" s="14">
        <v>0</v>
      </c>
      <c r="H441" s="14">
        <v>0</v>
      </c>
      <c r="I441" s="14">
        <v>0</v>
      </c>
      <c r="J441" s="14">
        <f t="shared" si="14"/>
        <v>0</v>
      </c>
      <c r="K441" s="14">
        <f t="shared" si="15"/>
        <v>0</v>
      </c>
    </row>
    <row r="442" spans="1:11">
      <c r="A442" s="12"/>
      <c r="B442" s="12"/>
      <c r="C442" s="12"/>
      <c r="D442" s="13" t="s">
        <v>66</v>
      </c>
      <c r="E442" s="13" t="s">
        <v>67</v>
      </c>
      <c r="F442" s="14">
        <v>2543.5100000000002</v>
      </c>
      <c r="G442" s="14">
        <v>0</v>
      </c>
      <c r="H442" s="14">
        <v>0</v>
      </c>
      <c r="I442" s="14">
        <v>0</v>
      </c>
      <c r="J442" s="14">
        <f t="shared" si="14"/>
        <v>0</v>
      </c>
      <c r="K442" s="14">
        <f t="shared" si="15"/>
        <v>0</v>
      </c>
    </row>
    <row r="443" spans="1:11">
      <c r="A443" s="12"/>
      <c r="B443" s="12"/>
      <c r="C443" s="12"/>
      <c r="D443" s="13" t="s">
        <v>84</v>
      </c>
      <c r="E443" s="13" t="s">
        <v>85</v>
      </c>
      <c r="F443" s="14">
        <v>0</v>
      </c>
      <c r="G443" s="14">
        <v>72633.320000000007</v>
      </c>
      <c r="H443" s="14">
        <v>0</v>
      </c>
      <c r="I443" s="14">
        <v>0</v>
      </c>
      <c r="J443" s="14">
        <f t="shared" si="14"/>
        <v>0</v>
      </c>
      <c r="K443" s="14">
        <f t="shared" si="15"/>
        <v>0</v>
      </c>
    </row>
    <row r="444" spans="1:11">
      <c r="A444" s="12"/>
      <c r="B444" s="12"/>
      <c r="C444" s="12"/>
      <c r="D444" s="13" t="s">
        <v>23</v>
      </c>
      <c r="E444" s="13" t="s">
        <v>24</v>
      </c>
      <c r="F444" s="14">
        <v>4364.97</v>
      </c>
      <c r="G444" s="14">
        <v>8466.68</v>
      </c>
      <c r="H444" s="14">
        <v>0</v>
      </c>
      <c r="I444" s="14">
        <v>0</v>
      </c>
      <c r="J444" s="14">
        <f t="shared" si="14"/>
        <v>0</v>
      </c>
      <c r="K444" s="14">
        <f t="shared" si="15"/>
        <v>0</v>
      </c>
    </row>
    <row r="445" spans="1:11">
      <c r="A445" s="12"/>
      <c r="B445" s="12"/>
      <c r="C445" s="12"/>
      <c r="D445" s="13" t="s">
        <v>198</v>
      </c>
      <c r="E445" s="13" t="s">
        <v>199</v>
      </c>
      <c r="F445" s="14">
        <v>38914.879999999997</v>
      </c>
      <c r="G445" s="14">
        <v>24000</v>
      </c>
      <c r="H445" s="14">
        <v>0</v>
      </c>
      <c r="I445" s="14">
        <v>0</v>
      </c>
      <c r="J445" s="14">
        <f t="shared" si="14"/>
        <v>0</v>
      </c>
      <c r="K445" s="14">
        <f t="shared" si="15"/>
        <v>0</v>
      </c>
    </row>
    <row r="446" spans="1:11">
      <c r="A446" s="12"/>
      <c r="B446" s="12"/>
      <c r="C446" s="12"/>
      <c r="D446" s="13" t="s">
        <v>126</v>
      </c>
      <c r="E446" s="13" t="s">
        <v>127</v>
      </c>
      <c r="F446" s="14">
        <v>2208</v>
      </c>
      <c r="G446" s="14">
        <v>0</v>
      </c>
      <c r="H446" s="14">
        <v>0</v>
      </c>
      <c r="I446" s="14">
        <v>0</v>
      </c>
      <c r="J446" s="14">
        <f t="shared" si="14"/>
        <v>0</v>
      </c>
      <c r="K446" s="14">
        <f t="shared" si="15"/>
        <v>0</v>
      </c>
    </row>
    <row r="447" spans="1:11">
      <c r="A447" s="9"/>
      <c r="B447" s="9"/>
      <c r="C447" s="10" t="s">
        <v>296</v>
      </c>
      <c r="D447" s="9"/>
      <c r="E447" s="10" t="s">
        <v>297</v>
      </c>
      <c r="F447" s="11">
        <f>+F448+F449+F450</f>
        <v>14000</v>
      </c>
      <c r="G447" s="11">
        <f>+G448+G449+G450</f>
        <v>114815</v>
      </c>
      <c r="H447" s="11">
        <f>+H448+H449+H450</f>
        <v>55500</v>
      </c>
      <c r="I447" s="11">
        <f>+I448+I449+I450</f>
        <v>50500</v>
      </c>
      <c r="J447" s="11">
        <f t="shared" si="14"/>
        <v>43.983800026128989</v>
      </c>
      <c r="K447" s="11">
        <f t="shared" si="15"/>
        <v>48.338631711884332</v>
      </c>
    </row>
    <row r="448" spans="1:11">
      <c r="A448" s="12"/>
      <c r="B448" s="12"/>
      <c r="C448" s="12"/>
      <c r="D448" s="13" t="s">
        <v>17</v>
      </c>
      <c r="E448" s="13" t="s">
        <v>18</v>
      </c>
      <c r="F448" s="14">
        <v>6120</v>
      </c>
      <c r="G448" s="14">
        <v>20085.47</v>
      </c>
      <c r="H448" s="14">
        <v>25500</v>
      </c>
      <c r="I448" s="14">
        <v>25500</v>
      </c>
      <c r="J448" s="14">
        <f t="shared" si="14"/>
        <v>126.9574473487551</v>
      </c>
      <c r="K448" s="14">
        <f t="shared" si="15"/>
        <v>126.9574473487551</v>
      </c>
    </row>
    <row r="449" spans="1:11">
      <c r="A449" s="12"/>
      <c r="B449" s="12"/>
      <c r="C449" s="12"/>
      <c r="D449" s="13" t="s">
        <v>23</v>
      </c>
      <c r="E449" s="13" t="s">
        <v>24</v>
      </c>
      <c r="F449" s="14">
        <v>7880</v>
      </c>
      <c r="G449" s="14">
        <v>0</v>
      </c>
      <c r="H449" s="14">
        <v>0</v>
      </c>
      <c r="I449" s="14">
        <v>0</v>
      </c>
      <c r="J449" s="14">
        <f t="shared" si="14"/>
        <v>0</v>
      </c>
      <c r="K449" s="14">
        <f t="shared" si="15"/>
        <v>0</v>
      </c>
    </row>
    <row r="450" spans="1:11">
      <c r="A450" s="12"/>
      <c r="B450" s="12"/>
      <c r="C450" s="12"/>
      <c r="D450" s="13" t="s">
        <v>126</v>
      </c>
      <c r="E450" s="13" t="s">
        <v>127</v>
      </c>
      <c r="F450" s="14">
        <v>0</v>
      </c>
      <c r="G450" s="14">
        <v>94729.53</v>
      </c>
      <c r="H450" s="14">
        <v>30000</v>
      </c>
      <c r="I450" s="14">
        <v>25000</v>
      </c>
      <c r="J450" s="14">
        <f t="shared" si="14"/>
        <v>26.390925828514089</v>
      </c>
      <c r="K450" s="14">
        <f t="shared" si="15"/>
        <v>31.669110994216904</v>
      </c>
    </row>
    <row r="451" spans="1:11">
      <c r="A451" s="6"/>
      <c r="B451" s="7" t="s">
        <v>298</v>
      </c>
      <c r="C451" s="6"/>
      <c r="D451" s="6"/>
      <c r="E451" s="7" t="s">
        <v>299</v>
      </c>
      <c r="F451" s="8">
        <f>+F452+F454+F456</f>
        <v>191986.97999999998</v>
      </c>
      <c r="G451" s="8">
        <f>+G452+G454+G456</f>
        <v>252524.59999999998</v>
      </c>
      <c r="H451" s="8">
        <f>+H452+H454+H456</f>
        <v>172797.33000000002</v>
      </c>
      <c r="I451" s="8">
        <f>+I452+I454+I456</f>
        <v>172797.33000000002</v>
      </c>
      <c r="J451" s="8">
        <f t="shared" si="14"/>
        <v>68.427919497744</v>
      </c>
      <c r="K451" s="8">
        <f t="shared" si="15"/>
        <v>68.427919497744</v>
      </c>
    </row>
    <row r="452" spans="1:11">
      <c r="A452" s="9"/>
      <c r="B452" s="9"/>
      <c r="C452" s="10" t="s">
        <v>300</v>
      </c>
      <c r="D452" s="9"/>
      <c r="E452" s="10" t="s">
        <v>301</v>
      </c>
      <c r="F452" s="11">
        <f>+F453</f>
        <v>81775.02</v>
      </c>
      <c r="G452" s="11">
        <f>+G453</f>
        <v>99000</v>
      </c>
      <c r="H452" s="11">
        <f>+H453</f>
        <v>105000</v>
      </c>
      <c r="I452" s="11">
        <f>+I453</f>
        <v>105000</v>
      </c>
      <c r="J452" s="11">
        <f t="shared" si="14"/>
        <v>106.06060606060606</v>
      </c>
      <c r="K452" s="11">
        <f t="shared" si="15"/>
        <v>106.06060606060606</v>
      </c>
    </row>
    <row r="453" spans="1:11">
      <c r="A453" s="12"/>
      <c r="B453" s="12"/>
      <c r="C453" s="12"/>
      <c r="D453" s="13" t="s">
        <v>302</v>
      </c>
      <c r="E453" s="13" t="s">
        <v>303</v>
      </c>
      <c r="F453" s="14">
        <v>81775.02</v>
      </c>
      <c r="G453" s="14">
        <v>99000</v>
      </c>
      <c r="H453" s="14">
        <v>105000</v>
      </c>
      <c r="I453" s="14">
        <v>105000</v>
      </c>
      <c r="J453" s="14">
        <f t="shared" si="14"/>
        <v>106.06060606060606</v>
      </c>
      <c r="K453" s="14">
        <f t="shared" si="15"/>
        <v>106.06060606060606</v>
      </c>
    </row>
    <row r="454" spans="1:11">
      <c r="A454" s="9"/>
      <c r="B454" s="9"/>
      <c r="C454" s="10" t="s">
        <v>304</v>
      </c>
      <c r="D454" s="9"/>
      <c r="E454" s="10" t="s">
        <v>305</v>
      </c>
      <c r="F454" s="11">
        <f>+F455</f>
        <v>25853.75</v>
      </c>
      <c r="G454" s="11">
        <f>+G455</f>
        <v>33000</v>
      </c>
      <c r="H454" s="11">
        <f>+H455</f>
        <v>30000</v>
      </c>
      <c r="I454" s="11">
        <f>+I455</f>
        <v>30000</v>
      </c>
      <c r="J454" s="11">
        <f t="shared" si="14"/>
        <v>90.909090909090907</v>
      </c>
      <c r="K454" s="11">
        <f t="shared" si="15"/>
        <v>90.909090909090907</v>
      </c>
    </row>
    <row r="455" spans="1:11">
      <c r="A455" s="12"/>
      <c r="B455" s="12"/>
      <c r="C455" s="12"/>
      <c r="D455" s="13" t="s">
        <v>74</v>
      </c>
      <c r="E455" s="13" t="s">
        <v>75</v>
      </c>
      <c r="F455" s="14">
        <v>25853.75</v>
      </c>
      <c r="G455" s="14">
        <v>33000</v>
      </c>
      <c r="H455" s="14">
        <v>30000</v>
      </c>
      <c r="I455" s="14">
        <v>30000</v>
      </c>
      <c r="J455" s="14">
        <f t="shared" ref="J455:J518" si="16">IF(G455&lt;&gt;0,I455/G455*100,0)</f>
        <v>90.909090909090907</v>
      </c>
      <c r="K455" s="14">
        <f t="shared" ref="K455:K518" si="17">IF(G455&lt;&gt;0,H455/G455*100,0)</f>
        <v>90.909090909090907</v>
      </c>
    </row>
    <row r="456" spans="1:11">
      <c r="A456" s="9"/>
      <c r="B456" s="9"/>
      <c r="C456" s="10" t="s">
        <v>306</v>
      </c>
      <c r="D456" s="9"/>
      <c r="E456" s="10" t="s">
        <v>307</v>
      </c>
      <c r="F456" s="11">
        <f>+F457+F458+F459+F460+F461</f>
        <v>84358.209999999992</v>
      </c>
      <c r="G456" s="11">
        <f>+G457+G458+G459+G460+G461</f>
        <v>120524.59999999999</v>
      </c>
      <c r="H456" s="11">
        <f>+H457+H458+H459+H460+H461</f>
        <v>37797.33</v>
      </c>
      <c r="I456" s="11">
        <f>+I457+I458+I459+I460+I461</f>
        <v>37797.33</v>
      </c>
      <c r="J456" s="11">
        <f t="shared" si="16"/>
        <v>31.360676575570466</v>
      </c>
      <c r="K456" s="11">
        <f t="shared" si="17"/>
        <v>31.360676575570466</v>
      </c>
    </row>
    <row r="457" spans="1:11">
      <c r="A457" s="12"/>
      <c r="B457" s="12"/>
      <c r="C457" s="12"/>
      <c r="D457" s="13" t="s">
        <v>17</v>
      </c>
      <c r="E457" s="13" t="s">
        <v>18</v>
      </c>
      <c r="F457" s="14">
        <v>3717.75</v>
      </c>
      <c r="G457" s="14">
        <v>1049.2</v>
      </c>
      <c r="H457" s="14">
        <v>0</v>
      </c>
      <c r="I457" s="14">
        <v>0</v>
      </c>
      <c r="J457" s="14">
        <f t="shared" si="16"/>
        <v>0</v>
      </c>
      <c r="K457" s="14">
        <f t="shared" si="17"/>
        <v>0</v>
      </c>
    </row>
    <row r="458" spans="1:11">
      <c r="A458" s="12"/>
      <c r="B458" s="12"/>
      <c r="C458" s="12"/>
      <c r="D458" s="13" t="s">
        <v>25</v>
      </c>
      <c r="E458" s="13" t="s">
        <v>26</v>
      </c>
      <c r="F458" s="14">
        <v>0</v>
      </c>
      <c r="G458" s="14">
        <v>119475.4</v>
      </c>
      <c r="H458" s="14">
        <v>0</v>
      </c>
      <c r="I458" s="14">
        <v>0</v>
      </c>
      <c r="J458" s="14">
        <f t="shared" si="16"/>
        <v>0</v>
      </c>
      <c r="K458" s="14">
        <f t="shared" si="17"/>
        <v>0</v>
      </c>
    </row>
    <row r="459" spans="1:11">
      <c r="A459" s="12"/>
      <c r="B459" s="12"/>
      <c r="C459" s="12"/>
      <c r="D459" s="13" t="s">
        <v>130</v>
      </c>
      <c r="E459" s="13" t="s">
        <v>131</v>
      </c>
      <c r="F459" s="14">
        <v>49093.13</v>
      </c>
      <c r="G459" s="14">
        <v>0</v>
      </c>
      <c r="H459" s="14">
        <v>0</v>
      </c>
      <c r="I459" s="14">
        <v>0</v>
      </c>
      <c r="J459" s="14">
        <f t="shared" si="16"/>
        <v>0</v>
      </c>
      <c r="K459" s="14">
        <f t="shared" si="17"/>
        <v>0</v>
      </c>
    </row>
    <row r="460" spans="1:11">
      <c r="A460" s="12"/>
      <c r="B460" s="12"/>
      <c r="C460" s="12"/>
      <c r="D460" s="13" t="s">
        <v>126</v>
      </c>
      <c r="E460" s="13" t="s">
        <v>127</v>
      </c>
      <c r="F460" s="14">
        <v>1400</v>
      </c>
      <c r="G460" s="14">
        <v>0</v>
      </c>
      <c r="H460" s="14">
        <v>20000</v>
      </c>
      <c r="I460" s="14">
        <v>20000</v>
      </c>
      <c r="J460" s="14">
        <f t="shared" si="16"/>
        <v>0</v>
      </c>
      <c r="K460" s="14">
        <f t="shared" si="17"/>
        <v>0</v>
      </c>
    </row>
    <row r="461" spans="1:11">
      <c r="A461" s="12"/>
      <c r="B461" s="12"/>
      <c r="C461" s="12"/>
      <c r="D461" s="13" t="s">
        <v>308</v>
      </c>
      <c r="E461" s="13" t="s">
        <v>309</v>
      </c>
      <c r="F461" s="14">
        <v>30147.33</v>
      </c>
      <c r="G461" s="14">
        <v>0</v>
      </c>
      <c r="H461" s="14">
        <v>17797.330000000002</v>
      </c>
      <c r="I461" s="14">
        <v>17797.330000000002</v>
      </c>
      <c r="J461" s="14">
        <f t="shared" si="16"/>
        <v>0</v>
      </c>
      <c r="K461" s="14">
        <f t="shared" si="17"/>
        <v>0</v>
      </c>
    </row>
    <row r="462" spans="1:11">
      <c r="A462" s="6"/>
      <c r="B462" s="7" t="s">
        <v>310</v>
      </c>
      <c r="C462" s="6"/>
      <c r="D462" s="6"/>
      <c r="E462" s="7" t="s">
        <v>311</v>
      </c>
      <c r="F462" s="8">
        <f>+F463+F469+F476+F479+F482+F487+F489+F494+F502+F504+F508+F511+F520+F524+F526+F531+F533+F537+F541</f>
        <v>1149234.3799999999</v>
      </c>
      <c r="G462" s="8">
        <f>+G463+G469+G476+G479+G482+G487+G489+G494+G502+G504+G508+G511+G520+G524+G526+G531+G533+G537+G541</f>
        <v>1536824.74</v>
      </c>
      <c r="H462" s="8">
        <f>+H463+H469+H476+H479+H482+H487+H489+H494+H502+H504+H508+H511+H520+H524+H526+H531+H533+H537+H541</f>
        <v>1615768.9100000001</v>
      </c>
      <c r="I462" s="8">
        <f>+I463+I469+I476+I479+I482+I487+I489+I494+I502+I504+I508+I511+I520+I524+I526+I531+I533+I537+I541</f>
        <v>1624768.9100000001</v>
      </c>
      <c r="J462" s="8">
        <f t="shared" si="16"/>
        <v>105.72245928315809</v>
      </c>
      <c r="K462" s="8">
        <f t="shared" si="17"/>
        <v>105.1368362276625</v>
      </c>
    </row>
    <row r="463" spans="1:11">
      <c r="A463" s="9"/>
      <c r="B463" s="9"/>
      <c r="C463" s="10" t="s">
        <v>312</v>
      </c>
      <c r="D463" s="9"/>
      <c r="E463" s="10" t="s">
        <v>313</v>
      </c>
      <c r="F463" s="11">
        <f>+F464+F465+F466+F467+F468</f>
        <v>4305.3999999999996</v>
      </c>
      <c r="G463" s="11">
        <f>+G464+G465+G466+G467+G468</f>
        <v>20350</v>
      </c>
      <c r="H463" s="11">
        <f>+H464+H465+H466+H467+H468</f>
        <v>40000</v>
      </c>
      <c r="I463" s="11">
        <f>+I464+I465+I466+I467+I468</f>
        <v>40000</v>
      </c>
      <c r="J463" s="11">
        <f t="shared" si="16"/>
        <v>196.56019656019657</v>
      </c>
      <c r="K463" s="11">
        <f t="shared" si="17"/>
        <v>196.56019656019657</v>
      </c>
    </row>
    <row r="464" spans="1:11">
      <c r="A464" s="12"/>
      <c r="B464" s="12"/>
      <c r="C464" s="12"/>
      <c r="D464" s="13" t="s">
        <v>17</v>
      </c>
      <c r="E464" s="13" t="s">
        <v>18</v>
      </c>
      <c r="F464" s="14">
        <v>1305.4000000000001</v>
      </c>
      <c r="G464" s="14">
        <v>0</v>
      </c>
      <c r="H464" s="14">
        <v>0</v>
      </c>
      <c r="I464" s="14">
        <v>0</v>
      </c>
      <c r="J464" s="14">
        <f t="shared" si="16"/>
        <v>0</v>
      </c>
      <c r="K464" s="14">
        <f t="shared" si="17"/>
        <v>0</v>
      </c>
    </row>
    <row r="465" spans="1:11">
      <c r="A465" s="12"/>
      <c r="B465" s="12"/>
      <c r="C465" s="12"/>
      <c r="D465" s="13" t="s">
        <v>21</v>
      </c>
      <c r="E465" s="13" t="s">
        <v>22</v>
      </c>
      <c r="F465" s="14">
        <v>3000</v>
      </c>
      <c r="G465" s="14">
        <v>20350</v>
      </c>
      <c r="H465" s="14">
        <v>0</v>
      </c>
      <c r="I465" s="14">
        <v>0</v>
      </c>
      <c r="J465" s="14">
        <f t="shared" si="16"/>
        <v>0</v>
      </c>
      <c r="K465" s="14">
        <f t="shared" si="17"/>
        <v>0</v>
      </c>
    </row>
    <row r="466" spans="1:11">
      <c r="A466" s="12"/>
      <c r="B466" s="12"/>
      <c r="C466" s="12"/>
      <c r="D466" s="13" t="s">
        <v>132</v>
      </c>
      <c r="E466" s="13" t="s">
        <v>133</v>
      </c>
      <c r="F466" s="14">
        <v>0</v>
      </c>
      <c r="G466" s="14">
        <v>0</v>
      </c>
      <c r="H466" s="14">
        <v>20000</v>
      </c>
      <c r="I466" s="14">
        <v>20000</v>
      </c>
      <c r="J466" s="14">
        <f t="shared" si="16"/>
        <v>0</v>
      </c>
      <c r="K466" s="14">
        <f t="shared" si="17"/>
        <v>0</v>
      </c>
    </row>
    <row r="467" spans="1:11">
      <c r="A467" s="12"/>
      <c r="B467" s="12"/>
      <c r="C467" s="12"/>
      <c r="D467" s="13" t="s">
        <v>126</v>
      </c>
      <c r="E467" s="13" t="s">
        <v>127</v>
      </c>
      <c r="F467" s="14">
        <v>0</v>
      </c>
      <c r="G467" s="14">
        <v>0</v>
      </c>
      <c r="H467" s="14">
        <v>2000</v>
      </c>
      <c r="I467" s="14">
        <v>2000</v>
      </c>
      <c r="J467" s="14">
        <f t="shared" si="16"/>
        <v>0</v>
      </c>
      <c r="K467" s="14">
        <f t="shared" si="17"/>
        <v>0</v>
      </c>
    </row>
    <row r="468" spans="1:11">
      <c r="A468" s="12"/>
      <c r="B468" s="12"/>
      <c r="C468" s="12"/>
      <c r="D468" s="13" t="s">
        <v>314</v>
      </c>
      <c r="E468" s="13" t="s">
        <v>315</v>
      </c>
      <c r="F468" s="14">
        <v>0</v>
      </c>
      <c r="G468" s="14">
        <v>0</v>
      </c>
      <c r="H468" s="14">
        <v>18000</v>
      </c>
      <c r="I468" s="14">
        <v>18000</v>
      </c>
      <c r="J468" s="14">
        <f t="shared" si="16"/>
        <v>0</v>
      </c>
      <c r="K468" s="14">
        <f t="shared" si="17"/>
        <v>0</v>
      </c>
    </row>
    <row r="469" spans="1:11">
      <c r="A469" s="9"/>
      <c r="B469" s="9"/>
      <c r="C469" s="10" t="s">
        <v>316</v>
      </c>
      <c r="D469" s="9"/>
      <c r="E469" s="10" t="s">
        <v>317</v>
      </c>
      <c r="F469" s="11">
        <f>+F470+F471+F472+F473+F474+F475</f>
        <v>2648.63</v>
      </c>
      <c r="G469" s="11">
        <f>+G470+G471+G472+G473+G474+G475</f>
        <v>15500</v>
      </c>
      <c r="H469" s="11">
        <f>+H470+H471+H472+H473+H474+H475</f>
        <v>31000</v>
      </c>
      <c r="I469" s="11">
        <f>+I470+I471+I472+I473+I474+I475</f>
        <v>31000</v>
      </c>
      <c r="J469" s="11">
        <f t="shared" si="16"/>
        <v>200</v>
      </c>
      <c r="K469" s="11">
        <f t="shared" si="17"/>
        <v>200</v>
      </c>
    </row>
    <row r="470" spans="1:11">
      <c r="A470" s="12"/>
      <c r="B470" s="12"/>
      <c r="C470" s="12"/>
      <c r="D470" s="13" t="s">
        <v>17</v>
      </c>
      <c r="E470" s="13" t="s">
        <v>18</v>
      </c>
      <c r="F470" s="14">
        <v>2161</v>
      </c>
      <c r="G470" s="14">
        <v>1125.03</v>
      </c>
      <c r="H470" s="14">
        <v>4850</v>
      </c>
      <c r="I470" s="14">
        <v>4850</v>
      </c>
      <c r="J470" s="14">
        <f t="shared" si="16"/>
        <v>431.0996151213746</v>
      </c>
      <c r="K470" s="14">
        <f t="shared" si="17"/>
        <v>431.0996151213746</v>
      </c>
    </row>
    <row r="471" spans="1:11">
      <c r="A471" s="12"/>
      <c r="B471" s="12"/>
      <c r="C471" s="12"/>
      <c r="D471" s="13" t="s">
        <v>57</v>
      </c>
      <c r="E471" s="13" t="s">
        <v>58</v>
      </c>
      <c r="F471" s="14">
        <v>381.26</v>
      </c>
      <c r="G471" s="14">
        <v>207.4</v>
      </c>
      <c r="H471" s="14">
        <v>500</v>
      </c>
      <c r="I471" s="14">
        <v>500</v>
      </c>
      <c r="J471" s="14">
        <f t="shared" si="16"/>
        <v>241.08003857280616</v>
      </c>
      <c r="K471" s="14">
        <f t="shared" si="17"/>
        <v>241.08003857280616</v>
      </c>
    </row>
    <row r="472" spans="1:11">
      <c r="A472" s="12"/>
      <c r="B472" s="12"/>
      <c r="C472" s="12"/>
      <c r="D472" s="13" t="s">
        <v>19</v>
      </c>
      <c r="E472" s="13" t="s">
        <v>20</v>
      </c>
      <c r="F472" s="14">
        <v>0</v>
      </c>
      <c r="G472" s="14">
        <v>0</v>
      </c>
      <c r="H472" s="14">
        <v>500</v>
      </c>
      <c r="I472" s="14">
        <v>500</v>
      </c>
      <c r="J472" s="14">
        <f t="shared" si="16"/>
        <v>0</v>
      </c>
      <c r="K472" s="14">
        <f t="shared" si="17"/>
        <v>0</v>
      </c>
    </row>
    <row r="473" spans="1:11">
      <c r="A473" s="12"/>
      <c r="B473" s="12"/>
      <c r="C473" s="12"/>
      <c r="D473" s="13" t="s">
        <v>21</v>
      </c>
      <c r="E473" s="13" t="s">
        <v>22</v>
      </c>
      <c r="F473" s="14">
        <v>0</v>
      </c>
      <c r="G473" s="14">
        <v>14167.57</v>
      </c>
      <c r="H473" s="14">
        <v>15000</v>
      </c>
      <c r="I473" s="14">
        <v>15000</v>
      </c>
      <c r="J473" s="14">
        <f t="shared" si="16"/>
        <v>105.87560181456665</v>
      </c>
      <c r="K473" s="14">
        <f t="shared" si="17"/>
        <v>105.87560181456665</v>
      </c>
    </row>
    <row r="474" spans="1:11">
      <c r="A474" s="12"/>
      <c r="B474" s="12"/>
      <c r="C474" s="12"/>
      <c r="D474" s="13" t="s">
        <v>66</v>
      </c>
      <c r="E474" s="13" t="s">
        <v>67</v>
      </c>
      <c r="F474" s="14">
        <v>106.37</v>
      </c>
      <c r="G474" s="14">
        <v>0</v>
      </c>
      <c r="H474" s="14">
        <v>150</v>
      </c>
      <c r="I474" s="14">
        <v>150</v>
      </c>
      <c r="J474" s="14">
        <f t="shared" si="16"/>
        <v>0</v>
      </c>
      <c r="K474" s="14">
        <f t="shared" si="17"/>
        <v>0</v>
      </c>
    </row>
    <row r="475" spans="1:11">
      <c r="A475" s="12"/>
      <c r="B475" s="12"/>
      <c r="C475" s="12"/>
      <c r="D475" s="13" t="s">
        <v>126</v>
      </c>
      <c r="E475" s="13" t="s">
        <v>127</v>
      </c>
      <c r="F475" s="14">
        <v>0</v>
      </c>
      <c r="G475" s="14">
        <v>0</v>
      </c>
      <c r="H475" s="14">
        <v>10000</v>
      </c>
      <c r="I475" s="14">
        <v>10000</v>
      </c>
      <c r="J475" s="14">
        <f t="shared" si="16"/>
        <v>0</v>
      </c>
      <c r="K475" s="14">
        <f t="shared" si="17"/>
        <v>0</v>
      </c>
    </row>
    <row r="476" spans="1:11">
      <c r="A476" s="9"/>
      <c r="B476" s="9"/>
      <c r="C476" s="10" t="s">
        <v>318</v>
      </c>
      <c r="D476" s="9"/>
      <c r="E476" s="10" t="s">
        <v>319</v>
      </c>
      <c r="F476" s="11">
        <f>+F477+F478</f>
        <v>2500.4499999999998</v>
      </c>
      <c r="G476" s="11">
        <f>+G477+G478</f>
        <v>9500</v>
      </c>
      <c r="H476" s="11">
        <f>+H477+H478</f>
        <v>2500</v>
      </c>
      <c r="I476" s="11">
        <f>+I477+I478</f>
        <v>2500</v>
      </c>
      <c r="J476" s="11">
        <f t="shared" si="16"/>
        <v>26.315789473684209</v>
      </c>
      <c r="K476" s="11">
        <f t="shared" si="17"/>
        <v>26.315789473684209</v>
      </c>
    </row>
    <row r="477" spans="1:11">
      <c r="A477" s="12"/>
      <c r="B477" s="12"/>
      <c r="C477" s="12"/>
      <c r="D477" s="13" t="s">
        <v>21</v>
      </c>
      <c r="E477" s="13" t="s">
        <v>22</v>
      </c>
      <c r="F477" s="14">
        <v>0.45</v>
      </c>
      <c r="G477" s="14">
        <v>0</v>
      </c>
      <c r="H477" s="14">
        <v>0</v>
      </c>
      <c r="I477" s="14">
        <v>0</v>
      </c>
      <c r="J477" s="14">
        <f t="shared" si="16"/>
        <v>0</v>
      </c>
      <c r="K477" s="14">
        <f t="shared" si="17"/>
        <v>0</v>
      </c>
    </row>
    <row r="478" spans="1:11">
      <c r="A478" s="12"/>
      <c r="B478" s="12"/>
      <c r="C478" s="12"/>
      <c r="D478" s="13" t="s">
        <v>29</v>
      </c>
      <c r="E478" s="13" t="s">
        <v>30</v>
      </c>
      <c r="F478" s="14">
        <v>2500</v>
      </c>
      <c r="G478" s="14">
        <v>9500</v>
      </c>
      <c r="H478" s="14">
        <v>2500</v>
      </c>
      <c r="I478" s="14">
        <v>2500</v>
      </c>
      <c r="J478" s="14">
        <f t="shared" si="16"/>
        <v>26.315789473684209</v>
      </c>
      <c r="K478" s="14">
        <f t="shared" si="17"/>
        <v>26.315789473684209</v>
      </c>
    </row>
    <row r="479" spans="1:11">
      <c r="A479" s="9"/>
      <c r="B479" s="9"/>
      <c r="C479" s="10" t="s">
        <v>320</v>
      </c>
      <c r="D479" s="9"/>
      <c r="E479" s="10" t="s">
        <v>321</v>
      </c>
      <c r="F479" s="11">
        <f>+F480+F481</f>
        <v>183987.52</v>
      </c>
      <c r="G479" s="11">
        <f>+G480+G481</f>
        <v>191652</v>
      </c>
      <c r="H479" s="11">
        <f>+H480+H481</f>
        <v>193887.5</v>
      </c>
      <c r="I479" s="11">
        <f>+I480+I481</f>
        <v>193887.5</v>
      </c>
      <c r="J479" s="11">
        <f t="shared" si="16"/>
        <v>101.16643708388121</v>
      </c>
      <c r="K479" s="11">
        <f t="shared" si="17"/>
        <v>101.16643708388121</v>
      </c>
    </row>
    <row r="480" spans="1:11">
      <c r="A480" s="12"/>
      <c r="B480" s="12"/>
      <c r="C480" s="12"/>
      <c r="D480" s="13" t="s">
        <v>152</v>
      </c>
      <c r="E480" s="13" t="s">
        <v>153</v>
      </c>
      <c r="F480" s="14">
        <v>151364.96</v>
      </c>
      <c r="G480" s="14">
        <v>165222</v>
      </c>
      <c r="H480" s="14">
        <v>169254</v>
      </c>
      <c r="I480" s="14">
        <v>169254</v>
      </c>
      <c r="J480" s="14">
        <f t="shared" si="16"/>
        <v>102.44035297962742</v>
      </c>
      <c r="K480" s="14">
        <f t="shared" si="17"/>
        <v>102.44035297962742</v>
      </c>
    </row>
    <row r="481" spans="1:11">
      <c r="A481" s="12"/>
      <c r="B481" s="12"/>
      <c r="C481" s="12"/>
      <c r="D481" s="13" t="s">
        <v>308</v>
      </c>
      <c r="E481" s="13" t="s">
        <v>309</v>
      </c>
      <c r="F481" s="14">
        <v>32622.560000000001</v>
      </c>
      <c r="G481" s="14">
        <v>26430</v>
      </c>
      <c r="H481" s="14">
        <v>24633.5</v>
      </c>
      <c r="I481" s="14">
        <v>24633.5</v>
      </c>
      <c r="J481" s="14">
        <f t="shared" si="16"/>
        <v>93.202799848656824</v>
      </c>
      <c r="K481" s="14">
        <f t="shared" si="17"/>
        <v>93.202799848656824</v>
      </c>
    </row>
    <row r="482" spans="1:11">
      <c r="A482" s="9"/>
      <c r="B482" s="9"/>
      <c r="C482" s="10" t="s">
        <v>322</v>
      </c>
      <c r="D482" s="9"/>
      <c r="E482" s="10" t="s">
        <v>323</v>
      </c>
      <c r="F482" s="11">
        <f>+F483+F484+F485+F486</f>
        <v>309624.88999999996</v>
      </c>
      <c r="G482" s="11">
        <f>+G483+G484+G485+G486</f>
        <v>318017.55000000005</v>
      </c>
      <c r="H482" s="11">
        <f>+H483+H484+H485+H486</f>
        <v>344360.05</v>
      </c>
      <c r="I482" s="11">
        <f>+I483+I484+I485+I486</f>
        <v>344360.05</v>
      </c>
      <c r="J482" s="11">
        <f t="shared" si="16"/>
        <v>108.28334788441705</v>
      </c>
      <c r="K482" s="11">
        <f t="shared" si="17"/>
        <v>108.28334788441705</v>
      </c>
    </row>
    <row r="483" spans="1:11">
      <c r="A483" s="12"/>
      <c r="B483" s="12"/>
      <c r="C483" s="12"/>
      <c r="D483" s="13" t="s">
        <v>152</v>
      </c>
      <c r="E483" s="13" t="s">
        <v>153</v>
      </c>
      <c r="F483" s="14">
        <v>295836.65999999997</v>
      </c>
      <c r="G483" s="14">
        <v>301553.77</v>
      </c>
      <c r="H483" s="14">
        <v>306153</v>
      </c>
      <c r="I483" s="14">
        <v>306153</v>
      </c>
      <c r="J483" s="14">
        <f t="shared" si="16"/>
        <v>101.52517741694955</v>
      </c>
      <c r="K483" s="14">
        <f t="shared" si="17"/>
        <v>101.52517741694955</v>
      </c>
    </row>
    <row r="484" spans="1:11">
      <c r="A484" s="12"/>
      <c r="B484" s="12"/>
      <c r="C484" s="12"/>
      <c r="D484" s="13" t="s">
        <v>132</v>
      </c>
      <c r="E484" s="13" t="s">
        <v>133</v>
      </c>
      <c r="F484" s="14">
        <v>0</v>
      </c>
      <c r="G484" s="14">
        <v>0</v>
      </c>
      <c r="H484" s="14">
        <v>10000</v>
      </c>
      <c r="I484" s="14">
        <v>10000</v>
      </c>
      <c r="J484" s="14">
        <f t="shared" si="16"/>
        <v>0</v>
      </c>
      <c r="K484" s="14">
        <f t="shared" si="17"/>
        <v>0</v>
      </c>
    </row>
    <row r="485" spans="1:11">
      <c r="A485" s="12"/>
      <c r="B485" s="12"/>
      <c r="C485" s="12"/>
      <c r="D485" s="13" t="s">
        <v>126</v>
      </c>
      <c r="E485" s="13" t="s">
        <v>127</v>
      </c>
      <c r="F485" s="14">
        <v>0</v>
      </c>
      <c r="G485" s="14">
        <v>0</v>
      </c>
      <c r="H485" s="14">
        <v>20000</v>
      </c>
      <c r="I485" s="14">
        <v>20000</v>
      </c>
      <c r="J485" s="14">
        <f t="shared" si="16"/>
        <v>0</v>
      </c>
      <c r="K485" s="14">
        <f t="shared" si="17"/>
        <v>0</v>
      </c>
    </row>
    <row r="486" spans="1:11">
      <c r="A486" s="12"/>
      <c r="B486" s="12"/>
      <c r="C486" s="12"/>
      <c r="D486" s="13" t="s">
        <v>308</v>
      </c>
      <c r="E486" s="13" t="s">
        <v>309</v>
      </c>
      <c r="F486" s="14">
        <v>13788.23</v>
      </c>
      <c r="G486" s="14">
        <v>16463.78</v>
      </c>
      <c r="H486" s="14">
        <v>8207.0499999999993</v>
      </c>
      <c r="I486" s="14">
        <v>8207.0499999999993</v>
      </c>
      <c r="J486" s="14">
        <f t="shared" si="16"/>
        <v>49.849123348344058</v>
      </c>
      <c r="K486" s="14">
        <f t="shared" si="17"/>
        <v>49.849123348344058</v>
      </c>
    </row>
    <row r="487" spans="1:11">
      <c r="A487" s="9"/>
      <c r="B487" s="9"/>
      <c r="C487" s="10" t="s">
        <v>324</v>
      </c>
      <c r="D487" s="9"/>
      <c r="E487" s="10" t="s">
        <v>325</v>
      </c>
      <c r="F487" s="11">
        <f>+F488</f>
        <v>0</v>
      </c>
      <c r="G487" s="11">
        <f>+G488</f>
        <v>0</v>
      </c>
      <c r="H487" s="11">
        <f>+H488</f>
        <v>25000</v>
      </c>
      <c r="I487" s="11">
        <f>+I488</f>
        <v>20000</v>
      </c>
      <c r="J487" s="11">
        <f t="shared" si="16"/>
        <v>0</v>
      </c>
      <c r="K487" s="11">
        <f t="shared" si="17"/>
        <v>0</v>
      </c>
    </row>
    <row r="488" spans="1:11">
      <c r="A488" s="12"/>
      <c r="B488" s="12"/>
      <c r="C488" s="12"/>
      <c r="D488" s="13" t="s">
        <v>126</v>
      </c>
      <c r="E488" s="13" t="s">
        <v>127</v>
      </c>
      <c r="F488" s="14">
        <v>0</v>
      </c>
      <c r="G488" s="14">
        <v>0</v>
      </c>
      <c r="H488" s="14">
        <v>25000</v>
      </c>
      <c r="I488" s="14">
        <v>20000</v>
      </c>
      <c r="J488" s="14">
        <f t="shared" si="16"/>
        <v>0</v>
      </c>
      <c r="K488" s="14">
        <f t="shared" si="17"/>
        <v>0</v>
      </c>
    </row>
    <row r="489" spans="1:11">
      <c r="A489" s="9"/>
      <c r="B489" s="9"/>
      <c r="C489" s="10" t="s">
        <v>326</v>
      </c>
      <c r="D489" s="9"/>
      <c r="E489" s="10" t="s">
        <v>327</v>
      </c>
      <c r="F489" s="11">
        <f>+F490+F491+F492+F493</f>
        <v>53181.24</v>
      </c>
      <c r="G489" s="11">
        <f>+G490+G491+G492+G493</f>
        <v>55564.22</v>
      </c>
      <c r="H489" s="11">
        <f>+H490+H491+H492+H493</f>
        <v>56119.86</v>
      </c>
      <c r="I489" s="11">
        <f>+I490+I491+I492+I493</f>
        <v>64119.86</v>
      </c>
      <c r="J489" s="11">
        <f t="shared" si="16"/>
        <v>115.3977505668216</v>
      </c>
      <c r="K489" s="11">
        <f t="shared" si="17"/>
        <v>100.99999604061752</v>
      </c>
    </row>
    <row r="490" spans="1:11">
      <c r="A490" s="12"/>
      <c r="B490" s="12"/>
      <c r="C490" s="12"/>
      <c r="D490" s="13" t="s">
        <v>17</v>
      </c>
      <c r="E490" s="13" t="s">
        <v>18</v>
      </c>
      <c r="F490" s="14">
        <v>0</v>
      </c>
      <c r="G490" s="14">
        <v>900</v>
      </c>
      <c r="H490" s="14">
        <v>0</v>
      </c>
      <c r="I490" s="14">
        <v>0</v>
      </c>
      <c r="J490" s="14">
        <f t="shared" si="16"/>
        <v>0</v>
      </c>
      <c r="K490" s="14">
        <f t="shared" si="17"/>
        <v>0</v>
      </c>
    </row>
    <row r="491" spans="1:11">
      <c r="A491" s="12"/>
      <c r="B491" s="12"/>
      <c r="C491" s="12"/>
      <c r="D491" s="13" t="s">
        <v>23</v>
      </c>
      <c r="E491" s="13" t="s">
        <v>24</v>
      </c>
      <c r="F491" s="14">
        <v>1152.03</v>
      </c>
      <c r="G491" s="14">
        <v>13919.3</v>
      </c>
      <c r="H491" s="14">
        <v>1718.85</v>
      </c>
      <c r="I491" s="14">
        <v>1718.85</v>
      </c>
      <c r="J491" s="14">
        <f t="shared" si="16"/>
        <v>12.3486813273656</v>
      </c>
      <c r="K491" s="14">
        <f t="shared" si="17"/>
        <v>12.3486813273656</v>
      </c>
    </row>
    <row r="492" spans="1:11">
      <c r="A492" s="12"/>
      <c r="B492" s="12"/>
      <c r="C492" s="12"/>
      <c r="D492" s="13" t="s">
        <v>29</v>
      </c>
      <c r="E492" s="13" t="s">
        <v>30</v>
      </c>
      <c r="F492" s="14">
        <v>52029.21</v>
      </c>
      <c r="G492" s="14">
        <v>35160</v>
      </c>
      <c r="H492" s="14">
        <v>33998.01</v>
      </c>
      <c r="I492" s="14">
        <v>41998.01</v>
      </c>
      <c r="J492" s="14">
        <f t="shared" si="16"/>
        <v>119.44826507394768</v>
      </c>
      <c r="K492" s="14">
        <f t="shared" si="17"/>
        <v>96.695136518771335</v>
      </c>
    </row>
    <row r="493" spans="1:11">
      <c r="A493" s="12"/>
      <c r="B493" s="12"/>
      <c r="C493" s="12"/>
      <c r="D493" s="13" t="s">
        <v>152</v>
      </c>
      <c r="E493" s="13" t="s">
        <v>153</v>
      </c>
      <c r="F493" s="14">
        <v>0</v>
      </c>
      <c r="G493" s="14">
        <v>5584.92</v>
      </c>
      <c r="H493" s="14">
        <v>20403</v>
      </c>
      <c r="I493" s="14">
        <v>20403</v>
      </c>
      <c r="J493" s="14">
        <f t="shared" si="16"/>
        <v>365.32304849487548</v>
      </c>
      <c r="K493" s="14">
        <f t="shared" si="17"/>
        <v>365.32304849487548</v>
      </c>
    </row>
    <row r="494" spans="1:11">
      <c r="A494" s="9"/>
      <c r="B494" s="9"/>
      <c r="C494" s="10" t="s">
        <v>328</v>
      </c>
      <c r="D494" s="9"/>
      <c r="E494" s="10" t="s">
        <v>329</v>
      </c>
      <c r="F494" s="11">
        <f>+F495+F496+F497+F498+F499+F500+F501</f>
        <v>27046.640000000003</v>
      </c>
      <c r="G494" s="11">
        <f>+G495+G496+G497+G498+G499+G500+G501</f>
        <v>67099.97</v>
      </c>
      <c r="H494" s="11">
        <f>+H495+H496+H497+H498+H499+H500+H501</f>
        <v>77000</v>
      </c>
      <c r="I494" s="11">
        <f>+I495+I496+I497+I498+I499+I500+I501</f>
        <v>77000</v>
      </c>
      <c r="J494" s="11">
        <f t="shared" si="16"/>
        <v>114.75414966653487</v>
      </c>
      <c r="K494" s="11">
        <f t="shared" si="17"/>
        <v>114.75414966653487</v>
      </c>
    </row>
    <row r="495" spans="1:11">
      <c r="A495" s="12"/>
      <c r="B495" s="12"/>
      <c r="C495" s="12"/>
      <c r="D495" s="13" t="s">
        <v>17</v>
      </c>
      <c r="E495" s="13" t="s">
        <v>18</v>
      </c>
      <c r="F495" s="14">
        <v>3610.82</v>
      </c>
      <c r="G495" s="14">
        <v>10650</v>
      </c>
      <c r="H495" s="14">
        <v>4500</v>
      </c>
      <c r="I495" s="14">
        <v>4500</v>
      </c>
      <c r="J495" s="14">
        <f t="shared" si="16"/>
        <v>42.25352112676056</v>
      </c>
      <c r="K495" s="14">
        <f t="shared" si="17"/>
        <v>42.25352112676056</v>
      </c>
    </row>
    <row r="496" spans="1:11">
      <c r="A496" s="12"/>
      <c r="B496" s="12"/>
      <c r="C496" s="12"/>
      <c r="D496" s="13" t="s">
        <v>57</v>
      </c>
      <c r="E496" s="13" t="s">
        <v>58</v>
      </c>
      <c r="F496" s="14">
        <v>5584.44</v>
      </c>
      <c r="G496" s="14">
        <v>30364.51</v>
      </c>
      <c r="H496" s="14">
        <v>10920</v>
      </c>
      <c r="I496" s="14">
        <v>10920</v>
      </c>
      <c r="J496" s="14">
        <f t="shared" si="16"/>
        <v>35.963037111417243</v>
      </c>
      <c r="K496" s="14">
        <f t="shared" si="17"/>
        <v>35.963037111417243</v>
      </c>
    </row>
    <row r="497" spans="1:11">
      <c r="A497" s="12"/>
      <c r="B497" s="12"/>
      <c r="C497" s="12"/>
      <c r="D497" s="13" t="s">
        <v>21</v>
      </c>
      <c r="E497" s="13" t="s">
        <v>22</v>
      </c>
      <c r="F497" s="14">
        <v>17641.54</v>
      </c>
      <c r="G497" s="14">
        <v>6058.71</v>
      </c>
      <c r="H497" s="14">
        <v>20740</v>
      </c>
      <c r="I497" s="14">
        <v>20740</v>
      </c>
      <c r="J497" s="14">
        <f t="shared" si="16"/>
        <v>342.31709390282748</v>
      </c>
      <c r="K497" s="14">
        <f t="shared" si="17"/>
        <v>342.31709390282748</v>
      </c>
    </row>
    <row r="498" spans="1:11">
      <c r="A498" s="12"/>
      <c r="B498" s="12"/>
      <c r="C498" s="12"/>
      <c r="D498" s="13" t="s">
        <v>23</v>
      </c>
      <c r="E498" s="13" t="s">
        <v>24</v>
      </c>
      <c r="F498" s="14">
        <v>80</v>
      </c>
      <c r="G498" s="14">
        <v>11276.75</v>
      </c>
      <c r="H498" s="14">
        <v>0</v>
      </c>
      <c r="I498" s="14">
        <v>0</v>
      </c>
      <c r="J498" s="14">
        <f t="shared" si="16"/>
        <v>0</v>
      </c>
      <c r="K498" s="14">
        <f t="shared" si="17"/>
        <v>0</v>
      </c>
    </row>
    <row r="499" spans="1:11">
      <c r="A499" s="12"/>
      <c r="B499" s="12"/>
      <c r="C499" s="12"/>
      <c r="D499" s="13" t="s">
        <v>25</v>
      </c>
      <c r="E499" s="13" t="s">
        <v>26</v>
      </c>
      <c r="F499" s="14">
        <v>129.84</v>
      </c>
      <c r="G499" s="14">
        <v>1150</v>
      </c>
      <c r="H499" s="14">
        <v>840</v>
      </c>
      <c r="I499" s="14">
        <v>840</v>
      </c>
      <c r="J499" s="14">
        <f t="shared" si="16"/>
        <v>73.043478260869563</v>
      </c>
      <c r="K499" s="14">
        <f t="shared" si="17"/>
        <v>73.043478260869563</v>
      </c>
    </row>
    <row r="500" spans="1:11">
      <c r="A500" s="12"/>
      <c r="B500" s="12"/>
      <c r="C500" s="12"/>
      <c r="D500" s="13" t="s">
        <v>132</v>
      </c>
      <c r="E500" s="13" t="s">
        <v>133</v>
      </c>
      <c r="F500" s="14">
        <v>0</v>
      </c>
      <c r="G500" s="14">
        <v>7600</v>
      </c>
      <c r="H500" s="14">
        <v>30000</v>
      </c>
      <c r="I500" s="14">
        <v>30000</v>
      </c>
      <c r="J500" s="14">
        <f t="shared" si="16"/>
        <v>394.73684210526312</v>
      </c>
      <c r="K500" s="14">
        <f t="shared" si="17"/>
        <v>394.73684210526312</v>
      </c>
    </row>
    <row r="501" spans="1:11">
      <c r="A501" s="12"/>
      <c r="B501" s="12"/>
      <c r="C501" s="12"/>
      <c r="D501" s="13" t="s">
        <v>126</v>
      </c>
      <c r="E501" s="13" t="s">
        <v>127</v>
      </c>
      <c r="F501" s="14">
        <v>0</v>
      </c>
      <c r="G501" s="14">
        <v>0</v>
      </c>
      <c r="H501" s="14">
        <v>10000</v>
      </c>
      <c r="I501" s="14">
        <v>10000</v>
      </c>
      <c r="J501" s="14">
        <f t="shared" si="16"/>
        <v>0</v>
      </c>
      <c r="K501" s="14">
        <f t="shared" si="17"/>
        <v>0</v>
      </c>
    </row>
    <row r="502" spans="1:11">
      <c r="A502" s="9"/>
      <c r="B502" s="9"/>
      <c r="C502" s="10" t="s">
        <v>330</v>
      </c>
      <c r="D502" s="9"/>
      <c r="E502" s="10" t="s">
        <v>331</v>
      </c>
      <c r="F502" s="11">
        <f>+F503</f>
        <v>0</v>
      </c>
      <c r="G502" s="11">
        <f>+G503</f>
        <v>0</v>
      </c>
      <c r="H502" s="11">
        <f>+H503</f>
        <v>0</v>
      </c>
      <c r="I502" s="11">
        <f>+I503</f>
        <v>0</v>
      </c>
      <c r="J502" s="11">
        <f t="shared" si="16"/>
        <v>0</v>
      </c>
      <c r="K502" s="11">
        <f t="shared" si="17"/>
        <v>0</v>
      </c>
    </row>
    <row r="503" spans="1:11">
      <c r="A503" s="12"/>
      <c r="B503" s="12"/>
      <c r="C503" s="12"/>
      <c r="D503" s="13" t="s">
        <v>17</v>
      </c>
      <c r="E503" s="13" t="s">
        <v>18</v>
      </c>
      <c r="F503" s="14">
        <v>0</v>
      </c>
      <c r="G503" s="14">
        <v>0</v>
      </c>
      <c r="H503" s="14">
        <v>0</v>
      </c>
      <c r="I503" s="14">
        <v>0</v>
      </c>
      <c r="J503" s="14">
        <f t="shared" si="16"/>
        <v>0</v>
      </c>
      <c r="K503" s="14">
        <f t="shared" si="17"/>
        <v>0</v>
      </c>
    </row>
    <row r="504" spans="1:11">
      <c r="A504" s="9"/>
      <c r="B504" s="9"/>
      <c r="C504" s="10" t="s">
        <v>332</v>
      </c>
      <c r="D504" s="9"/>
      <c r="E504" s="10" t="s">
        <v>333</v>
      </c>
      <c r="F504" s="11">
        <f>+F505+F506+F507</f>
        <v>21100.18</v>
      </c>
      <c r="G504" s="11">
        <f>+G505+G506+G507</f>
        <v>26350</v>
      </c>
      <c r="H504" s="11">
        <f>+H505+H506+H507</f>
        <v>26614</v>
      </c>
      <c r="I504" s="11">
        <f>+I505+I506+I507</f>
        <v>26614</v>
      </c>
      <c r="J504" s="11">
        <f t="shared" si="16"/>
        <v>101.00189753320683</v>
      </c>
      <c r="K504" s="11">
        <f t="shared" si="17"/>
        <v>101.00189753320683</v>
      </c>
    </row>
    <row r="505" spans="1:11">
      <c r="A505" s="12"/>
      <c r="B505" s="12"/>
      <c r="C505" s="12"/>
      <c r="D505" s="13" t="s">
        <v>23</v>
      </c>
      <c r="E505" s="13" t="s">
        <v>24</v>
      </c>
      <c r="F505" s="14">
        <v>68.900000000000006</v>
      </c>
      <c r="G505" s="14">
        <v>67.099999999999994</v>
      </c>
      <c r="H505" s="14">
        <v>67.099999999999994</v>
      </c>
      <c r="I505" s="14">
        <v>67.099999999999994</v>
      </c>
      <c r="J505" s="14">
        <f t="shared" si="16"/>
        <v>100</v>
      </c>
      <c r="K505" s="14">
        <f t="shared" si="17"/>
        <v>100</v>
      </c>
    </row>
    <row r="506" spans="1:11">
      <c r="A506" s="12"/>
      <c r="B506" s="12"/>
      <c r="C506" s="12"/>
      <c r="D506" s="13" t="s">
        <v>29</v>
      </c>
      <c r="E506" s="13" t="s">
        <v>30</v>
      </c>
      <c r="F506" s="14">
        <v>21031.279999999999</v>
      </c>
      <c r="G506" s="14">
        <v>2882.36</v>
      </c>
      <c r="H506" s="14">
        <v>2882.36</v>
      </c>
      <c r="I506" s="14">
        <v>2882.36</v>
      </c>
      <c r="J506" s="14">
        <f t="shared" si="16"/>
        <v>100</v>
      </c>
      <c r="K506" s="14">
        <f t="shared" si="17"/>
        <v>100</v>
      </c>
    </row>
    <row r="507" spans="1:11">
      <c r="A507" s="12"/>
      <c r="B507" s="12"/>
      <c r="C507" s="12"/>
      <c r="D507" s="13" t="s">
        <v>152</v>
      </c>
      <c r="E507" s="13" t="s">
        <v>153</v>
      </c>
      <c r="F507" s="14">
        <v>0</v>
      </c>
      <c r="G507" s="14">
        <v>23400.54</v>
      </c>
      <c r="H507" s="14">
        <v>23664.54</v>
      </c>
      <c r="I507" s="14">
        <v>23664.54</v>
      </c>
      <c r="J507" s="14">
        <f t="shared" si="16"/>
        <v>101.12817909330299</v>
      </c>
      <c r="K507" s="14">
        <f t="shared" si="17"/>
        <v>101.12817909330299</v>
      </c>
    </row>
    <row r="508" spans="1:11">
      <c r="A508" s="9"/>
      <c r="B508" s="9"/>
      <c r="C508" s="10" t="s">
        <v>334</v>
      </c>
      <c r="D508" s="9"/>
      <c r="E508" s="10" t="s">
        <v>335</v>
      </c>
      <c r="F508" s="11">
        <f>+F509+F510</f>
        <v>185049.61000000002</v>
      </c>
      <c r="G508" s="11">
        <f>+G509+G510</f>
        <v>220000</v>
      </c>
      <c r="H508" s="11">
        <f>+H509+H510</f>
        <v>222200</v>
      </c>
      <c r="I508" s="11">
        <f>+I509+I510</f>
        <v>222200</v>
      </c>
      <c r="J508" s="11">
        <f t="shared" si="16"/>
        <v>101</v>
      </c>
      <c r="K508" s="11">
        <f t="shared" si="17"/>
        <v>101</v>
      </c>
    </row>
    <row r="509" spans="1:11">
      <c r="A509" s="12"/>
      <c r="B509" s="12"/>
      <c r="C509" s="12"/>
      <c r="D509" s="13" t="s">
        <v>23</v>
      </c>
      <c r="E509" s="13" t="s">
        <v>24</v>
      </c>
      <c r="F509" s="14">
        <v>206.7</v>
      </c>
      <c r="G509" s="14">
        <v>334.18</v>
      </c>
      <c r="H509" s="14">
        <v>400</v>
      </c>
      <c r="I509" s="14">
        <v>400</v>
      </c>
      <c r="J509" s="14">
        <f t="shared" si="16"/>
        <v>119.69597223053444</v>
      </c>
      <c r="K509" s="14">
        <f t="shared" si="17"/>
        <v>119.69597223053444</v>
      </c>
    </row>
    <row r="510" spans="1:11">
      <c r="A510" s="12"/>
      <c r="B510" s="12"/>
      <c r="C510" s="12"/>
      <c r="D510" s="13" t="s">
        <v>29</v>
      </c>
      <c r="E510" s="13" t="s">
        <v>30</v>
      </c>
      <c r="F510" s="14">
        <v>184842.91</v>
      </c>
      <c r="G510" s="14">
        <v>219665.82</v>
      </c>
      <c r="H510" s="14">
        <v>221800</v>
      </c>
      <c r="I510" s="14">
        <v>221800</v>
      </c>
      <c r="J510" s="14">
        <f t="shared" si="16"/>
        <v>100.97155761419778</v>
      </c>
      <c r="K510" s="14">
        <f t="shared" si="17"/>
        <v>100.97155761419778</v>
      </c>
    </row>
    <row r="511" spans="1:11">
      <c r="A511" s="9"/>
      <c r="B511" s="9"/>
      <c r="C511" s="10" t="s">
        <v>336</v>
      </c>
      <c r="D511" s="9"/>
      <c r="E511" s="10" t="s">
        <v>337</v>
      </c>
      <c r="F511" s="11">
        <f>+F512+F513+F514+F515+F516+F517+F518+F519</f>
        <v>43547.38</v>
      </c>
      <c r="G511" s="11">
        <f>+G512+G513+G514+G515+G516+G517+G518+G519</f>
        <v>81001</v>
      </c>
      <c r="H511" s="11">
        <f>+H512+H513+H514+H515+H516+H517+H518+H519</f>
        <v>75000</v>
      </c>
      <c r="I511" s="11">
        <f>+I512+I513+I514+I515+I516+I517+I518+I519</f>
        <v>81000</v>
      </c>
      <c r="J511" s="11">
        <f t="shared" si="16"/>
        <v>99.998765447340148</v>
      </c>
      <c r="K511" s="11">
        <f t="shared" si="17"/>
        <v>92.591449488277917</v>
      </c>
    </row>
    <row r="512" spans="1:11">
      <c r="A512" s="12"/>
      <c r="B512" s="12"/>
      <c r="C512" s="12"/>
      <c r="D512" s="13" t="s">
        <v>17</v>
      </c>
      <c r="E512" s="13" t="s">
        <v>18</v>
      </c>
      <c r="F512" s="14">
        <v>2312.27</v>
      </c>
      <c r="G512" s="14">
        <v>770.35</v>
      </c>
      <c r="H512" s="14">
        <v>1000</v>
      </c>
      <c r="I512" s="14">
        <v>2000</v>
      </c>
      <c r="J512" s="14">
        <f t="shared" si="16"/>
        <v>259.62224962679301</v>
      </c>
      <c r="K512" s="14">
        <f t="shared" si="17"/>
        <v>129.8111248133965</v>
      </c>
    </row>
    <row r="513" spans="1:11">
      <c r="A513" s="12"/>
      <c r="B513" s="12"/>
      <c r="C513" s="12"/>
      <c r="D513" s="13" t="s">
        <v>21</v>
      </c>
      <c r="E513" s="13" t="s">
        <v>22</v>
      </c>
      <c r="F513" s="14">
        <v>13016.24</v>
      </c>
      <c r="G513" s="14">
        <v>80230.649999999994</v>
      </c>
      <c r="H513" s="14">
        <v>21000</v>
      </c>
      <c r="I513" s="14">
        <v>21000</v>
      </c>
      <c r="J513" s="14">
        <f t="shared" si="16"/>
        <v>26.174535542214855</v>
      </c>
      <c r="K513" s="14">
        <f t="shared" si="17"/>
        <v>26.174535542214855</v>
      </c>
    </row>
    <row r="514" spans="1:11">
      <c r="A514" s="12"/>
      <c r="B514" s="12"/>
      <c r="C514" s="12"/>
      <c r="D514" s="13" t="s">
        <v>66</v>
      </c>
      <c r="E514" s="13" t="s">
        <v>67</v>
      </c>
      <c r="F514" s="14">
        <v>0</v>
      </c>
      <c r="G514" s="14">
        <v>0</v>
      </c>
      <c r="H514" s="14">
        <v>20000</v>
      </c>
      <c r="I514" s="14">
        <v>20000</v>
      </c>
      <c r="J514" s="14">
        <f t="shared" si="16"/>
        <v>0</v>
      </c>
      <c r="K514" s="14">
        <f t="shared" si="17"/>
        <v>0</v>
      </c>
    </row>
    <row r="515" spans="1:11">
      <c r="A515" s="12"/>
      <c r="B515" s="12"/>
      <c r="C515" s="12"/>
      <c r="D515" s="13" t="s">
        <v>29</v>
      </c>
      <c r="E515" s="13" t="s">
        <v>30</v>
      </c>
      <c r="F515" s="14">
        <v>6000</v>
      </c>
      <c r="G515" s="14">
        <v>0</v>
      </c>
      <c r="H515" s="14">
        <v>0</v>
      </c>
      <c r="I515" s="14">
        <v>0</v>
      </c>
      <c r="J515" s="14">
        <f t="shared" si="16"/>
        <v>0</v>
      </c>
      <c r="K515" s="14">
        <f t="shared" si="17"/>
        <v>0</v>
      </c>
    </row>
    <row r="516" spans="1:11">
      <c r="A516" s="12"/>
      <c r="B516" s="12"/>
      <c r="C516" s="12"/>
      <c r="D516" s="13" t="s">
        <v>25</v>
      </c>
      <c r="E516" s="13" t="s">
        <v>26</v>
      </c>
      <c r="F516" s="14">
        <v>0</v>
      </c>
      <c r="G516" s="14">
        <v>0</v>
      </c>
      <c r="H516" s="14">
        <v>0</v>
      </c>
      <c r="I516" s="14">
        <v>5000</v>
      </c>
      <c r="J516" s="14">
        <f t="shared" si="16"/>
        <v>0</v>
      </c>
      <c r="K516" s="14">
        <f t="shared" si="17"/>
        <v>0</v>
      </c>
    </row>
    <row r="517" spans="1:11">
      <c r="A517" s="12"/>
      <c r="B517" s="12"/>
      <c r="C517" s="12"/>
      <c r="D517" s="13" t="s">
        <v>132</v>
      </c>
      <c r="E517" s="13" t="s">
        <v>133</v>
      </c>
      <c r="F517" s="14">
        <v>21535.67</v>
      </c>
      <c r="G517" s="14">
        <v>0</v>
      </c>
      <c r="H517" s="14">
        <v>18000</v>
      </c>
      <c r="I517" s="14">
        <v>18000</v>
      </c>
      <c r="J517" s="14">
        <f t="shared" si="16"/>
        <v>0</v>
      </c>
      <c r="K517" s="14">
        <f t="shared" si="17"/>
        <v>0</v>
      </c>
    </row>
    <row r="518" spans="1:11">
      <c r="A518" s="12"/>
      <c r="B518" s="12"/>
      <c r="C518" s="12"/>
      <c r="D518" s="13" t="s">
        <v>126</v>
      </c>
      <c r="E518" s="13" t="s">
        <v>127</v>
      </c>
      <c r="F518" s="14">
        <v>683.2</v>
      </c>
      <c r="G518" s="14">
        <v>0</v>
      </c>
      <c r="H518" s="14">
        <v>0</v>
      </c>
      <c r="I518" s="14">
        <v>0</v>
      </c>
      <c r="J518" s="14">
        <f t="shared" si="16"/>
        <v>0</v>
      </c>
      <c r="K518" s="14">
        <f t="shared" si="17"/>
        <v>0</v>
      </c>
    </row>
    <row r="519" spans="1:11">
      <c r="A519" s="12"/>
      <c r="B519" s="12"/>
      <c r="C519" s="12"/>
      <c r="D519" s="13" t="s">
        <v>338</v>
      </c>
      <c r="E519" s="13" t="s">
        <v>339</v>
      </c>
      <c r="F519" s="14">
        <v>0</v>
      </c>
      <c r="G519" s="14">
        <v>0</v>
      </c>
      <c r="H519" s="14">
        <v>15000</v>
      </c>
      <c r="I519" s="14">
        <v>15000</v>
      </c>
      <c r="J519" s="14">
        <f t="shared" ref="J519:J582" si="18">IF(G519&lt;&gt;0,I519/G519*100,0)</f>
        <v>0</v>
      </c>
      <c r="K519" s="14">
        <f t="shared" ref="K519:K582" si="19">IF(G519&lt;&gt;0,H519/G519*100,0)</f>
        <v>0</v>
      </c>
    </row>
    <row r="520" spans="1:11">
      <c r="A520" s="9"/>
      <c r="B520" s="9"/>
      <c r="C520" s="10" t="s">
        <v>340</v>
      </c>
      <c r="D520" s="9"/>
      <c r="E520" s="10" t="s">
        <v>341</v>
      </c>
      <c r="F520" s="11">
        <f>+F521+F522+F523</f>
        <v>11667.97</v>
      </c>
      <c r="G520" s="11">
        <f>+G521+G522+G523</f>
        <v>20000</v>
      </c>
      <c r="H520" s="11">
        <f>+H521+H522+H523</f>
        <v>20000</v>
      </c>
      <c r="I520" s="11">
        <f>+I521+I522+I523</f>
        <v>20000</v>
      </c>
      <c r="J520" s="11">
        <f t="shared" si="18"/>
        <v>100</v>
      </c>
      <c r="K520" s="11">
        <f t="shared" si="19"/>
        <v>100</v>
      </c>
    </row>
    <row r="521" spans="1:11">
      <c r="A521" s="12"/>
      <c r="B521" s="12"/>
      <c r="C521" s="12"/>
      <c r="D521" s="13" t="s">
        <v>17</v>
      </c>
      <c r="E521" s="13" t="s">
        <v>18</v>
      </c>
      <c r="F521" s="14">
        <v>0</v>
      </c>
      <c r="G521" s="14">
        <v>9517.75</v>
      </c>
      <c r="H521" s="14">
        <v>0</v>
      </c>
      <c r="I521" s="14">
        <v>0</v>
      </c>
      <c r="J521" s="14">
        <f t="shared" si="18"/>
        <v>0</v>
      </c>
      <c r="K521" s="14">
        <f t="shared" si="19"/>
        <v>0</v>
      </c>
    </row>
    <row r="522" spans="1:11">
      <c r="A522" s="12"/>
      <c r="B522" s="12"/>
      <c r="C522" s="12"/>
      <c r="D522" s="13" t="s">
        <v>21</v>
      </c>
      <c r="E522" s="13" t="s">
        <v>22</v>
      </c>
      <c r="F522" s="14">
        <v>0</v>
      </c>
      <c r="G522" s="14">
        <v>2226.5</v>
      </c>
      <c r="H522" s="14">
        <v>0</v>
      </c>
      <c r="I522" s="14">
        <v>0</v>
      </c>
      <c r="J522" s="14">
        <f t="shared" si="18"/>
        <v>0</v>
      </c>
      <c r="K522" s="14">
        <f t="shared" si="19"/>
        <v>0</v>
      </c>
    </row>
    <row r="523" spans="1:11">
      <c r="A523" s="12"/>
      <c r="B523" s="12"/>
      <c r="C523" s="12"/>
      <c r="D523" s="13" t="s">
        <v>66</v>
      </c>
      <c r="E523" s="13" t="s">
        <v>67</v>
      </c>
      <c r="F523" s="14">
        <v>11667.97</v>
      </c>
      <c r="G523" s="14">
        <v>8255.75</v>
      </c>
      <c r="H523" s="14">
        <v>20000</v>
      </c>
      <c r="I523" s="14">
        <v>20000</v>
      </c>
      <c r="J523" s="14">
        <f t="shared" si="18"/>
        <v>242.25539775308121</v>
      </c>
      <c r="K523" s="14">
        <f t="shared" si="19"/>
        <v>242.25539775308121</v>
      </c>
    </row>
    <row r="524" spans="1:11">
      <c r="A524" s="9"/>
      <c r="B524" s="9"/>
      <c r="C524" s="10" t="s">
        <v>342</v>
      </c>
      <c r="D524" s="9"/>
      <c r="E524" s="10" t="s">
        <v>343</v>
      </c>
      <c r="F524" s="11">
        <f>+F525</f>
        <v>0</v>
      </c>
      <c r="G524" s="11">
        <f>+G525</f>
        <v>0</v>
      </c>
      <c r="H524" s="11">
        <f>+H525</f>
        <v>4900</v>
      </c>
      <c r="I524" s="11">
        <f>+I525</f>
        <v>4900</v>
      </c>
      <c r="J524" s="11">
        <f t="shared" si="18"/>
        <v>0</v>
      </c>
      <c r="K524" s="11">
        <f t="shared" si="19"/>
        <v>0</v>
      </c>
    </row>
    <row r="525" spans="1:11">
      <c r="A525" s="12"/>
      <c r="B525" s="12"/>
      <c r="C525" s="12"/>
      <c r="D525" s="13" t="s">
        <v>152</v>
      </c>
      <c r="E525" s="13" t="s">
        <v>153</v>
      </c>
      <c r="F525" s="14">
        <v>0</v>
      </c>
      <c r="G525" s="14">
        <v>0</v>
      </c>
      <c r="H525" s="14">
        <v>4900</v>
      </c>
      <c r="I525" s="14">
        <v>4900</v>
      </c>
      <c r="J525" s="14">
        <f t="shared" si="18"/>
        <v>0</v>
      </c>
      <c r="K525" s="14">
        <f t="shared" si="19"/>
        <v>0</v>
      </c>
    </row>
    <row r="526" spans="1:11">
      <c r="A526" s="9"/>
      <c r="B526" s="9"/>
      <c r="C526" s="10" t="s">
        <v>344</v>
      </c>
      <c r="D526" s="9"/>
      <c r="E526" s="10" t="s">
        <v>345</v>
      </c>
      <c r="F526" s="11">
        <f>+F527+F528+F529+F530</f>
        <v>33600</v>
      </c>
      <c r="G526" s="11">
        <f>+G527+G528+G529+G530</f>
        <v>29600</v>
      </c>
      <c r="H526" s="11">
        <f>+H527+H528+H529+H530</f>
        <v>29600</v>
      </c>
      <c r="I526" s="11">
        <f>+I527+I528+I529+I530</f>
        <v>29600</v>
      </c>
      <c r="J526" s="11">
        <f t="shared" si="18"/>
        <v>100</v>
      </c>
      <c r="K526" s="11">
        <f t="shared" si="19"/>
        <v>100</v>
      </c>
    </row>
    <row r="527" spans="1:11">
      <c r="A527" s="12"/>
      <c r="B527" s="12"/>
      <c r="C527" s="12"/>
      <c r="D527" s="13" t="s">
        <v>17</v>
      </c>
      <c r="E527" s="13" t="s">
        <v>18</v>
      </c>
      <c r="F527" s="14">
        <v>0</v>
      </c>
      <c r="G527" s="14">
        <v>164.7</v>
      </c>
      <c r="H527" s="14">
        <v>0</v>
      </c>
      <c r="I527" s="14">
        <v>0</v>
      </c>
      <c r="J527" s="14">
        <f t="shared" si="18"/>
        <v>0</v>
      </c>
      <c r="K527" s="14">
        <f t="shared" si="19"/>
        <v>0</v>
      </c>
    </row>
    <row r="528" spans="1:11">
      <c r="A528" s="12"/>
      <c r="B528" s="12"/>
      <c r="C528" s="12"/>
      <c r="D528" s="13" t="s">
        <v>21</v>
      </c>
      <c r="E528" s="13" t="s">
        <v>22</v>
      </c>
      <c r="F528" s="14">
        <v>5.4</v>
      </c>
      <c r="G528" s="14">
        <v>1020.12</v>
      </c>
      <c r="H528" s="14">
        <v>3000</v>
      </c>
      <c r="I528" s="14">
        <v>3000</v>
      </c>
      <c r="J528" s="14">
        <f t="shared" si="18"/>
        <v>294.08304905305255</v>
      </c>
      <c r="K528" s="14">
        <f t="shared" si="19"/>
        <v>294.08304905305255</v>
      </c>
    </row>
    <row r="529" spans="1:11">
      <c r="A529" s="12"/>
      <c r="B529" s="12"/>
      <c r="C529" s="12"/>
      <c r="D529" s="13" t="s">
        <v>23</v>
      </c>
      <c r="E529" s="13" t="s">
        <v>24</v>
      </c>
      <c r="F529" s="14">
        <v>0</v>
      </c>
      <c r="G529" s="14">
        <v>2000</v>
      </c>
      <c r="H529" s="14">
        <v>0</v>
      </c>
      <c r="I529" s="14">
        <v>0</v>
      </c>
      <c r="J529" s="14">
        <f t="shared" si="18"/>
        <v>0</v>
      </c>
      <c r="K529" s="14">
        <f t="shared" si="19"/>
        <v>0</v>
      </c>
    </row>
    <row r="530" spans="1:11">
      <c r="A530" s="12"/>
      <c r="B530" s="12"/>
      <c r="C530" s="12"/>
      <c r="D530" s="13" t="s">
        <v>152</v>
      </c>
      <c r="E530" s="13" t="s">
        <v>153</v>
      </c>
      <c r="F530" s="14">
        <v>33594.6</v>
      </c>
      <c r="G530" s="14">
        <v>26415.18</v>
      </c>
      <c r="H530" s="14">
        <v>26600</v>
      </c>
      <c r="I530" s="14">
        <v>26600</v>
      </c>
      <c r="J530" s="14">
        <f t="shared" si="18"/>
        <v>100.69967344534467</v>
      </c>
      <c r="K530" s="14">
        <f t="shared" si="19"/>
        <v>100.69967344534467</v>
      </c>
    </row>
    <row r="531" spans="1:11">
      <c r="A531" s="9"/>
      <c r="B531" s="9"/>
      <c r="C531" s="10" t="s">
        <v>346</v>
      </c>
      <c r="D531" s="9"/>
      <c r="E531" s="10" t="s">
        <v>347</v>
      </c>
      <c r="F531" s="11">
        <f>+F532</f>
        <v>2999.69</v>
      </c>
      <c r="G531" s="11">
        <f>+G532</f>
        <v>3000</v>
      </c>
      <c r="H531" s="11">
        <f>+H532</f>
        <v>3000</v>
      </c>
      <c r="I531" s="11">
        <f>+I532</f>
        <v>3000</v>
      </c>
      <c r="J531" s="11">
        <f t="shared" si="18"/>
        <v>100</v>
      </c>
      <c r="K531" s="11">
        <f t="shared" si="19"/>
        <v>100</v>
      </c>
    </row>
    <row r="532" spans="1:11">
      <c r="A532" s="12"/>
      <c r="B532" s="12"/>
      <c r="C532" s="12"/>
      <c r="D532" s="13" t="s">
        <v>29</v>
      </c>
      <c r="E532" s="13" t="s">
        <v>30</v>
      </c>
      <c r="F532" s="14">
        <v>2999.69</v>
      </c>
      <c r="G532" s="14">
        <v>3000</v>
      </c>
      <c r="H532" s="14">
        <v>3000</v>
      </c>
      <c r="I532" s="14">
        <v>3000</v>
      </c>
      <c r="J532" s="14">
        <f t="shared" si="18"/>
        <v>100</v>
      </c>
      <c r="K532" s="14">
        <f t="shared" si="19"/>
        <v>100</v>
      </c>
    </row>
    <row r="533" spans="1:11">
      <c r="A533" s="9"/>
      <c r="B533" s="9"/>
      <c r="C533" s="10" t="s">
        <v>348</v>
      </c>
      <c r="D533" s="9"/>
      <c r="E533" s="10" t="s">
        <v>349</v>
      </c>
      <c r="F533" s="11">
        <f>+F534+F535+F536</f>
        <v>74336.570000000007</v>
      </c>
      <c r="G533" s="11">
        <f>+G534+G535+G536</f>
        <v>115410</v>
      </c>
      <c r="H533" s="11">
        <f>+H534+H535+H536</f>
        <v>105000</v>
      </c>
      <c r="I533" s="11">
        <f>+I534+I535+I536</f>
        <v>105000</v>
      </c>
      <c r="J533" s="11">
        <f t="shared" si="18"/>
        <v>90.979984403431246</v>
      </c>
      <c r="K533" s="11">
        <f t="shared" si="19"/>
        <v>90.979984403431246</v>
      </c>
    </row>
    <row r="534" spans="1:11">
      <c r="A534" s="12"/>
      <c r="B534" s="12"/>
      <c r="C534" s="12"/>
      <c r="D534" s="13" t="s">
        <v>17</v>
      </c>
      <c r="E534" s="13" t="s">
        <v>18</v>
      </c>
      <c r="F534" s="14">
        <v>70758.41</v>
      </c>
      <c r="G534" s="14">
        <v>114404.47</v>
      </c>
      <c r="H534" s="14">
        <v>100000</v>
      </c>
      <c r="I534" s="14">
        <v>100000</v>
      </c>
      <c r="J534" s="14">
        <f t="shared" si="18"/>
        <v>87.409172036721998</v>
      </c>
      <c r="K534" s="14">
        <f t="shared" si="19"/>
        <v>87.409172036721998</v>
      </c>
    </row>
    <row r="535" spans="1:11">
      <c r="A535" s="12"/>
      <c r="B535" s="12"/>
      <c r="C535" s="12"/>
      <c r="D535" s="13" t="s">
        <v>57</v>
      </c>
      <c r="E535" s="13" t="s">
        <v>58</v>
      </c>
      <c r="F535" s="14">
        <v>2127.41</v>
      </c>
      <c r="G535" s="14">
        <v>0</v>
      </c>
      <c r="H535" s="14">
        <v>0</v>
      </c>
      <c r="I535" s="14">
        <v>0</v>
      </c>
      <c r="J535" s="14">
        <f t="shared" si="18"/>
        <v>0</v>
      </c>
      <c r="K535" s="14">
        <f t="shared" si="19"/>
        <v>0</v>
      </c>
    </row>
    <row r="536" spans="1:11">
      <c r="A536" s="12"/>
      <c r="B536" s="12"/>
      <c r="C536" s="12"/>
      <c r="D536" s="13" t="s">
        <v>23</v>
      </c>
      <c r="E536" s="13" t="s">
        <v>24</v>
      </c>
      <c r="F536" s="14">
        <v>1450.75</v>
      </c>
      <c r="G536" s="14">
        <v>1005.53</v>
      </c>
      <c r="H536" s="14">
        <v>5000</v>
      </c>
      <c r="I536" s="14">
        <v>5000</v>
      </c>
      <c r="J536" s="14">
        <f t="shared" si="18"/>
        <v>497.25020635883561</v>
      </c>
      <c r="K536" s="14">
        <f t="shared" si="19"/>
        <v>497.25020635883561</v>
      </c>
    </row>
    <row r="537" spans="1:11">
      <c r="A537" s="9"/>
      <c r="B537" s="9"/>
      <c r="C537" s="10" t="s">
        <v>350</v>
      </c>
      <c r="D537" s="9"/>
      <c r="E537" s="10" t="s">
        <v>351</v>
      </c>
      <c r="F537" s="11">
        <f>+F538+F539+F540</f>
        <v>0</v>
      </c>
      <c r="G537" s="11">
        <f>+G538+G539+G540</f>
        <v>124180</v>
      </c>
      <c r="H537" s="11">
        <f>+H538+H539+H540</f>
        <v>30000</v>
      </c>
      <c r="I537" s="11">
        <f>+I538+I539+I540</f>
        <v>30000</v>
      </c>
      <c r="J537" s="11">
        <f t="shared" si="18"/>
        <v>24.158479626348846</v>
      </c>
      <c r="K537" s="11">
        <f t="shared" si="19"/>
        <v>24.158479626348846</v>
      </c>
    </row>
    <row r="538" spans="1:11">
      <c r="A538" s="12"/>
      <c r="B538" s="12"/>
      <c r="C538" s="12"/>
      <c r="D538" s="13" t="s">
        <v>130</v>
      </c>
      <c r="E538" s="13" t="s">
        <v>131</v>
      </c>
      <c r="F538" s="14">
        <v>0</v>
      </c>
      <c r="G538" s="14">
        <v>0</v>
      </c>
      <c r="H538" s="14">
        <v>0</v>
      </c>
      <c r="I538" s="14">
        <v>0</v>
      </c>
      <c r="J538" s="14">
        <f t="shared" si="18"/>
        <v>0</v>
      </c>
      <c r="K538" s="14">
        <f t="shared" si="19"/>
        <v>0</v>
      </c>
    </row>
    <row r="539" spans="1:11">
      <c r="A539" s="12"/>
      <c r="B539" s="12"/>
      <c r="C539" s="12"/>
      <c r="D539" s="13" t="s">
        <v>132</v>
      </c>
      <c r="E539" s="13" t="s">
        <v>133</v>
      </c>
      <c r="F539" s="14">
        <v>0</v>
      </c>
      <c r="G539" s="14">
        <v>124180</v>
      </c>
      <c r="H539" s="14">
        <v>15000</v>
      </c>
      <c r="I539" s="14">
        <v>15000</v>
      </c>
      <c r="J539" s="14">
        <f t="shared" si="18"/>
        <v>12.079239813174423</v>
      </c>
      <c r="K539" s="14">
        <f t="shared" si="19"/>
        <v>12.079239813174423</v>
      </c>
    </row>
    <row r="540" spans="1:11">
      <c r="A540" s="12"/>
      <c r="B540" s="12"/>
      <c r="C540" s="12"/>
      <c r="D540" s="13" t="s">
        <v>126</v>
      </c>
      <c r="E540" s="13" t="s">
        <v>127</v>
      </c>
      <c r="F540" s="14">
        <v>0</v>
      </c>
      <c r="G540" s="14">
        <v>0</v>
      </c>
      <c r="H540" s="14">
        <v>15000</v>
      </c>
      <c r="I540" s="14">
        <v>15000</v>
      </c>
      <c r="J540" s="14">
        <f t="shared" si="18"/>
        <v>0</v>
      </c>
      <c r="K540" s="14">
        <f t="shared" si="19"/>
        <v>0</v>
      </c>
    </row>
    <row r="541" spans="1:11">
      <c r="A541" s="9"/>
      <c r="B541" s="9"/>
      <c r="C541" s="10" t="s">
        <v>352</v>
      </c>
      <c r="D541" s="9"/>
      <c r="E541" s="10" t="s">
        <v>353</v>
      </c>
      <c r="F541" s="11">
        <f>+F542+F543+F544+F545+F546+F547+F548</f>
        <v>193638.21</v>
      </c>
      <c r="G541" s="11">
        <f>+G542+G543+G544+G545+G546+G547+G548</f>
        <v>239600</v>
      </c>
      <c r="H541" s="11">
        <f>+H542+H543+H544+H545+H546+H547+H548</f>
        <v>329587.5</v>
      </c>
      <c r="I541" s="11">
        <f>+I542+I543+I544+I545+I546+I547+I548</f>
        <v>329587.5</v>
      </c>
      <c r="J541" s="11">
        <f t="shared" si="18"/>
        <v>137.55738731218699</v>
      </c>
      <c r="K541" s="11">
        <f t="shared" si="19"/>
        <v>137.55738731218699</v>
      </c>
    </row>
    <row r="542" spans="1:11">
      <c r="A542" s="12"/>
      <c r="B542" s="12"/>
      <c r="C542" s="12"/>
      <c r="D542" s="13" t="s">
        <v>17</v>
      </c>
      <c r="E542" s="13" t="s">
        <v>18</v>
      </c>
      <c r="F542" s="14">
        <v>84</v>
      </c>
      <c r="G542" s="14">
        <v>0</v>
      </c>
      <c r="H542" s="14">
        <v>1652</v>
      </c>
      <c r="I542" s="14">
        <v>1652</v>
      </c>
      <c r="J542" s="14">
        <f t="shared" si="18"/>
        <v>0</v>
      </c>
      <c r="K542" s="14">
        <f t="shared" si="19"/>
        <v>0</v>
      </c>
    </row>
    <row r="543" spans="1:11">
      <c r="A543" s="12"/>
      <c r="B543" s="12"/>
      <c r="C543" s="12"/>
      <c r="D543" s="13" t="s">
        <v>21</v>
      </c>
      <c r="E543" s="13" t="s">
        <v>22</v>
      </c>
      <c r="F543" s="14">
        <v>0</v>
      </c>
      <c r="G543" s="14">
        <v>0</v>
      </c>
      <c r="H543" s="14">
        <v>0</v>
      </c>
      <c r="I543" s="14">
        <v>0</v>
      </c>
      <c r="J543" s="14">
        <f t="shared" si="18"/>
        <v>0</v>
      </c>
      <c r="K543" s="14">
        <f t="shared" si="19"/>
        <v>0</v>
      </c>
    </row>
    <row r="544" spans="1:11">
      <c r="A544" s="12"/>
      <c r="B544" s="12"/>
      <c r="C544" s="12"/>
      <c r="D544" s="13" t="s">
        <v>25</v>
      </c>
      <c r="E544" s="13" t="s">
        <v>26</v>
      </c>
      <c r="F544" s="14">
        <v>0</v>
      </c>
      <c r="G544" s="14">
        <v>0</v>
      </c>
      <c r="H544" s="14">
        <v>15000</v>
      </c>
      <c r="I544" s="14">
        <v>15000</v>
      </c>
      <c r="J544" s="14">
        <f t="shared" si="18"/>
        <v>0</v>
      </c>
      <c r="K544" s="14">
        <f t="shared" si="19"/>
        <v>0</v>
      </c>
    </row>
    <row r="545" spans="1:11">
      <c r="A545" s="12"/>
      <c r="B545" s="12"/>
      <c r="C545" s="12"/>
      <c r="D545" s="13" t="s">
        <v>130</v>
      </c>
      <c r="E545" s="13" t="s">
        <v>131</v>
      </c>
      <c r="F545" s="14">
        <v>0</v>
      </c>
      <c r="G545" s="14">
        <v>69600</v>
      </c>
      <c r="H545" s="14">
        <v>152648</v>
      </c>
      <c r="I545" s="14">
        <v>152648</v>
      </c>
      <c r="J545" s="14">
        <f t="shared" si="18"/>
        <v>219.3218390804598</v>
      </c>
      <c r="K545" s="14">
        <f t="shared" si="19"/>
        <v>219.3218390804598</v>
      </c>
    </row>
    <row r="546" spans="1:11">
      <c r="A546" s="12"/>
      <c r="B546" s="12"/>
      <c r="C546" s="12"/>
      <c r="D546" s="13" t="s">
        <v>132</v>
      </c>
      <c r="E546" s="13" t="s">
        <v>133</v>
      </c>
      <c r="F546" s="14">
        <v>187064.41</v>
      </c>
      <c r="G546" s="14">
        <v>170000</v>
      </c>
      <c r="H546" s="14">
        <v>0</v>
      </c>
      <c r="I546" s="14">
        <v>0</v>
      </c>
      <c r="J546" s="14">
        <f t="shared" si="18"/>
        <v>0</v>
      </c>
      <c r="K546" s="14">
        <f t="shared" si="19"/>
        <v>0</v>
      </c>
    </row>
    <row r="547" spans="1:11">
      <c r="A547" s="12"/>
      <c r="B547" s="12"/>
      <c r="C547" s="12"/>
      <c r="D547" s="13" t="s">
        <v>86</v>
      </c>
      <c r="E547" s="13" t="s">
        <v>87</v>
      </c>
      <c r="F547" s="14">
        <v>0</v>
      </c>
      <c r="G547" s="14">
        <v>0</v>
      </c>
      <c r="H547" s="14">
        <v>154587.5</v>
      </c>
      <c r="I547" s="14">
        <v>154587.5</v>
      </c>
      <c r="J547" s="14">
        <f t="shared" si="18"/>
        <v>0</v>
      </c>
      <c r="K547" s="14">
        <f t="shared" si="19"/>
        <v>0</v>
      </c>
    </row>
    <row r="548" spans="1:11">
      <c r="A548" s="12"/>
      <c r="B548" s="12"/>
      <c r="C548" s="12"/>
      <c r="D548" s="13" t="s">
        <v>126</v>
      </c>
      <c r="E548" s="13" t="s">
        <v>127</v>
      </c>
      <c r="F548" s="14">
        <v>6489.8</v>
      </c>
      <c r="G548" s="14">
        <v>0</v>
      </c>
      <c r="H548" s="14">
        <v>5700</v>
      </c>
      <c r="I548" s="14">
        <v>5700</v>
      </c>
      <c r="J548" s="14">
        <f t="shared" si="18"/>
        <v>0</v>
      </c>
      <c r="K548" s="14">
        <f t="shared" si="19"/>
        <v>0</v>
      </c>
    </row>
    <row r="549" spans="1:11">
      <c r="A549" s="6"/>
      <c r="B549" s="7" t="s">
        <v>354</v>
      </c>
      <c r="C549" s="6"/>
      <c r="D549" s="6"/>
      <c r="E549" s="7" t="s">
        <v>355</v>
      </c>
      <c r="F549" s="8">
        <f>+F550+F554+F556+F559+F562+F565+F568+F572+F574+F577+F583</f>
        <v>2211965.46</v>
      </c>
      <c r="G549" s="8">
        <f>+G550+G554+G556+G559+G562+G565+G568+G572+G574+G577+G583</f>
        <v>2442107.2799999998</v>
      </c>
      <c r="H549" s="8">
        <f>+H550+H554+H556+H559+H562+H565+H568+H572+H574+H577+H583</f>
        <v>2631039.34</v>
      </c>
      <c r="I549" s="8">
        <f>+I550+I554+I556+I559+I562+I565+I568+I572+I574+I577+I583</f>
        <v>2624539.34</v>
      </c>
      <c r="J549" s="8">
        <f t="shared" si="18"/>
        <v>107.47027214955112</v>
      </c>
      <c r="K549" s="8">
        <f t="shared" si="19"/>
        <v>107.73643572284016</v>
      </c>
    </row>
    <row r="550" spans="1:11">
      <c r="A550" s="9"/>
      <c r="B550" s="9"/>
      <c r="C550" s="10" t="s">
        <v>356</v>
      </c>
      <c r="D550" s="9"/>
      <c r="E550" s="10" t="s">
        <v>357</v>
      </c>
      <c r="F550" s="11">
        <f>+F551+F552+F553</f>
        <v>1490923.7400000002</v>
      </c>
      <c r="G550" s="11">
        <f>+G551+G552+G553</f>
        <v>1513728</v>
      </c>
      <c r="H550" s="11">
        <f>+H551+H552+H553</f>
        <v>1492360</v>
      </c>
      <c r="I550" s="11">
        <f>+I551+I552+I553</f>
        <v>1492360</v>
      </c>
      <c r="J550" s="11">
        <f t="shared" si="18"/>
        <v>98.588385760189411</v>
      </c>
      <c r="K550" s="11">
        <f t="shared" si="19"/>
        <v>98.588385760189411</v>
      </c>
    </row>
    <row r="551" spans="1:11">
      <c r="A551" s="12"/>
      <c r="B551" s="12"/>
      <c r="C551" s="12"/>
      <c r="D551" s="13" t="s">
        <v>272</v>
      </c>
      <c r="E551" s="13" t="s">
        <v>273</v>
      </c>
      <c r="F551" s="14">
        <v>1471039.56</v>
      </c>
      <c r="G551" s="14">
        <v>1477012.81</v>
      </c>
      <c r="H551" s="14">
        <v>1461425</v>
      </c>
      <c r="I551" s="14">
        <v>1461425</v>
      </c>
      <c r="J551" s="14">
        <f t="shared" si="18"/>
        <v>98.944639484880298</v>
      </c>
      <c r="K551" s="14">
        <f t="shared" si="19"/>
        <v>98.944639484880298</v>
      </c>
    </row>
    <row r="552" spans="1:11">
      <c r="A552" s="12"/>
      <c r="B552" s="12"/>
      <c r="C552" s="12"/>
      <c r="D552" s="13" t="s">
        <v>152</v>
      </c>
      <c r="E552" s="13" t="s">
        <v>153</v>
      </c>
      <c r="F552" s="14">
        <v>5589.37</v>
      </c>
      <c r="G552" s="14">
        <v>11715.19</v>
      </c>
      <c r="H552" s="14">
        <v>7185</v>
      </c>
      <c r="I552" s="14">
        <v>7185</v>
      </c>
      <c r="J552" s="14">
        <f t="shared" si="18"/>
        <v>61.3306314280861</v>
      </c>
      <c r="K552" s="14">
        <f t="shared" si="19"/>
        <v>61.3306314280861</v>
      </c>
    </row>
    <row r="553" spans="1:11">
      <c r="A553" s="12"/>
      <c r="B553" s="12"/>
      <c r="C553" s="12"/>
      <c r="D553" s="13" t="s">
        <v>308</v>
      </c>
      <c r="E553" s="13" t="s">
        <v>309</v>
      </c>
      <c r="F553" s="14">
        <v>14294.81</v>
      </c>
      <c r="G553" s="14">
        <v>25000</v>
      </c>
      <c r="H553" s="14">
        <v>23750</v>
      </c>
      <c r="I553" s="14">
        <v>23750</v>
      </c>
      <c r="J553" s="14">
        <f t="shared" si="18"/>
        <v>95</v>
      </c>
      <c r="K553" s="14">
        <f t="shared" si="19"/>
        <v>95</v>
      </c>
    </row>
    <row r="554" spans="1:11">
      <c r="A554" s="9"/>
      <c r="B554" s="9"/>
      <c r="C554" s="10" t="s">
        <v>358</v>
      </c>
      <c r="D554" s="9"/>
      <c r="E554" s="10" t="s">
        <v>359</v>
      </c>
      <c r="F554" s="11">
        <f>+F555</f>
        <v>158804.10999999999</v>
      </c>
      <c r="G554" s="11">
        <f>+G555</f>
        <v>155000</v>
      </c>
      <c r="H554" s="11">
        <f>+H555</f>
        <v>155000</v>
      </c>
      <c r="I554" s="11">
        <f>+I555</f>
        <v>148500</v>
      </c>
      <c r="J554" s="11">
        <f t="shared" si="18"/>
        <v>95.806451612903217</v>
      </c>
      <c r="K554" s="11">
        <f t="shared" si="19"/>
        <v>100</v>
      </c>
    </row>
    <row r="555" spans="1:11">
      <c r="A555" s="12"/>
      <c r="B555" s="12"/>
      <c r="C555" s="12"/>
      <c r="D555" s="13" t="s">
        <v>272</v>
      </c>
      <c r="E555" s="13" t="s">
        <v>273</v>
      </c>
      <c r="F555" s="14">
        <v>158804.10999999999</v>
      </c>
      <c r="G555" s="14">
        <v>155000</v>
      </c>
      <c r="H555" s="14">
        <v>155000</v>
      </c>
      <c r="I555" s="14">
        <v>148500</v>
      </c>
      <c r="J555" s="14">
        <f t="shared" si="18"/>
        <v>95.806451612903217</v>
      </c>
      <c r="K555" s="14">
        <f t="shared" si="19"/>
        <v>100</v>
      </c>
    </row>
    <row r="556" spans="1:11">
      <c r="A556" s="9"/>
      <c r="B556" s="9"/>
      <c r="C556" s="10" t="s">
        <v>360</v>
      </c>
      <c r="D556" s="9"/>
      <c r="E556" s="10" t="s">
        <v>361</v>
      </c>
      <c r="F556" s="11">
        <f>+F557+F558</f>
        <v>0</v>
      </c>
      <c r="G556" s="11">
        <f>+G557+G558</f>
        <v>0</v>
      </c>
      <c r="H556" s="11">
        <f>+H557+H558</f>
        <v>500</v>
      </c>
      <c r="I556" s="11">
        <f>+I557+I558</f>
        <v>500</v>
      </c>
      <c r="J556" s="11">
        <f t="shared" si="18"/>
        <v>0</v>
      </c>
      <c r="K556" s="11">
        <f t="shared" si="19"/>
        <v>0</v>
      </c>
    </row>
    <row r="557" spans="1:11">
      <c r="A557" s="12"/>
      <c r="B557" s="12"/>
      <c r="C557" s="12"/>
      <c r="D557" s="13" t="s">
        <v>152</v>
      </c>
      <c r="E557" s="13" t="s">
        <v>153</v>
      </c>
      <c r="F557" s="14">
        <v>0</v>
      </c>
      <c r="G557" s="14">
        <v>0</v>
      </c>
      <c r="H557" s="14">
        <v>300</v>
      </c>
      <c r="I557" s="14">
        <v>300</v>
      </c>
      <c r="J557" s="14">
        <f t="shared" si="18"/>
        <v>0</v>
      </c>
      <c r="K557" s="14">
        <f t="shared" si="19"/>
        <v>0</v>
      </c>
    </row>
    <row r="558" spans="1:11">
      <c r="A558" s="12"/>
      <c r="B558" s="12"/>
      <c r="C558" s="12"/>
      <c r="D558" s="13" t="s">
        <v>308</v>
      </c>
      <c r="E558" s="13" t="s">
        <v>309</v>
      </c>
      <c r="F558" s="14">
        <v>0</v>
      </c>
      <c r="G558" s="14">
        <v>0</v>
      </c>
      <c r="H558" s="14">
        <v>200</v>
      </c>
      <c r="I558" s="14">
        <v>200</v>
      </c>
      <c r="J558" s="14">
        <f t="shared" si="18"/>
        <v>0</v>
      </c>
      <c r="K558" s="14">
        <f t="shared" si="19"/>
        <v>0</v>
      </c>
    </row>
    <row r="559" spans="1:11">
      <c r="A559" s="9"/>
      <c r="B559" s="9"/>
      <c r="C559" s="10" t="s">
        <v>362</v>
      </c>
      <c r="D559" s="9"/>
      <c r="E559" s="10" t="s">
        <v>363</v>
      </c>
      <c r="F559" s="11">
        <f>+F560+F561</f>
        <v>106069.26999999999</v>
      </c>
      <c r="G559" s="11">
        <f>+G560+G561</f>
        <v>101300</v>
      </c>
      <c r="H559" s="11">
        <f>+H560+H561</f>
        <v>108775</v>
      </c>
      <c r="I559" s="11">
        <f>+I560+I561</f>
        <v>108775</v>
      </c>
      <c r="J559" s="11">
        <f t="shared" si="18"/>
        <v>107.37907206317867</v>
      </c>
      <c r="K559" s="11">
        <f t="shared" si="19"/>
        <v>107.37907206317867</v>
      </c>
    </row>
    <row r="560" spans="1:11">
      <c r="A560" s="12"/>
      <c r="B560" s="12"/>
      <c r="C560" s="12"/>
      <c r="D560" s="13" t="s">
        <v>152</v>
      </c>
      <c r="E560" s="13" t="s">
        <v>153</v>
      </c>
      <c r="F560" s="14">
        <v>68300</v>
      </c>
      <c r="G560" s="14">
        <v>68300</v>
      </c>
      <c r="H560" s="14">
        <v>66500</v>
      </c>
      <c r="I560" s="14">
        <v>66500</v>
      </c>
      <c r="J560" s="14">
        <f t="shared" si="18"/>
        <v>97.364568081991223</v>
      </c>
      <c r="K560" s="14">
        <f t="shared" si="19"/>
        <v>97.364568081991223</v>
      </c>
    </row>
    <row r="561" spans="1:11">
      <c r="A561" s="12"/>
      <c r="B561" s="12"/>
      <c r="C561" s="12"/>
      <c r="D561" s="13" t="s">
        <v>308</v>
      </c>
      <c r="E561" s="13" t="s">
        <v>309</v>
      </c>
      <c r="F561" s="14">
        <v>37769.269999999997</v>
      </c>
      <c r="G561" s="14">
        <v>33000</v>
      </c>
      <c r="H561" s="14">
        <v>42275</v>
      </c>
      <c r="I561" s="14">
        <v>42275</v>
      </c>
      <c r="J561" s="14">
        <f t="shared" si="18"/>
        <v>128.10606060606059</v>
      </c>
      <c r="K561" s="14">
        <f t="shared" si="19"/>
        <v>128.10606060606059</v>
      </c>
    </row>
    <row r="562" spans="1:11">
      <c r="A562" s="9"/>
      <c r="B562" s="9"/>
      <c r="C562" s="10" t="s">
        <v>364</v>
      </c>
      <c r="D562" s="9"/>
      <c r="E562" s="10" t="s">
        <v>365</v>
      </c>
      <c r="F562" s="11">
        <f>+F563+F564</f>
        <v>113561.16</v>
      </c>
      <c r="G562" s="11">
        <f>+G563+G564</f>
        <v>120877</v>
      </c>
      <c r="H562" s="11">
        <f>+H563+H564</f>
        <v>124772.3</v>
      </c>
      <c r="I562" s="11">
        <f>+I563+I564</f>
        <v>124772.3</v>
      </c>
      <c r="J562" s="11">
        <f t="shared" si="18"/>
        <v>103.22253199533411</v>
      </c>
      <c r="K562" s="11">
        <f t="shared" si="19"/>
        <v>103.22253199533411</v>
      </c>
    </row>
    <row r="563" spans="1:11">
      <c r="A563" s="12"/>
      <c r="B563" s="12"/>
      <c r="C563" s="12"/>
      <c r="D563" s="13" t="s">
        <v>152</v>
      </c>
      <c r="E563" s="13" t="s">
        <v>153</v>
      </c>
      <c r="F563" s="14">
        <v>88563.19</v>
      </c>
      <c r="G563" s="14">
        <v>96877</v>
      </c>
      <c r="H563" s="14">
        <v>97222.3</v>
      </c>
      <c r="I563" s="14">
        <v>97222.3</v>
      </c>
      <c r="J563" s="14">
        <f t="shared" si="18"/>
        <v>100.35643135109468</v>
      </c>
      <c r="K563" s="14">
        <f t="shared" si="19"/>
        <v>100.35643135109468</v>
      </c>
    </row>
    <row r="564" spans="1:11">
      <c r="A564" s="12"/>
      <c r="B564" s="12"/>
      <c r="C564" s="12"/>
      <c r="D564" s="13" t="s">
        <v>308</v>
      </c>
      <c r="E564" s="13" t="s">
        <v>309</v>
      </c>
      <c r="F564" s="14">
        <v>24997.97</v>
      </c>
      <c r="G564" s="14">
        <v>24000</v>
      </c>
      <c r="H564" s="14">
        <v>27550</v>
      </c>
      <c r="I564" s="14">
        <v>27550</v>
      </c>
      <c r="J564" s="14">
        <f t="shared" si="18"/>
        <v>114.79166666666667</v>
      </c>
      <c r="K564" s="14">
        <f t="shared" si="19"/>
        <v>114.79166666666667</v>
      </c>
    </row>
    <row r="565" spans="1:11">
      <c r="A565" s="9"/>
      <c r="B565" s="9"/>
      <c r="C565" s="10" t="s">
        <v>366</v>
      </c>
      <c r="D565" s="9"/>
      <c r="E565" s="10" t="s">
        <v>367</v>
      </c>
      <c r="F565" s="11">
        <f>+F566+F567</f>
        <v>72358.06</v>
      </c>
      <c r="G565" s="11">
        <f>+G566+G567</f>
        <v>82280.88</v>
      </c>
      <c r="H565" s="11">
        <f>+H566+H567</f>
        <v>82986.25</v>
      </c>
      <c r="I565" s="11">
        <f>+I566+I567</f>
        <v>82986.25</v>
      </c>
      <c r="J565" s="11">
        <f t="shared" si="18"/>
        <v>100.85727085077359</v>
      </c>
      <c r="K565" s="11">
        <f t="shared" si="19"/>
        <v>100.85727085077359</v>
      </c>
    </row>
    <row r="566" spans="1:11">
      <c r="A566" s="12"/>
      <c r="B566" s="12"/>
      <c r="C566" s="12"/>
      <c r="D566" s="13" t="s">
        <v>152</v>
      </c>
      <c r="E566" s="13" t="s">
        <v>153</v>
      </c>
      <c r="F566" s="14">
        <v>48065.5</v>
      </c>
      <c r="G566" s="14">
        <v>48066</v>
      </c>
      <c r="H566" s="14">
        <v>48107.11</v>
      </c>
      <c r="I566" s="14">
        <v>48107.11</v>
      </c>
      <c r="J566" s="14">
        <f t="shared" si="18"/>
        <v>100.08552823201431</v>
      </c>
      <c r="K566" s="14">
        <f t="shared" si="19"/>
        <v>100.08552823201431</v>
      </c>
    </row>
    <row r="567" spans="1:11">
      <c r="A567" s="12"/>
      <c r="B567" s="12"/>
      <c r="C567" s="12"/>
      <c r="D567" s="13" t="s">
        <v>308</v>
      </c>
      <c r="E567" s="13" t="s">
        <v>309</v>
      </c>
      <c r="F567" s="14">
        <v>24292.560000000001</v>
      </c>
      <c r="G567" s="14">
        <v>34214.879999999997</v>
      </c>
      <c r="H567" s="14">
        <v>34879.14</v>
      </c>
      <c r="I567" s="14">
        <v>34879.14</v>
      </c>
      <c r="J567" s="14">
        <f t="shared" si="18"/>
        <v>101.94143600679004</v>
      </c>
      <c r="K567" s="14">
        <f t="shared" si="19"/>
        <v>101.94143600679004</v>
      </c>
    </row>
    <row r="568" spans="1:11">
      <c r="A568" s="9"/>
      <c r="B568" s="9"/>
      <c r="C568" s="10" t="s">
        <v>368</v>
      </c>
      <c r="D568" s="9"/>
      <c r="E568" s="10" t="s">
        <v>369</v>
      </c>
      <c r="F568" s="11">
        <f>+F569+F570+F571</f>
        <v>28189.79</v>
      </c>
      <c r="G568" s="11">
        <f>+G569+G570+G571</f>
        <v>28246</v>
      </c>
      <c r="H568" s="11">
        <f>+H569+H570+H571</f>
        <v>35145.79</v>
      </c>
      <c r="I568" s="11">
        <f>+I569+I570+I571</f>
        <v>35145.79</v>
      </c>
      <c r="J568" s="11">
        <f t="shared" si="18"/>
        <v>124.42749415846492</v>
      </c>
      <c r="K568" s="11">
        <f t="shared" si="19"/>
        <v>124.42749415846492</v>
      </c>
    </row>
    <row r="569" spans="1:11">
      <c r="A569" s="12"/>
      <c r="B569" s="12"/>
      <c r="C569" s="12"/>
      <c r="D569" s="13" t="s">
        <v>29</v>
      </c>
      <c r="E569" s="13" t="s">
        <v>30</v>
      </c>
      <c r="F569" s="14">
        <v>5500</v>
      </c>
      <c r="G569" s="14">
        <v>0</v>
      </c>
      <c r="H569" s="14">
        <v>0</v>
      </c>
      <c r="I569" s="14">
        <v>0</v>
      </c>
      <c r="J569" s="14">
        <f t="shared" si="18"/>
        <v>0</v>
      </c>
      <c r="K569" s="14">
        <f t="shared" si="19"/>
        <v>0</v>
      </c>
    </row>
    <row r="570" spans="1:11">
      <c r="A570" s="12"/>
      <c r="B570" s="12"/>
      <c r="C570" s="12"/>
      <c r="D570" s="13" t="s">
        <v>152</v>
      </c>
      <c r="E570" s="13" t="s">
        <v>153</v>
      </c>
      <c r="F570" s="14">
        <v>17145.79</v>
      </c>
      <c r="G570" s="14">
        <v>17146</v>
      </c>
      <c r="H570" s="14">
        <v>17145.79</v>
      </c>
      <c r="I570" s="14">
        <v>17145.79</v>
      </c>
      <c r="J570" s="14">
        <f t="shared" si="18"/>
        <v>99.998775224542172</v>
      </c>
      <c r="K570" s="14">
        <f t="shared" si="19"/>
        <v>99.998775224542172</v>
      </c>
    </row>
    <row r="571" spans="1:11">
      <c r="A571" s="12"/>
      <c r="B571" s="12"/>
      <c r="C571" s="12"/>
      <c r="D571" s="13" t="s">
        <v>308</v>
      </c>
      <c r="E571" s="13" t="s">
        <v>309</v>
      </c>
      <c r="F571" s="14">
        <v>5544</v>
      </c>
      <c r="G571" s="14">
        <v>11100</v>
      </c>
      <c r="H571" s="14">
        <v>18000</v>
      </c>
      <c r="I571" s="14">
        <v>18000</v>
      </c>
      <c r="J571" s="14">
        <f t="shared" si="18"/>
        <v>162.16216216216216</v>
      </c>
      <c r="K571" s="14">
        <f t="shared" si="19"/>
        <v>162.16216216216216</v>
      </c>
    </row>
    <row r="572" spans="1:11">
      <c r="A572" s="9"/>
      <c r="B572" s="9"/>
      <c r="C572" s="10" t="s">
        <v>370</v>
      </c>
      <c r="D572" s="9"/>
      <c r="E572" s="10" t="s">
        <v>371</v>
      </c>
      <c r="F572" s="11">
        <f>+F573</f>
        <v>168420.22</v>
      </c>
      <c r="G572" s="11">
        <f>+G573</f>
        <v>210000</v>
      </c>
      <c r="H572" s="11">
        <f>+H573</f>
        <v>242000</v>
      </c>
      <c r="I572" s="11">
        <f>+I573</f>
        <v>242000</v>
      </c>
      <c r="J572" s="11">
        <f t="shared" si="18"/>
        <v>115.23809523809523</v>
      </c>
      <c r="K572" s="11">
        <f t="shared" si="19"/>
        <v>115.23809523809523</v>
      </c>
    </row>
    <row r="573" spans="1:11">
      <c r="A573" s="12"/>
      <c r="B573" s="12"/>
      <c r="C573" s="12"/>
      <c r="D573" s="13" t="s">
        <v>272</v>
      </c>
      <c r="E573" s="13" t="s">
        <v>273</v>
      </c>
      <c r="F573" s="14">
        <v>168420.22</v>
      </c>
      <c r="G573" s="14">
        <v>210000</v>
      </c>
      <c r="H573" s="14">
        <v>242000</v>
      </c>
      <c r="I573" s="14">
        <v>242000</v>
      </c>
      <c r="J573" s="14">
        <f t="shared" si="18"/>
        <v>115.23809523809523</v>
      </c>
      <c r="K573" s="14">
        <f t="shared" si="19"/>
        <v>115.23809523809523</v>
      </c>
    </row>
    <row r="574" spans="1:11">
      <c r="A574" s="9"/>
      <c r="B574" s="9"/>
      <c r="C574" s="10" t="s">
        <v>372</v>
      </c>
      <c r="D574" s="9"/>
      <c r="E574" s="10" t="s">
        <v>373</v>
      </c>
      <c r="F574" s="11">
        <f>+F575+F576</f>
        <v>18000</v>
      </c>
      <c r="G574" s="11">
        <f>+G575+G576</f>
        <v>18000</v>
      </c>
      <c r="H574" s="11">
        <f>+H575+H576</f>
        <v>42000</v>
      </c>
      <c r="I574" s="11">
        <f>+I575+I576</f>
        <v>42000</v>
      </c>
      <c r="J574" s="11">
        <f t="shared" si="18"/>
        <v>233.33333333333334</v>
      </c>
      <c r="K574" s="11">
        <f t="shared" si="19"/>
        <v>233.33333333333334</v>
      </c>
    </row>
    <row r="575" spans="1:11">
      <c r="A575" s="12"/>
      <c r="B575" s="12"/>
      <c r="C575" s="12"/>
      <c r="D575" s="13" t="s">
        <v>152</v>
      </c>
      <c r="E575" s="13" t="s">
        <v>153</v>
      </c>
      <c r="F575" s="14">
        <v>18000</v>
      </c>
      <c r="G575" s="14">
        <v>18000</v>
      </c>
      <c r="H575" s="14">
        <v>36800</v>
      </c>
      <c r="I575" s="14">
        <v>36800</v>
      </c>
      <c r="J575" s="14">
        <f t="shared" si="18"/>
        <v>204.44444444444443</v>
      </c>
      <c r="K575" s="14">
        <f t="shared" si="19"/>
        <v>204.44444444444443</v>
      </c>
    </row>
    <row r="576" spans="1:11">
      <c r="A576" s="12"/>
      <c r="B576" s="12"/>
      <c r="C576" s="12"/>
      <c r="D576" s="13" t="s">
        <v>308</v>
      </c>
      <c r="E576" s="13" t="s">
        <v>309</v>
      </c>
      <c r="F576" s="14">
        <v>0</v>
      </c>
      <c r="G576" s="14">
        <v>0</v>
      </c>
      <c r="H576" s="14">
        <v>5200</v>
      </c>
      <c r="I576" s="14">
        <v>5200</v>
      </c>
      <c r="J576" s="14">
        <f t="shared" si="18"/>
        <v>0</v>
      </c>
      <c r="K576" s="14">
        <f t="shared" si="19"/>
        <v>0</v>
      </c>
    </row>
    <row r="577" spans="1:11">
      <c r="A577" s="9"/>
      <c r="B577" s="9"/>
      <c r="C577" s="10" t="s">
        <v>374</v>
      </c>
      <c r="D577" s="9"/>
      <c r="E577" s="10" t="s">
        <v>375</v>
      </c>
      <c r="F577" s="11">
        <f>+F578+F579+F580+F581+F582</f>
        <v>47018.51</v>
      </c>
      <c r="G577" s="11">
        <f>+G578+G579+G580+G581+G582</f>
        <v>65300</v>
      </c>
      <c r="H577" s="11">
        <f>+H578+H579+H580+H581+H582</f>
        <v>47500</v>
      </c>
      <c r="I577" s="11">
        <f>+I578+I579+I580+I581+I582</f>
        <v>47500</v>
      </c>
      <c r="J577" s="11">
        <f t="shared" si="18"/>
        <v>72.741194486983147</v>
      </c>
      <c r="K577" s="11">
        <f t="shared" si="19"/>
        <v>72.741194486983147</v>
      </c>
    </row>
    <row r="578" spans="1:11">
      <c r="A578" s="12"/>
      <c r="B578" s="12"/>
      <c r="C578" s="12"/>
      <c r="D578" s="13" t="s">
        <v>17</v>
      </c>
      <c r="E578" s="13" t="s">
        <v>18</v>
      </c>
      <c r="F578" s="14">
        <v>192</v>
      </c>
      <c r="G578" s="14">
        <v>1195.5999999999999</v>
      </c>
      <c r="H578" s="14">
        <v>0</v>
      </c>
      <c r="I578" s="14">
        <v>0</v>
      </c>
      <c r="J578" s="14">
        <f t="shared" si="18"/>
        <v>0</v>
      </c>
      <c r="K578" s="14">
        <f t="shared" si="19"/>
        <v>0</v>
      </c>
    </row>
    <row r="579" spans="1:11">
      <c r="A579" s="12"/>
      <c r="B579" s="12"/>
      <c r="C579" s="12"/>
      <c r="D579" s="13" t="s">
        <v>198</v>
      </c>
      <c r="E579" s="13" t="s">
        <v>199</v>
      </c>
      <c r="F579" s="14">
        <v>1951.21</v>
      </c>
      <c r="G579" s="14">
        <v>5300</v>
      </c>
      <c r="H579" s="14">
        <v>0</v>
      </c>
      <c r="I579" s="14">
        <v>0</v>
      </c>
      <c r="J579" s="14">
        <f t="shared" si="18"/>
        <v>0</v>
      </c>
      <c r="K579" s="14">
        <f t="shared" si="19"/>
        <v>0</v>
      </c>
    </row>
    <row r="580" spans="1:11">
      <c r="A580" s="12"/>
      <c r="B580" s="12"/>
      <c r="C580" s="12"/>
      <c r="D580" s="13" t="s">
        <v>132</v>
      </c>
      <c r="E580" s="13" t="s">
        <v>133</v>
      </c>
      <c r="F580" s="14">
        <v>0</v>
      </c>
      <c r="G580" s="14">
        <v>58804.4</v>
      </c>
      <c r="H580" s="14">
        <v>47500</v>
      </c>
      <c r="I580" s="14">
        <v>47500</v>
      </c>
      <c r="J580" s="14">
        <f t="shared" si="18"/>
        <v>80.776268442497496</v>
      </c>
      <c r="K580" s="14">
        <f t="shared" si="19"/>
        <v>80.776268442497496</v>
      </c>
    </row>
    <row r="581" spans="1:11">
      <c r="A581" s="12"/>
      <c r="B581" s="12"/>
      <c r="C581" s="12"/>
      <c r="D581" s="13" t="s">
        <v>126</v>
      </c>
      <c r="E581" s="13" t="s">
        <v>127</v>
      </c>
      <c r="F581" s="14">
        <v>393.64</v>
      </c>
      <c r="G581" s="14">
        <v>0</v>
      </c>
      <c r="H581" s="14">
        <v>0</v>
      </c>
      <c r="I581" s="14">
        <v>0</v>
      </c>
      <c r="J581" s="14">
        <f t="shared" si="18"/>
        <v>0</v>
      </c>
      <c r="K581" s="14">
        <f t="shared" si="19"/>
        <v>0</v>
      </c>
    </row>
    <row r="582" spans="1:11">
      <c r="A582" s="12"/>
      <c r="B582" s="12"/>
      <c r="C582" s="12"/>
      <c r="D582" s="13" t="s">
        <v>308</v>
      </c>
      <c r="E582" s="13" t="s">
        <v>309</v>
      </c>
      <c r="F582" s="14">
        <v>44481.66</v>
      </c>
      <c r="G582" s="14">
        <v>0</v>
      </c>
      <c r="H582" s="14">
        <v>0</v>
      </c>
      <c r="I582" s="14">
        <v>0</v>
      </c>
      <c r="J582" s="14">
        <f t="shared" si="18"/>
        <v>0</v>
      </c>
      <c r="K582" s="14">
        <f t="shared" si="19"/>
        <v>0</v>
      </c>
    </row>
    <row r="583" spans="1:11">
      <c r="A583" s="9"/>
      <c r="B583" s="9"/>
      <c r="C583" s="10" t="s">
        <v>376</v>
      </c>
      <c r="D583" s="9"/>
      <c r="E583" s="10" t="s">
        <v>377</v>
      </c>
      <c r="F583" s="11">
        <f>+F584+F585+F586+F587</f>
        <v>8620.6</v>
      </c>
      <c r="G583" s="11">
        <f>+G584+G585+G586+G587</f>
        <v>147375.4</v>
      </c>
      <c r="H583" s="11">
        <f>+H584+H585+H586+H587</f>
        <v>300000</v>
      </c>
      <c r="I583" s="11">
        <f>+I584+I585+I586+I587</f>
        <v>300000</v>
      </c>
      <c r="J583" s="11">
        <f t="shared" ref="J583:J646" si="20">IF(G583&lt;&gt;0,I583/G583*100,0)</f>
        <v>203.56178846673191</v>
      </c>
      <c r="K583" s="11">
        <f t="shared" ref="K583:K646" si="21">IF(G583&lt;&gt;0,H583/G583*100,0)</f>
        <v>203.56178846673191</v>
      </c>
    </row>
    <row r="584" spans="1:11">
      <c r="A584" s="12"/>
      <c r="B584" s="12"/>
      <c r="C584" s="12"/>
      <c r="D584" s="13" t="s">
        <v>198</v>
      </c>
      <c r="E584" s="13" t="s">
        <v>199</v>
      </c>
      <c r="F584" s="14">
        <v>7499.6</v>
      </c>
      <c r="G584" s="14">
        <v>11900</v>
      </c>
      <c r="H584" s="14">
        <v>0</v>
      </c>
      <c r="I584" s="14">
        <v>0</v>
      </c>
      <c r="J584" s="14">
        <f t="shared" si="20"/>
        <v>0</v>
      </c>
      <c r="K584" s="14">
        <f t="shared" si="21"/>
        <v>0</v>
      </c>
    </row>
    <row r="585" spans="1:11">
      <c r="A585" s="12"/>
      <c r="B585" s="12"/>
      <c r="C585" s="12"/>
      <c r="D585" s="13" t="s">
        <v>130</v>
      </c>
      <c r="E585" s="13" t="s">
        <v>131</v>
      </c>
      <c r="F585" s="14">
        <v>0</v>
      </c>
      <c r="G585" s="14">
        <v>0</v>
      </c>
      <c r="H585" s="14">
        <v>280000</v>
      </c>
      <c r="I585" s="14">
        <v>280000</v>
      </c>
      <c r="J585" s="14">
        <f t="shared" si="20"/>
        <v>0</v>
      </c>
      <c r="K585" s="14">
        <f t="shared" si="21"/>
        <v>0</v>
      </c>
    </row>
    <row r="586" spans="1:11">
      <c r="A586" s="12"/>
      <c r="B586" s="12"/>
      <c r="C586" s="12"/>
      <c r="D586" s="13" t="s">
        <v>132</v>
      </c>
      <c r="E586" s="13" t="s">
        <v>133</v>
      </c>
      <c r="F586" s="14">
        <v>0</v>
      </c>
      <c r="G586" s="14">
        <v>132059.4</v>
      </c>
      <c r="H586" s="14">
        <v>20000</v>
      </c>
      <c r="I586" s="14">
        <v>20000</v>
      </c>
      <c r="J586" s="14">
        <f t="shared" si="20"/>
        <v>15.14470003649873</v>
      </c>
      <c r="K586" s="14">
        <f t="shared" si="21"/>
        <v>15.14470003649873</v>
      </c>
    </row>
    <row r="587" spans="1:11">
      <c r="A587" s="12"/>
      <c r="B587" s="12"/>
      <c r="C587" s="12"/>
      <c r="D587" s="13" t="s">
        <v>308</v>
      </c>
      <c r="E587" s="13" t="s">
        <v>309</v>
      </c>
      <c r="F587" s="14">
        <v>1121</v>
      </c>
      <c r="G587" s="14">
        <v>3416</v>
      </c>
      <c r="H587" s="14">
        <v>0</v>
      </c>
      <c r="I587" s="14">
        <v>0</v>
      </c>
      <c r="J587" s="14">
        <f t="shared" si="20"/>
        <v>0</v>
      </c>
      <c r="K587" s="14">
        <f t="shared" si="21"/>
        <v>0</v>
      </c>
    </row>
    <row r="588" spans="1:11">
      <c r="A588" s="6"/>
      <c r="B588" s="7" t="s">
        <v>378</v>
      </c>
      <c r="C588" s="6"/>
      <c r="D588" s="6"/>
      <c r="E588" s="7" t="s">
        <v>379</v>
      </c>
      <c r="F588" s="8">
        <f>+F589+F592+F594+F596+F599+F602+F604+F608+F610+F613+F615+F621+F623+F625+F627</f>
        <v>568961.12</v>
      </c>
      <c r="G588" s="8">
        <f>+G589+G592+G594+G596+G599+G602+G604+G608+G610+G613+G615+G621+G623+G625+G627</f>
        <v>654878.27</v>
      </c>
      <c r="H588" s="8">
        <f>+H589+H592+H594+H596+H599+H602+H604+H608+H610+H613+H615+H621+H623+H625+H627</f>
        <v>629851.99</v>
      </c>
      <c r="I588" s="8">
        <f>+I589+I592+I594+I596+I599+I602+I604+I608+I610+I613+I615+I621+I623+I625+I627</f>
        <v>629851.99</v>
      </c>
      <c r="J588" s="8">
        <f t="shared" si="20"/>
        <v>96.178483674530838</v>
      </c>
      <c r="K588" s="8">
        <f t="shared" si="21"/>
        <v>96.178483674530838</v>
      </c>
    </row>
    <row r="589" spans="1:11">
      <c r="A589" s="9"/>
      <c r="B589" s="9"/>
      <c r="C589" s="10" t="s">
        <v>380</v>
      </c>
      <c r="D589" s="9"/>
      <c r="E589" s="10" t="s">
        <v>381</v>
      </c>
      <c r="F589" s="11">
        <f>+F590+F591</f>
        <v>373841.91999999998</v>
      </c>
      <c r="G589" s="11">
        <f>+G590+G591</f>
        <v>420000</v>
      </c>
      <c r="H589" s="11">
        <f>+H590+H591</f>
        <v>400000</v>
      </c>
      <c r="I589" s="11">
        <f>+I590+I591</f>
        <v>400000</v>
      </c>
      <c r="J589" s="11">
        <f t="shared" si="20"/>
        <v>95.238095238095227</v>
      </c>
      <c r="K589" s="11">
        <f t="shared" si="21"/>
        <v>95.238095238095227</v>
      </c>
    </row>
    <row r="590" spans="1:11">
      <c r="A590" s="12"/>
      <c r="B590" s="12"/>
      <c r="C590" s="12"/>
      <c r="D590" s="13" t="s">
        <v>23</v>
      </c>
      <c r="E590" s="13" t="s">
        <v>24</v>
      </c>
      <c r="F590" s="14">
        <v>52.26</v>
      </c>
      <c r="G590" s="14">
        <v>25.73</v>
      </c>
      <c r="H590" s="14">
        <v>1000</v>
      </c>
      <c r="I590" s="14">
        <v>1000</v>
      </c>
      <c r="J590" s="14">
        <f t="shared" si="20"/>
        <v>3886.5137971239797</v>
      </c>
      <c r="K590" s="14">
        <f t="shared" si="21"/>
        <v>3886.5137971239797</v>
      </c>
    </row>
    <row r="591" spans="1:11">
      <c r="A591" s="12"/>
      <c r="B591" s="12"/>
      <c r="C591" s="12"/>
      <c r="D591" s="13" t="s">
        <v>272</v>
      </c>
      <c r="E591" s="13" t="s">
        <v>273</v>
      </c>
      <c r="F591" s="14">
        <v>373789.66</v>
      </c>
      <c r="G591" s="14">
        <v>419974.27</v>
      </c>
      <c r="H591" s="14">
        <v>399000</v>
      </c>
      <c r="I591" s="14">
        <v>399000</v>
      </c>
      <c r="J591" s="14">
        <f t="shared" si="20"/>
        <v>95.005820237511216</v>
      </c>
      <c r="K591" s="14">
        <f t="shared" si="21"/>
        <v>95.005820237511216</v>
      </c>
    </row>
    <row r="592" spans="1:11">
      <c r="A592" s="9"/>
      <c r="B592" s="9"/>
      <c r="C592" s="10" t="s">
        <v>382</v>
      </c>
      <c r="D592" s="9"/>
      <c r="E592" s="10" t="s">
        <v>383</v>
      </c>
      <c r="F592" s="11">
        <f>+F593</f>
        <v>11826.18</v>
      </c>
      <c r="G592" s="11">
        <f>+G593</f>
        <v>14520.27</v>
      </c>
      <c r="H592" s="11">
        <f>+H593</f>
        <v>14000</v>
      </c>
      <c r="I592" s="11">
        <f>+I593</f>
        <v>14000</v>
      </c>
      <c r="J592" s="11">
        <f t="shared" si="20"/>
        <v>96.416939905387437</v>
      </c>
      <c r="K592" s="11">
        <f t="shared" si="21"/>
        <v>96.416939905387437</v>
      </c>
    </row>
    <row r="593" spans="1:11">
      <c r="A593" s="12"/>
      <c r="B593" s="12"/>
      <c r="C593" s="12"/>
      <c r="D593" s="13" t="s">
        <v>114</v>
      </c>
      <c r="E593" s="13" t="s">
        <v>115</v>
      </c>
      <c r="F593" s="14">
        <v>11826.18</v>
      </c>
      <c r="G593" s="14">
        <v>14520.27</v>
      </c>
      <c r="H593" s="14">
        <v>14000</v>
      </c>
      <c r="I593" s="14">
        <v>14000</v>
      </c>
      <c r="J593" s="14">
        <f t="shared" si="20"/>
        <v>96.416939905387437</v>
      </c>
      <c r="K593" s="14">
        <f t="shared" si="21"/>
        <v>96.416939905387437</v>
      </c>
    </row>
    <row r="594" spans="1:11">
      <c r="A594" s="9"/>
      <c r="B594" s="9"/>
      <c r="C594" s="10" t="s">
        <v>384</v>
      </c>
      <c r="D594" s="9"/>
      <c r="E594" s="10" t="s">
        <v>385</v>
      </c>
      <c r="F594" s="11">
        <f>+F595</f>
        <v>13758</v>
      </c>
      <c r="G594" s="11">
        <f>+G595</f>
        <v>13758</v>
      </c>
      <c r="H594" s="11">
        <f>+H595</f>
        <v>13758</v>
      </c>
      <c r="I594" s="11">
        <f>+I595</f>
        <v>13758</v>
      </c>
      <c r="J594" s="11">
        <f t="shared" si="20"/>
        <v>100</v>
      </c>
      <c r="K594" s="11">
        <f t="shared" si="21"/>
        <v>100</v>
      </c>
    </row>
    <row r="595" spans="1:11">
      <c r="A595" s="12"/>
      <c r="B595" s="12"/>
      <c r="C595" s="12"/>
      <c r="D595" s="13" t="s">
        <v>152</v>
      </c>
      <c r="E595" s="13" t="s">
        <v>153</v>
      </c>
      <c r="F595" s="14">
        <v>13758</v>
      </c>
      <c r="G595" s="14">
        <v>13758</v>
      </c>
      <c r="H595" s="14">
        <v>13758</v>
      </c>
      <c r="I595" s="14">
        <v>13758</v>
      </c>
      <c r="J595" s="14">
        <f t="shared" si="20"/>
        <v>100</v>
      </c>
      <c r="K595" s="14">
        <f t="shared" si="21"/>
        <v>100</v>
      </c>
    </row>
    <row r="596" spans="1:11">
      <c r="A596" s="9"/>
      <c r="B596" s="9"/>
      <c r="C596" s="10" t="s">
        <v>386</v>
      </c>
      <c r="D596" s="9"/>
      <c r="E596" s="10" t="s">
        <v>387</v>
      </c>
      <c r="F596" s="11">
        <f>+F597+F598</f>
        <v>11528.17</v>
      </c>
      <c r="G596" s="11">
        <f>+G597+G598</f>
        <v>11500</v>
      </c>
      <c r="H596" s="11">
        <f>+H597+H598</f>
        <v>12000</v>
      </c>
      <c r="I596" s="11">
        <f>+I597+I598</f>
        <v>12000</v>
      </c>
      <c r="J596" s="11">
        <f t="shared" si="20"/>
        <v>104.34782608695652</v>
      </c>
      <c r="K596" s="11">
        <f t="shared" si="21"/>
        <v>104.34782608695652</v>
      </c>
    </row>
    <row r="597" spans="1:11">
      <c r="A597" s="12"/>
      <c r="B597" s="12"/>
      <c r="C597" s="12"/>
      <c r="D597" s="13" t="s">
        <v>23</v>
      </c>
      <c r="E597" s="13" t="s">
        <v>24</v>
      </c>
      <c r="F597" s="14">
        <v>534.16</v>
      </c>
      <c r="G597" s="14">
        <v>402.6</v>
      </c>
      <c r="H597" s="14">
        <v>402.6</v>
      </c>
      <c r="I597" s="14">
        <v>402.6</v>
      </c>
      <c r="J597" s="14">
        <f t="shared" si="20"/>
        <v>100</v>
      </c>
      <c r="K597" s="14">
        <f t="shared" si="21"/>
        <v>100</v>
      </c>
    </row>
    <row r="598" spans="1:11">
      <c r="A598" s="12"/>
      <c r="B598" s="12"/>
      <c r="C598" s="12"/>
      <c r="D598" s="13" t="s">
        <v>29</v>
      </c>
      <c r="E598" s="13" t="s">
        <v>30</v>
      </c>
      <c r="F598" s="14">
        <v>10994.01</v>
      </c>
      <c r="G598" s="14">
        <v>11097.4</v>
      </c>
      <c r="H598" s="14">
        <v>11597.4</v>
      </c>
      <c r="I598" s="14">
        <v>11597.4</v>
      </c>
      <c r="J598" s="14">
        <f t="shared" si="20"/>
        <v>104.50555986086832</v>
      </c>
      <c r="K598" s="14">
        <f t="shared" si="21"/>
        <v>104.50555986086832</v>
      </c>
    </row>
    <row r="599" spans="1:11">
      <c r="A599" s="9"/>
      <c r="B599" s="9"/>
      <c r="C599" s="10" t="s">
        <v>388</v>
      </c>
      <c r="D599" s="9"/>
      <c r="E599" s="10" t="s">
        <v>389</v>
      </c>
      <c r="F599" s="11">
        <f>+F600+F601</f>
        <v>2207.3000000000002</v>
      </c>
      <c r="G599" s="11">
        <f>+G600+G601</f>
        <v>3000</v>
      </c>
      <c r="H599" s="11">
        <f>+H600+H601</f>
        <v>2282.9899999999998</v>
      </c>
      <c r="I599" s="11">
        <f>+I600+I601</f>
        <v>2282.9899999999998</v>
      </c>
      <c r="J599" s="11">
        <f t="shared" si="20"/>
        <v>76.09966666666665</v>
      </c>
      <c r="K599" s="11">
        <f t="shared" si="21"/>
        <v>76.09966666666665</v>
      </c>
    </row>
    <row r="600" spans="1:11">
      <c r="A600" s="12"/>
      <c r="B600" s="12"/>
      <c r="C600" s="12"/>
      <c r="D600" s="13" t="s">
        <v>29</v>
      </c>
      <c r="E600" s="13" t="s">
        <v>30</v>
      </c>
      <c r="F600" s="14">
        <v>2207.3000000000002</v>
      </c>
      <c r="G600" s="14">
        <v>1877.59</v>
      </c>
      <c r="H600" s="14">
        <v>0</v>
      </c>
      <c r="I600" s="14">
        <v>0</v>
      </c>
      <c r="J600" s="14">
        <f t="shared" si="20"/>
        <v>0</v>
      </c>
      <c r="K600" s="14">
        <f t="shared" si="21"/>
        <v>0</v>
      </c>
    </row>
    <row r="601" spans="1:11">
      <c r="A601" s="12"/>
      <c r="B601" s="12"/>
      <c r="C601" s="12"/>
      <c r="D601" s="13" t="s">
        <v>152</v>
      </c>
      <c r="E601" s="13" t="s">
        <v>153</v>
      </c>
      <c r="F601" s="14">
        <v>0</v>
      </c>
      <c r="G601" s="14">
        <v>1122.4100000000001</v>
      </c>
      <c r="H601" s="14">
        <v>2282.9899999999998</v>
      </c>
      <c r="I601" s="14">
        <v>2282.9899999999998</v>
      </c>
      <c r="J601" s="14">
        <f t="shared" si="20"/>
        <v>203.40071809766482</v>
      </c>
      <c r="K601" s="14">
        <f t="shared" si="21"/>
        <v>203.40071809766482</v>
      </c>
    </row>
    <row r="602" spans="1:11">
      <c r="A602" s="9"/>
      <c r="B602" s="9"/>
      <c r="C602" s="10" t="s">
        <v>390</v>
      </c>
      <c r="D602" s="9"/>
      <c r="E602" s="10" t="s">
        <v>391</v>
      </c>
      <c r="F602" s="11">
        <f>+F603</f>
        <v>13228.75</v>
      </c>
      <c r="G602" s="11">
        <f>+G603</f>
        <v>15000</v>
      </c>
      <c r="H602" s="11">
        <f>+H603</f>
        <v>15000</v>
      </c>
      <c r="I602" s="11">
        <f>+I603</f>
        <v>15000</v>
      </c>
      <c r="J602" s="11">
        <f t="shared" si="20"/>
        <v>100</v>
      </c>
      <c r="K602" s="11">
        <f t="shared" si="21"/>
        <v>100</v>
      </c>
    </row>
    <row r="603" spans="1:11">
      <c r="A603" s="12"/>
      <c r="B603" s="12"/>
      <c r="C603" s="12"/>
      <c r="D603" s="13" t="s">
        <v>29</v>
      </c>
      <c r="E603" s="13" t="s">
        <v>30</v>
      </c>
      <c r="F603" s="14">
        <v>13228.75</v>
      </c>
      <c r="G603" s="14">
        <v>15000</v>
      </c>
      <c r="H603" s="14">
        <v>15000</v>
      </c>
      <c r="I603" s="14">
        <v>15000</v>
      </c>
      <c r="J603" s="14">
        <f t="shared" si="20"/>
        <v>100</v>
      </c>
      <c r="K603" s="14">
        <f t="shared" si="21"/>
        <v>100</v>
      </c>
    </row>
    <row r="604" spans="1:11">
      <c r="A604" s="9"/>
      <c r="B604" s="9"/>
      <c r="C604" s="10" t="s">
        <v>392</v>
      </c>
      <c r="D604" s="9"/>
      <c r="E604" s="10" t="s">
        <v>393</v>
      </c>
      <c r="F604" s="11">
        <f>+F605+F606+F607</f>
        <v>4241.46</v>
      </c>
      <c r="G604" s="11">
        <f>+G605+G606+G607</f>
        <v>9500</v>
      </c>
      <c r="H604" s="11">
        <f>+H605+H606+H607</f>
        <v>9500</v>
      </c>
      <c r="I604" s="11">
        <f>+I605+I606+I607</f>
        <v>9500</v>
      </c>
      <c r="J604" s="11">
        <f t="shared" si="20"/>
        <v>100</v>
      </c>
      <c r="K604" s="11">
        <f t="shared" si="21"/>
        <v>100</v>
      </c>
    </row>
    <row r="605" spans="1:11">
      <c r="A605" s="12"/>
      <c r="B605" s="12"/>
      <c r="C605" s="12"/>
      <c r="D605" s="13" t="s">
        <v>272</v>
      </c>
      <c r="E605" s="13" t="s">
        <v>273</v>
      </c>
      <c r="F605" s="14">
        <v>3847.46</v>
      </c>
      <c r="G605" s="14">
        <v>8918.5</v>
      </c>
      <c r="H605" s="14">
        <v>8918.5</v>
      </c>
      <c r="I605" s="14">
        <v>8918.5</v>
      </c>
      <c r="J605" s="14">
        <f t="shared" si="20"/>
        <v>100</v>
      </c>
      <c r="K605" s="14">
        <f t="shared" si="21"/>
        <v>100</v>
      </c>
    </row>
    <row r="606" spans="1:11">
      <c r="A606" s="12"/>
      <c r="B606" s="12"/>
      <c r="C606" s="12"/>
      <c r="D606" s="13" t="s">
        <v>29</v>
      </c>
      <c r="E606" s="13" t="s">
        <v>30</v>
      </c>
      <c r="F606" s="14">
        <v>0</v>
      </c>
      <c r="G606" s="14">
        <v>480</v>
      </c>
      <c r="H606" s="14">
        <v>480</v>
      </c>
      <c r="I606" s="14">
        <v>480</v>
      </c>
      <c r="J606" s="14">
        <f t="shared" si="20"/>
        <v>100</v>
      </c>
      <c r="K606" s="14">
        <f t="shared" si="21"/>
        <v>100</v>
      </c>
    </row>
    <row r="607" spans="1:11">
      <c r="A607" s="12"/>
      <c r="B607" s="12"/>
      <c r="C607" s="12"/>
      <c r="D607" s="13" t="s">
        <v>152</v>
      </c>
      <c r="E607" s="13" t="s">
        <v>153</v>
      </c>
      <c r="F607" s="14">
        <v>394</v>
      </c>
      <c r="G607" s="14">
        <v>101.5</v>
      </c>
      <c r="H607" s="14">
        <v>101.5</v>
      </c>
      <c r="I607" s="14">
        <v>101.5</v>
      </c>
      <c r="J607" s="14">
        <f t="shared" si="20"/>
        <v>100</v>
      </c>
      <c r="K607" s="14">
        <f t="shared" si="21"/>
        <v>100</v>
      </c>
    </row>
    <row r="608" spans="1:11">
      <c r="A608" s="9"/>
      <c r="B608" s="9"/>
      <c r="C608" s="10" t="s">
        <v>394</v>
      </c>
      <c r="D608" s="9"/>
      <c r="E608" s="10" t="s">
        <v>395</v>
      </c>
      <c r="F608" s="11">
        <f>+F609</f>
        <v>56557.58</v>
      </c>
      <c r="G608" s="11">
        <f>+G609</f>
        <v>60000</v>
      </c>
      <c r="H608" s="11">
        <f>+H609</f>
        <v>60000</v>
      </c>
      <c r="I608" s="11">
        <f>+I609</f>
        <v>60000</v>
      </c>
      <c r="J608" s="11">
        <f t="shared" si="20"/>
        <v>100</v>
      </c>
      <c r="K608" s="11">
        <f t="shared" si="21"/>
        <v>100</v>
      </c>
    </row>
    <row r="609" spans="1:11">
      <c r="A609" s="12"/>
      <c r="B609" s="12"/>
      <c r="C609" s="12"/>
      <c r="D609" s="13" t="s">
        <v>272</v>
      </c>
      <c r="E609" s="13" t="s">
        <v>273</v>
      </c>
      <c r="F609" s="14">
        <v>56557.58</v>
      </c>
      <c r="G609" s="14">
        <v>60000</v>
      </c>
      <c r="H609" s="14">
        <v>60000</v>
      </c>
      <c r="I609" s="14">
        <v>60000</v>
      </c>
      <c r="J609" s="14">
        <f t="shared" si="20"/>
        <v>100</v>
      </c>
      <c r="K609" s="14">
        <f t="shared" si="21"/>
        <v>100</v>
      </c>
    </row>
    <row r="610" spans="1:11">
      <c r="A610" s="9"/>
      <c r="B610" s="9"/>
      <c r="C610" s="10" t="s">
        <v>396</v>
      </c>
      <c r="D610" s="9"/>
      <c r="E610" s="10" t="s">
        <v>397</v>
      </c>
      <c r="F610" s="11">
        <f>+F611+F612</f>
        <v>369.35</v>
      </c>
      <c r="G610" s="11">
        <f>+G611+G612</f>
        <v>1500</v>
      </c>
      <c r="H610" s="11">
        <f>+H611+H612</f>
        <v>1500</v>
      </c>
      <c r="I610" s="11">
        <f>+I611+I612</f>
        <v>1500</v>
      </c>
      <c r="J610" s="11">
        <f t="shared" si="20"/>
        <v>100</v>
      </c>
      <c r="K610" s="11">
        <f t="shared" si="21"/>
        <v>100</v>
      </c>
    </row>
    <row r="611" spans="1:11">
      <c r="A611" s="12"/>
      <c r="B611" s="12"/>
      <c r="C611" s="12"/>
      <c r="D611" s="13" t="s">
        <v>17</v>
      </c>
      <c r="E611" s="13" t="s">
        <v>18</v>
      </c>
      <c r="F611" s="14">
        <v>0</v>
      </c>
      <c r="G611" s="14">
        <v>0</v>
      </c>
      <c r="H611" s="14">
        <v>1500</v>
      </c>
      <c r="I611" s="14">
        <v>1500</v>
      </c>
      <c r="J611" s="14">
        <f t="shared" si="20"/>
        <v>0</v>
      </c>
      <c r="K611" s="14">
        <f t="shared" si="21"/>
        <v>0</v>
      </c>
    </row>
    <row r="612" spans="1:11">
      <c r="A612" s="12"/>
      <c r="B612" s="12"/>
      <c r="C612" s="12"/>
      <c r="D612" s="13" t="s">
        <v>272</v>
      </c>
      <c r="E612" s="13" t="s">
        <v>273</v>
      </c>
      <c r="F612" s="14">
        <v>369.35</v>
      </c>
      <c r="G612" s="14">
        <v>1500</v>
      </c>
      <c r="H612" s="14">
        <v>0</v>
      </c>
      <c r="I612" s="14">
        <v>0</v>
      </c>
      <c r="J612" s="14">
        <f t="shared" si="20"/>
        <v>0</v>
      </c>
      <c r="K612" s="14">
        <f t="shared" si="21"/>
        <v>0</v>
      </c>
    </row>
    <row r="613" spans="1:11">
      <c r="A613" s="9"/>
      <c r="B613" s="9"/>
      <c r="C613" s="10" t="s">
        <v>398</v>
      </c>
      <c r="D613" s="9"/>
      <c r="E613" s="10" t="s">
        <v>399</v>
      </c>
      <c r="F613" s="11">
        <f>+F614</f>
        <v>30803.91</v>
      </c>
      <c r="G613" s="11">
        <f>+G614</f>
        <v>38000</v>
      </c>
      <c r="H613" s="11">
        <f>+H614</f>
        <v>36000</v>
      </c>
      <c r="I613" s="11">
        <f>+I614</f>
        <v>36000</v>
      </c>
      <c r="J613" s="11">
        <f t="shared" si="20"/>
        <v>94.73684210526315</v>
      </c>
      <c r="K613" s="11">
        <f t="shared" si="21"/>
        <v>94.73684210526315</v>
      </c>
    </row>
    <row r="614" spans="1:11">
      <c r="A614" s="12"/>
      <c r="B614" s="12"/>
      <c r="C614" s="12"/>
      <c r="D614" s="13" t="s">
        <v>272</v>
      </c>
      <c r="E614" s="13" t="s">
        <v>273</v>
      </c>
      <c r="F614" s="14">
        <v>30803.91</v>
      </c>
      <c r="G614" s="14">
        <v>38000</v>
      </c>
      <c r="H614" s="14">
        <v>36000</v>
      </c>
      <c r="I614" s="14">
        <v>36000</v>
      </c>
      <c r="J614" s="14">
        <f t="shared" si="20"/>
        <v>94.73684210526315</v>
      </c>
      <c r="K614" s="14">
        <f t="shared" si="21"/>
        <v>94.73684210526315</v>
      </c>
    </row>
    <row r="615" spans="1:11">
      <c r="A615" s="9"/>
      <c r="B615" s="9"/>
      <c r="C615" s="10" t="s">
        <v>400</v>
      </c>
      <c r="D615" s="9"/>
      <c r="E615" s="10" t="s">
        <v>401</v>
      </c>
      <c r="F615" s="11">
        <f>+F616+F617+F618+F619+F620</f>
        <v>10141.49</v>
      </c>
      <c r="G615" s="11">
        <f>+G616+G617+G618+G619+G620</f>
        <v>10500</v>
      </c>
      <c r="H615" s="11">
        <f>+H616+H617+H618+H619+H620</f>
        <v>10500</v>
      </c>
      <c r="I615" s="11">
        <f>+I616+I617+I618+I619+I620</f>
        <v>10500</v>
      </c>
      <c r="J615" s="11">
        <f t="shared" si="20"/>
        <v>100</v>
      </c>
      <c r="K615" s="11">
        <f t="shared" si="21"/>
        <v>100</v>
      </c>
    </row>
    <row r="616" spans="1:11">
      <c r="A616" s="12"/>
      <c r="B616" s="12"/>
      <c r="C616" s="12"/>
      <c r="D616" s="13" t="s">
        <v>47</v>
      </c>
      <c r="E616" s="13" t="s">
        <v>48</v>
      </c>
      <c r="F616" s="14">
        <v>776.54</v>
      </c>
      <c r="G616" s="14">
        <v>389.82</v>
      </c>
      <c r="H616" s="14">
        <v>780</v>
      </c>
      <c r="I616" s="14">
        <v>780</v>
      </c>
      <c r="J616" s="14">
        <f t="shared" si="20"/>
        <v>200.09235031553027</v>
      </c>
      <c r="K616" s="14">
        <f t="shared" si="21"/>
        <v>200.09235031553027</v>
      </c>
    </row>
    <row r="617" spans="1:11">
      <c r="A617" s="12"/>
      <c r="B617" s="12"/>
      <c r="C617" s="12"/>
      <c r="D617" s="13" t="s">
        <v>49</v>
      </c>
      <c r="E617" s="13" t="s">
        <v>50</v>
      </c>
      <c r="F617" s="14">
        <v>576.17999999999995</v>
      </c>
      <c r="G617" s="14">
        <v>290.42</v>
      </c>
      <c r="H617" s="14">
        <v>580</v>
      </c>
      <c r="I617" s="14">
        <v>580</v>
      </c>
      <c r="J617" s="14">
        <f t="shared" si="20"/>
        <v>199.71076372150677</v>
      </c>
      <c r="K617" s="14">
        <f t="shared" si="21"/>
        <v>199.71076372150677</v>
      </c>
    </row>
    <row r="618" spans="1:11">
      <c r="A618" s="12"/>
      <c r="B618" s="12"/>
      <c r="C618" s="12"/>
      <c r="D618" s="13" t="s">
        <v>51</v>
      </c>
      <c r="E618" s="13" t="s">
        <v>52</v>
      </c>
      <c r="F618" s="14">
        <v>5.26</v>
      </c>
      <c r="G618" s="14">
        <v>2.64</v>
      </c>
      <c r="H618" s="14">
        <v>5.5</v>
      </c>
      <c r="I618" s="14">
        <v>5.5</v>
      </c>
      <c r="J618" s="14">
        <f t="shared" si="20"/>
        <v>208.33333333333331</v>
      </c>
      <c r="K618" s="14">
        <f t="shared" si="21"/>
        <v>208.33333333333331</v>
      </c>
    </row>
    <row r="619" spans="1:11">
      <c r="A619" s="12"/>
      <c r="B619" s="12"/>
      <c r="C619" s="12"/>
      <c r="D619" s="13" t="s">
        <v>53</v>
      </c>
      <c r="E619" s="13" t="s">
        <v>54</v>
      </c>
      <c r="F619" s="14">
        <v>8.73</v>
      </c>
      <c r="G619" s="14">
        <v>4.38</v>
      </c>
      <c r="H619" s="14">
        <v>9</v>
      </c>
      <c r="I619" s="14">
        <v>9</v>
      </c>
      <c r="J619" s="14">
        <f t="shared" si="20"/>
        <v>205.47945205479454</v>
      </c>
      <c r="K619" s="14">
        <f t="shared" si="21"/>
        <v>205.47945205479454</v>
      </c>
    </row>
    <row r="620" spans="1:11">
      <c r="A620" s="12"/>
      <c r="B620" s="12"/>
      <c r="C620" s="12"/>
      <c r="D620" s="13" t="s">
        <v>272</v>
      </c>
      <c r="E620" s="13" t="s">
        <v>273</v>
      </c>
      <c r="F620" s="14">
        <v>8774.7800000000007</v>
      </c>
      <c r="G620" s="14">
        <v>9812.74</v>
      </c>
      <c r="H620" s="14">
        <v>9125.5</v>
      </c>
      <c r="I620" s="14">
        <v>9125.5</v>
      </c>
      <c r="J620" s="14">
        <f t="shared" si="20"/>
        <v>92.996451551758227</v>
      </c>
      <c r="K620" s="14">
        <f t="shared" si="21"/>
        <v>92.996451551758227</v>
      </c>
    </row>
    <row r="621" spans="1:11">
      <c r="A621" s="9"/>
      <c r="B621" s="9"/>
      <c r="C621" s="10" t="s">
        <v>402</v>
      </c>
      <c r="D621" s="9"/>
      <c r="E621" s="10" t="s">
        <v>403</v>
      </c>
      <c r="F621" s="11">
        <f>+F622</f>
        <v>34320</v>
      </c>
      <c r="G621" s="11">
        <f>+G622</f>
        <v>34000</v>
      </c>
      <c r="H621" s="11">
        <f>+H622</f>
        <v>34000</v>
      </c>
      <c r="I621" s="11">
        <f>+I622</f>
        <v>34000</v>
      </c>
      <c r="J621" s="11">
        <f t="shared" si="20"/>
        <v>100</v>
      </c>
      <c r="K621" s="11">
        <f t="shared" si="21"/>
        <v>100</v>
      </c>
    </row>
    <row r="622" spans="1:11">
      <c r="A622" s="12"/>
      <c r="B622" s="12"/>
      <c r="C622" s="12"/>
      <c r="D622" s="13" t="s">
        <v>404</v>
      </c>
      <c r="E622" s="13" t="s">
        <v>405</v>
      </c>
      <c r="F622" s="14">
        <v>34320</v>
      </c>
      <c r="G622" s="14">
        <v>34000</v>
      </c>
      <c r="H622" s="14">
        <v>34000</v>
      </c>
      <c r="I622" s="14">
        <v>34000</v>
      </c>
      <c r="J622" s="14">
        <f t="shared" si="20"/>
        <v>100</v>
      </c>
      <c r="K622" s="14">
        <f t="shared" si="21"/>
        <v>100</v>
      </c>
    </row>
    <row r="623" spans="1:11">
      <c r="A623" s="9"/>
      <c r="B623" s="9"/>
      <c r="C623" s="10" t="s">
        <v>406</v>
      </c>
      <c r="D623" s="9"/>
      <c r="E623" s="10" t="s">
        <v>407</v>
      </c>
      <c r="F623" s="11">
        <f>+F624</f>
        <v>6137.01</v>
      </c>
      <c r="G623" s="11">
        <f>+G624</f>
        <v>7000</v>
      </c>
      <c r="H623" s="11">
        <f>+H624</f>
        <v>6311</v>
      </c>
      <c r="I623" s="11">
        <f>+I624</f>
        <v>6311</v>
      </c>
      <c r="J623" s="11">
        <f t="shared" si="20"/>
        <v>90.157142857142858</v>
      </c>
      <c r="K623" s="11">
        <f t="shared" si="21"/>
        <v>90.157142857142858</v>
      </c>
    </row>
    <row r="624" spans="1:11">
      <c r="A624" s="12"/>
      <c r="B624" s="12"/>
      <c r="C624" s="12"/>
      <c r="D624" s="13" t="s">
        <v>29</v>
      </c>
      <c r="E624" s="13" t="s">
        <v>30</v>
      </c>
      <c r="F624" s="14">
        <v>6137.01</v>
      </c>
      <c r="G624" s="14">
        <v>7000</v>
      </c>
      <c r="H624" s="14">
        <v>6311</v>
      </c>
      <c r="I624" s="14">
        <v>6311</v>
      </c>
      <c r="J624" s="14">
        <f t="shared" si="20"/>
        <v>90.157142857142858</v>
      </c>
      <c r="K624" s="14">
        <f t="shared" si="21"/>
        <v>90.157142857142858</v>
      </c>
    </row>
    <row r="625" spans="1:11">
      <c r="A625" s="9"/>
      <c r="B625" s="9"/>
      <c r="C625" s="10" t="s">
        <v>408</v>
      </c>
      <c r="D625" s="9"/>
      <c r="E625" s="10" t="s">
        <v>409</v>
      </c>
      <c r="F625" s="11">
        <f>+F626</f>
        <v>0</v>
      </c>
      <c r="G625" s="11">
        <f>+G626</f>
        <v>1600</v>
      </c>
      <c r="H625" s="11">
        <f>+H626</f>
        <v>0</v>
      </c>
      <c r="I625" s="11">
        <f>+I626</f>
        <v>0</v>
      </c>
      <c r="J625" s="11">
        <f t="shared" si="20"/>
        <v>0</v>
      </c>
      <c r="K625" s="11">
        <f t="shared" si="21"/>
        <v>0</v>
      </c>
    </row>
    <row r="626" spans="1:11">
      <c r="A626" s="12"/>
      <c r="B626" s="12"/>
      <c r="C626" s="12"/>
      <c r="D626" s="13" t="s">
        <v>23</v>
      </c>
      <c r="E626" s="13" t="s">
        <v>24</v>
      </c>
      <c r="F626" s="14">
        <v>0</v>
      </c>
      <c r="G626" s="14">
        <v>1600</v>
      </c>
      <c r="H626" s="14">
        <v>0</v>
      </c>
      <c r="I626" s="14">
        <v>0</v>
      </c>
      <c r="J626" s="14">
        <f t="shared" si="20"/>
        <v>0</v>
      </c>
      <c r="K626" s="14">
        <f t="shared" si="21"/>
        <v>0</v>
      </c>
    </row>
    <row r="627" spans="1:11">
      <c r="A627" s="9"/>
      <c r="B627" s="9"/>
      <c r="C627" s="10" t="s">
        <v>410</v>
      </c>
      <c r="D627" s="9"/>
      <c r="E627" s="10" t="s">
        <v>411</v>
      </c>
      <c r="F627" s="11">
        <f>+F628</f>
        <v>0</v>
      </c>
      <c r="G627" s="11">
        <f>+G628</f>
        <v>15000</v>
      </c>
      <c r="H627" s="11">
        <f>+H628</f>
        <v>15000</v>
      </c>
      <c r="I627" s="11">
        <f>+I628</f>
        <v>15000</v>
      </c>
      <c r="J627" s="11">
        <f t="shared" si="20"/>
        <v>100</v>
      </c>
      <c r="K627" s="11">
        <f t="shared" si="21"/>
        <v>100</v>
      </c>
    </row>
    <row r="628" spans="1:11">
      <c r="A628" s="12"/>
      <c r="B628" s="12"/>
      <c r="C628" s="12"/>
      <c r="D628" s="13" t="s">
        <v>29</v>
      </c>
      <c r="E628" s="13" t="s">
        <v>30</v>
      </c>
      <c r="F628" s="14">
        <v>0</v>
      </c>
      <c r="G628" s="14">
        <v>15000</v>
      </c>
      <c r="H628" s="14">
        <v>15000</v>
      </c>
      <c r="I628" s="14">
        <v>15000</v>
      </c>
      <c r="J628" s="14">
        <f t="shared" si="20"/>
        <v>100</v>
      </c>
      <c r="K628" s="14">
        <f t="shared" si="21"/>
        <v>100</v>
      </c>
    </row>
    <row r="629" spans="1:11">
      <c r="A629" s="6"/>
      <c r="B629" s="7" t="s">
        <v>412</v>
      </c>
      <c r="C629" s="6"/>
      <c r="D629" s="6"/>
      <c r="E629" s="7" t="s">
        <v>413</v>
      </c>
      <c r="F629" s="8">
        <f t="shared" ref="F629:I630" si="22">+F630</f>
        <v>0</v>
      </c>
      <c r="G629" s="8">
        <f t="shared" si="22"/>
        <v>0</v>
      </c>
      <c r="H629" s="8">
        <f t="shared" si="22"/>
        <v>95000</v>
      </c>
      <c r="I629" s="8">
        <f t="shared" si="22"/>
        <v>95000</v>
      </c>
      <c r="J629" s="8">
        <f t="shared" si="20"/>
        <v>0</v>
      </c>
      <c r="K629" s="8">
        <f t="shared" si="21"/>
        <v>0</v>
      </c>
    </row>
    <row r="630" spans="1:11">
      <c r="A630" s="9"/>
      <c r="B630" s="9"/>
      <c r="C630" s="10" t="s">
        <v>414</v>
      </c>
      <c r="D630" s="9"/>
      <c r="E630" s="10" t="s">
        <v>415</v>
      </c>
      <c r="F630" s="11">
        <f t="shared" si="22"/>
        <v>0</v>
      </c>
      <c r="G630" s="11">
        <f t="shared" si="22"/>
        <v>0</v>
      </c>
      <c r="H630" s="11">
        <f t="shared" si="22"/>
        <v>95000</v>
      </c>
      <c r="I630" s="11">
        <f t="shared" si="22"/>
        <v>95000</v>
      </c>
      <c r="J630" s="11">
        <f t="shared" si="20"/>
        <v>0</v>
      </c>
      <c r="K630" s="11">
        <f t="shared" si="21"/>
        <v>0</v>
      </c>
    </row>
    <row r="631" spans="1:11">
      <c r="A631" s="12"/>
      <c r="B631" s="12"/>
      <c r="C631" s="12"/>
      <c r="D631" s="13" t="s">
        <v>198</v>
      </c>
      <c r="E631" s="13" t="s">
        <v>199</v>
      </c>
      <c r="F631" s="14">
        <v>0</v>
      </c>
      <c r="G631" s="14">
        <v>0</v>
      </c>
      <c r="H631" s="14">
        <v>95000</v>
      </c>
      <c r="I631" s="14">
        <v>95000</v>
      </c>
      <c r="J631" s="14">
        <f t="shared" si="20"/>
        <v>0</v>
      </c>
      <c r="K631" s="14">
        <f t="shared" si="21"/>
        <v>0</v>
      </c>
    </row>
    <row r="632" spans="1:11">
      <c r="A632" s="6"/>
      <c r="B632" s="7" t="s">
        <v>416</v>
      </c>
      <c r="C632" s="6"/>
      <c r="D632" s="6"/>
      <c r="E632" s="7" t="s">
        <v>417</v>
      </c>
      <c r="F632" s="8">
        <f>+F633+F635</f>
        <v>142769.65</v>
      </c>
      <c r="G632" s="8">
        <f>+G633+G635</f>
        <v>181595</v>
      </c>
      <c r="H632" s="8">
        <f>+H633+H635</f>
        <v>185530</v>
      </c>
      <c r="I632" s="8">
        <f>+I633+I635</f>
        <v>185530</v>
      </c>
      <c r="J632" s="8">
        <f t="shared" si="20"/>
        <v>102.16690988188</v>
      </c>
      <c r="K632" s="8">
        <f t="shared" si="21"/>
        <v>102.16690988188</v>
      </c>
    </row>
    <row r="633" spans="1:11">
      <c r="A633" s="9"/>
      <c r="B633" s="9"/>
      <c r="C633" s="10" t="s">
        <v>418</v>
      </c>
      <c r="D633" s="9"/>
      <c r="E633" s="10" t="s">
        <v>419</v>
      </c>
      <c r="F633" s="11">
        <f>+F634</f>
        <v>115597.2</v>
      </c>
      <c r="G633" s="11">
        <f>+G634</f>
        <v>118065</v>
      </c>
      <c r="H633" s="11">
        <f>+H634</f>
        <v>122000</v>
      </c>
      <c r="I633" s="11">
        <f>+I634</f>
        <v>122000</v>
      </c>
      <c r="J633" s="11">
        <f t="shared" si="20"/>
        <v>103.33290983780121</v>
      </c>
      <c r="K633" s="11">
        <f t="shared" si="21"/>
        <v>103.33290983780121</v>
      </c>
    </row>
    <row r="634" spans="1:11">
      <c r="A634" s="12"/>
      <c r="B634" s="12"/>
      <c r="C634" s="12"/>
      <c r="D634" s="13" t="s">
        <v>420</v>
      </c>
      <c r="E634" s="13" t="s">
        <v>421</v>
      </c>
      <c r="F634" s="14">
        <v>115597.2</v>
      </c>
      <c r="G634" s="14">
        <v>118065</v>
      </c>
      <c r="H634" s="14">
        <v>122000</v>
      </c>
      <c r="I634" s="14">
        <v>122000</v>
      </c>
      <c r="J634" s="14">
        <f t="shared" si="20"/>
        <v>103.33290983780121</v>
      </c>
      <c r="K634" s="14">
        <f t="shared" si="21"/>
        <v>103.33290983780121</v>
      </c>
    </row>
    <row r="635" spans="1:11">
      <c r="A635" s="9"/>
      <c r="B635" s="9"/>
      <c r="C635" s="10" t="s">
        <v>422</v>
      </c>
      <c r="D635" s="9"/>
      <c r="E635" s="10" t="s">
        <v>423</v>
      </c>
      <c r="F635" s="11">
        <f>+F636+F637+F638+F639+F640+F641+F642+F643+F644+F645+F646</f>
        <v>27172.45</v>
      </c>
      <c r="G635" s="11">
        <f>+G636+G637+G638+G639+G640+G641+G642+G643+G644+G645+G646</f>
        <v>63530</v>
      </c>
      <c r="H635" s="11">
        <f>+H636+H637+H638+H639+H640+H641+H642+H643+H644+H645+H646</f>
        <v>63530</v>
      </c>
      <c r="I635" s="11">
        <f>+I636+I637+I638+I639+I640+I641+I642+I643+I644+I645+I646</f>
        <v>63530</v>
      </c>
      <c r="J635" s="11">
        <f t="shared" si="20"/>
        <v>100</v>
      </c>
      <c r="K635" s="11">
        <f t="shared" si="21"/>
        <v>100</v>
      </c>
    </row>
    <row r="636" spans="1:11">
      <c r="A636" s="12"/>
      <c r="B636" s="12"/>
      <c r="C636" s="12"/>
      <c r="D636" s="13" t="s">
        <v>17</v>
      </c>
      <c r="E636" s="13" t="s">
        <v>18</v>
      </c>
      <c r="F636" s="14">
        <v>4461.32</v>
      </c>
      <c r="G636" s="14">
        <v>1949.73</v>
      </c>
      <c r="H636" s="14">
        <v>0</v>
      </c>
      <c r="I636" s="14">
        <v>0</v>
      </c>
      <c r="J636" s="14">
        <f t="shared" si="20"/>
        <v>0</v>
      </c>
      <c r="K636" s="14">
        <f t="shared" si="21"/>
        <v>0</v>
      </c>
    </row>
    <row r="637" spans="1:11">
      <c r="A637" s="12"/>
      <c r="B637" s="12"/>
      <c r="C637" s="12"/>
      <c r="D637" s="13" t="s">
        <v>57</v>
      </c>
      <c r="E637" s="13" t="s">
        <v>58</v>
      </c>
      <c r="F637" s="14">
        <v>2410.42</v>
      </c>
      <c r="G637" s="14">
        <v>0</v>
      </c>
      <c r="H637" s="14">
        <v>0</v>
      </c>
      <c r="I637" s="14">
        <v>0</v>
      </c>
      <c r="J637" s="14">
        <f t="shared" si="20"/>
        <v>0</v>
      </c>
      <c r="K637" s="14">
        <f t="shared" si="21"/>
        <v>0</v>
      </c>
    </row>
    <row r="638" spans="1:11">
      <c r="A638" s="12"/>
      <c r="B638" s="12"/>
      <c r="C638" s="12"/>
      <c r="D638" s="13" t="s">
        <v>19</v>
      </c>
      <c r="E638" s="13" t="s">
        <v>20</v>
      </c>
      <c r="F638" s="14">
        <v>760</v>
      </c>
      <c r="G638" s="14">
        <v>365</v>
      </c>
      <c r="H638" s="14">
        <v>0</v>
      </c>
      <c r="I638" s="14">
        <v>0</v>
      </c>
      <c r="J638" s="14">
        <f t="shared" si="20"/>
        <v>0</v>
      </c>
      <c r="K638" s="14">
        <f t="shared" si="21"/>
        <v>0</v>
      </c>
    </row>
    <row r="639" spans="1:11">
      <c r="A639" s="12"/>
      <c r="B639" s="12"/>
      <c r="C639" s="12"/>
      <c r="D639" s="13" t="s">
        <v>23</v>
      </c>
      <c r="E639" s="13" t="s">
        <v>24</v>
      </c>
      <c r="F639" s="14">
        <v>0</v>
      </c>
      <c r="G639" s="14">
        <v>842.68</v>
      </c>
      <c r="H639" s="14">
        <v>0</v>
      </c>
      <c r="I639" s="14">
        <v>0</v>
      </c>
      <c r="J639" s="14">
        <f t="shared" si="20"/>
        <v>0</v>
      </c>
      <c r="K639" s="14">
        <f t="shared" si="21"/>
        <v>0</v>
      </c>
    </row>
    <row r="640" spans="1:11">
      <c r="A640" s="12"/>
      <c r="B640" s="12"/>
      <c r="C640" s="12"/>
      <c r="D640" s="13" t="s">
        <v>420</v>
      </c>
      <c r="E640" s="13" t="s">
        <v>421</v>
      </c>
      <c r="F640" s="14">
        <v>0</v>
      </c>
      <c r="G640" s="14">
        <v>47049.59</v>
      </c>
      <c r="H640" s="14">
        <v>63530</v>
      </c>
      <c r="I640" s="14">
        <v>63530</v>
      </c>
      <c r="J640" s="14">
        <f t="shared" si="20"/>
        <v>135.02774413124536</v>
      </c>
      <c r="K640" s="14">
        <f t="shared" si="21"/>
        <v>135.02774413124536</v>
      </c>
    </row>
    <row r="641" spans="1:11">
      <c r="A641" s="12"/>
      <c r="B641" s="12"/>
      <c r="C641" s="12"/>
      <c r="D641" s="13" t="s">
        <v>272</v>
      </c>
      <c r="E641" s="13" t="s">
        <v>273</v>
      </c>
      <c r="F641" s="14">
        <v>600</v>
      </c>
      <c r="G641" s="14">
        <v>640</v>
      </c>
      <c r="H641" s="14">
        <v>0</v>
      </c>
      <c r="I641" s="14">
        <v>0</v>
      </c>
      <c r="J641" s="14">
        <f t="shared" si="20"/>
        <v>0</v>
      </c>
      <c r="K641" s="14">
        <f t="shared" si="21"/>
        <v>0</v>
      </c>
    </row>
    <row r="642" spans="1:11">
      <c r="A642" s="12"/>
      <c r="B642" s="12"/>
      <c r="C642" s="12"/>
      <c r="D642" s="13" t="s">
        <v>29</v>
      </c>
      <c r="E642" s="13" t="s">
        <v>30</v>
      </c>
      <c r="F642" s="14">
        <v>8944.17</v>
      </c>
      <c r="G642" s="14">
        <v>12583</v>
      </c>
      <c r="H642" s="14">
        <v>0</v>
      </c>
      <c r="I642" s="14">
        <v>0</v>
      </c>
      <c r="J642" s="14">
        <f t="shared" si="20"/>
        <v>0</v>
      </c>
      <c r="K642" s="14">
        <f t="shared" si="21"/>
        <v>0</v>
      </c>
    </row>
    <row r="643" spans="1:11">
      <c r="A643" s="12"/>
      <c r="B643" s="12"/>
      <c r="C643" s="12"/>
      <c r="D643" s="13" t="s">
        <v>114</v>
      </c>
      <c r="E643" s="13" t="s">
        <v>115</v>
      </c>
      <c r="F643" s="14">
        <v>500</v>
      </c>
      <c r="G643" s="14">
        <v>0</v>
      </c>
      <c r="H643" s="14">
        <v>0</v>
      </c>
      <c r="I643" s="14">
        <v>0</v>
      </c>
      <c r="J643" s="14">
        <f t="shared" si="20"/>
        <v>0</v>
      </c>
      <c r="K643" s="14">
        <f t="shared" si="21"/>
        <v>0</v>
      </c>
    </row>
    <row r="644" spans="1:11">
      <c r="A644" s="12"/>
      <c r="B644" s="12"/>
      <c r="C644" s="12"/>
      <c r="D644" s="13" t="s">
        <v>152</v>
      </c>
      <c r="E644" s="13" t="s">
        <v>153</v>
      </c>
      <c r="F644" s="14">
        <v>250</v>
      </c>
      <c r="G644" s="14">
        <v>100</v>
      </c>
      <c r="H644" s="14">
        <v>0</v>
      </c>
      <c r="I644" s="14">
        <v>0</v>
      </c>
      <c r="J644" s="14">
        <f t="shared" si="20"/>
        <v>0</v>
      </c>
      <c r="K644" s="14">
        <f t="shared" si="21"/>
        <v>0</v>
      </c>
    </row>
    <row r="645" spans="1:11">
      <c r="A645" s="12"/>
      <c r="B645" s="12"/>
      <c r="C645" s="12"/>
      <c r="D645" s="13" t="s">
        <v>132</v>
      </c>
      <c r="E645" s="13" t="s">
        <v>133</v>
      </c>
      <c r="F645" s="14">
        <v>6246.54</v>
      </c>
      <c r="G645" s="14">
        <v>0</v>
      </c>
      <c r="H645" s="14">
        <v>0</v>
      </c>
      <c r="I645" s="14">
        <v>0</v>
      </c>
      <c r="J645" s="14">
        <f t="shared" si="20"/>
        <v>0</v>
      </c>
      <c r="K645" s="14">
        <f t="shared" si="21"/>
        <v>0</v>
      </c>
    </row>
    <row r="646" spans="1:11">
      <c r="A646" s="12"/>
      <c r="B646" s="12"/>
      <c r="C646" s="12"/>
      <c r="D646" s="13" t="s">
        <v>126</v>
      </c>
      <c r="E646" s="13" t="s">
        <v>127</v>
      </c>
      <c r="F646" s="14">
        <v>3000</v>
      </c>
      <c r="G646" s="14">
        <v>0</v>
      </c>
      <c r="H646" s="14">
        <v>0</v>
      </c>
      <c r="I646" s="14">
        <v>0</v>
      </c>
      <c r="J646" s="14">
        <f t="shared" si="20"/>
        <v>0</v>
      </c>
      <c r="K646" s="14">
        <f t="shared" si="21"/>
        <v>0</v>
      </c>
    </row>
    <row r="647" spans="1:11">
      <c r="A647" s="3" t="s">
        <v>424</v>
      </c>
      <c r="B647" s="4"/>
      <c r="C647" s="4"/>
      <c r="D647" s="4"/>
      <c r="E647" s="3" t="s">
        <v>425</v>
      </c>
      <c r="F647" s="5">
        <f>+F648+F660</f>
        <v>7135.02</v>
      </c>
      <c r="G647" s="5">
        <f>+G648+G660</f>
        <v>10050.000000000002</v>
      </c>
      <c r="H647" s="5">
        <f>+H648+H660</f>
        <v>31770</v>
      </c>
      <c r="I647" s="5">
        <f>+I648+I660</f>
        <v>31770</v>
      </c>
      <c r="J647" s="5">
        <f t="shared" ref="J647:J710" si="23">IF(G647&lt;&gt;0,I647/G647*100,0)</f>
        <v>316.11940298507454</v>
      </c>
      <c r="K647" s="5">
        <f t="shared" ref="K647:K710" si="24">IF(G647&lt;&gt;0,H647/G647*100,0)</f>
        <v>316.11940298507454</v>
      </c>
    </row>
    <row r="648" spans="1:11">
      <c r="A648" s="6"/>
      <c r="B648" s="7" t="s">
        <v>94</v>
      </c>
      <c r="C648" s="6"/>
      <c r="D648" s="6"/>
      <c r="E648" s="7" t="s">
        <v>95</v>
      </c>
      <c r="F648" s="8">
        <f>+F649</f>
        <v>7135.02</v>
      </c>
      <c r="G648" s="8">
        <f>+G649</f>
        <v>9550.0000000000018</v>
      </c>
      <c r="H648" s="8">
        <f>+H649</f>
        <v>14770</v>
      </c>
      <c r="I648" s="8">
        <f>+I649</f>
        <v>14770</v>
      </c>
      <c r="J648" s="8">
        <f t="shared" si="23"/>
        <v>154.6596858638743</v>
      </c>
      <c r="K648" s="8">
        <f t="shared" si="24"/>
        <v>154.6596858638743</v>
      </c>
    </row>
    <row r="649" spans="1:11">
      <c r="A649" s="9"/>
      <c r="B649" s="9"/>
      <c r="C649" s="10" t="s">
        <v>426</v>
      </c>
      <c r="D649" s="9"/>
      <c r="E649" s="10" t="s">
        <v>427</v>
      </c>
      <c r="F649" s="11">
        <f>+F650+F651+F652+F653+F654+F655+F656+F657+F658+F659</f>
        <v>7135.02</v>
      </c>
      <c r="G649" s="11">
        <f>+G650+G651+G652+G653+G654+G655+G656+G657+G658+G659</f>
        <v>9550.0000000000018</v>
      </c>
      <c r="H649" s="11">
        <f>+H650+H651+H652+H653+H654+H655+H656+H657+H658+H659</f>
        <v>14770</v>
      </c>
      <c r="I649" s="11">
        <f>+I650+I651+I652+I653+I654+I655+I656+I657+I658+I659</f>
        <v>14770</v>
      </c>
      <c r="J649" s="11">
        <f t="shared" si="23"/>
        <v>154.6596858638743</v>
      </c>
      <c r="K649" s="11">
        <f t="shared" si="24"/>
        <v>154.6596858638743</v>
      </c>
    </row>
    <row r="650" spans="1:11">
      <c r="A650" s="12"/>
      <c r="B650" s="12"/>
      <c r="C650" s="12"/>
      <c r="D650" s="13" t="s">
        <v>17</v>
      </c>
      <c r="E650" s="13" t="s">
        <v>18</v>
      </c>
      <c r="F650" s="14">
        <v>998.92</v>
      </c>
      <c r="G650" s="14">
        <v>1536.18</v>
      </c>
      <c r="H650" s="14">
        <v>1780</v>
      </c>
      <c r="I650" s="14">
        <v>1780</v>
      </c>
      <c r="J650" s="14">
        <f t="shared" si="23"/>
        <v>115.87183793565859</v>
      </c>
      <c r="K650" s="14">
        <f t="shared" si="24"/>
        <v>115.87183793565859</v>
      </c>
    </row>
    <row r="651" spans="1:11">
      <c r="A651" s="12"/>
      <c r="B651" s="12"/>
      <c r="C651" s="12"/>
      <c r="D651" s="13" t="s">
        <v>74</v>
      </c>
      <c r="E651" s="13" t="s">
        <v>75</v>
      </c>
      <c r="F651" s="14">
        <v>642.77</v>
      </c>
      <c r="G651" s="14">
        <v>1208.9000000000001</v>
      </c>
      <c r="H651" s="14">
        <v>950</v>
      </c>
      <c r="I651" s="14">
        <v>950</v>
      </c>
      <c r="J651" s="14">
        <f t="shared" si="23"/>
        <v>78.583836545619974</v>
      </c>
      <c r="K651" s="14">
        <f t="shared" si="24"/>
        <v>78.583836545619974</v>
      </c>
    </row>
    <row r="652" spans="1:11">
      <c r="A652" s="12"/>
      <c r="B652" s="12"/>
      <c r="C652" s="12"/>
      <c r="D652" s="13" t="s">
        <v>57</v>
      </c>
      <c r="E652" s="13" t="s">
        <v>58</v>
      </c>
      <c r="F652" s="14">
        <v>555.37</v>
      </c>
      <c r="G652" s="14">
        <v>1475.79</v>
      </c>
      <c r="H652" s="14">
        <v>1880</v>
      </c>
      <c r="I652" s="14">
        <v>1880</v>
      </c>
      <c r="J652" s="14">
        <f t="shared" si="23"/>
        <v>127.38939822061404</v>
      </c>
      <c r="K652" s="14">
        <f t="shared" si="24"/>
        <v>127.38939822061404</v>
      </c>
    </row>
    <row r="653" spans="1:11">
      <c r="A653" s="12"/>
      <c r="B653" s="12"/>
      <c r="C653" s="12"/>
      <c r="D653" s="13" t="s">
        <v>21</v>
      </c>
      <c r="E653" s="13" t="s">
        <v>22</v>
      </c>
      <c r="F653" s="14">
        <v>1009.76</v>
      </c>
      <c r="G653" s="14">
        <v>2072.92</v>
      </c>
      <c r="H653" s="14">
        <v>2980</v>
      </c>
      <c r="I653" s="14">
        <v>2980</v>
      </c>
      <c r="J653" s="14">
        <f t="shared" si="23"/>
        <v>143.75856280030101</v>
      </c>
      <c r="K653" s="14">
        <f t="shared" si="24"/>
        <v>143.75856280030101</v>
      </c>
    </row>
    <row r="654" spans="1:11">
      <c r="A654" s="12"/>
      <c r="B654" s="12"/>
      <c r="C654" s="12"/>
      <c r="D654" s="13" t="s">
        <v>66</v>
      </c>
      <c r="E654" s="13" t="s">
        <v>67</v>
      </c>
      <c r="F654" s="14">
        <v>121.03</v>
      </c>
      <c r="G654" s="14">
        <v>30</v>
      </c>
      <c r="H654" s="14">
        <v>30</v>
      </c>
      <c r="I654" s="14">
        <v>30</v>
      </c>
      <c r="J654" s="14">
        <f t="shared" si="23"/>
        <v>100</v>
      </c>
      <c r="K654" s="14">
        <f t="shared" si="24"/>
        <v>100</v>
      </c>
    </row>
    <row r="655" spans="1:11">
      <c r="A655" s="12"/>
      <c r="B655" s="12"/>
      <c r="C655" s="12"/>
      <c r="D655" s="13" t="s">
        <v>23</v>
      </c>
      <c r="E655" s="13" t="s">
        <v>24</v>
      </c>
      <c r="F655" s="14">
        <v>1047.77</v>
      </c>
      <c r="G655" s="14">
        <v>1280</v>
      </c>
      <c r="H655" s="14">
        <v>1850</v>
      </c>
      <c r="I655" s="14">
        <v>1850</v>
      </c>
      <c r="J655" s="14">
        <f t="shared" si="23"/>
        <v>144.53125</v>
      </c>
      <c r="K655" s="14">
        <f t="shared" si="24"/>
        <v>144.53125</v>
      </c>
    </row>
    <row r="656" spans="1:11">
      <c r="A656" s="12"/>
      <c r="B656" s="12"/>
      <c r="C656" s="12"/>
      <c r="D656" s="13" t="s">
        <v>29</v>
      </c>
      <c r="E656" s="13" t="s">
        <v>30</v>
      </c>
      <c r="F656" s="14">
        <v>530</v>
      </c>
      <c r="G656" s="14">
        <v>800</v>
      </c>
      <c r="H656" s="14">
        <v>800</v>
      </c>
      <c r="I656" s="14">
        <v>800</v>
      </c>
      <c r="J656" s="14">
        <f t="shared" si="23"/>
        <v>100</v>
      </c>
      <c r="K656" s="14">
        <f t="shared" si="24"/>
        <v>100</v>
      </c>
    </row>
    <row r="657" spans="1:11">
      <c r="A657" s="12"/>
      <c r="B657" s="12"/>
      <c r="C657" s="12"/>
      <c r="D657" s="13" t="s">
        <v>25</v>
      </c>
      <c r="E657" s="13" t="s">
        <v>26</v>
      </c>
      <c r="F657" s="14">
        <v>0</v>
      </c>
      <c r="G657" s="14">
        <v>300</v>
      </c>
      <c r="H657" s="14">
        <v>0</v>
      </c>
      <c r="I657" s="14">
        <v>0</v>
      </c>
      <c r="J657" s="14">
        <f t="shared" si="23"/>
        <v>0</v>
      </c>
      <c r="K657" s="14">
        <f t="shared" si="24"/>
        <v>0</v>
      </c>
    </row>
    <row r="658" spans="1:11">
      <c r="A658" s="12"/>
      <c r="B658" s="12"/>
      <c r="C658" s="12"/>
      <c r="D658" s="13" t="s">
        <v>428</v>
      </c>
      <c r="E658" s="13" t="s">
        <v>429</v>
      </c>
      <c r="F658" s="14">
        <v>0</v>
      </c>
      <c r="G658" s="14">
        <v>555.11</v>
      </c>
      <c r="H658" s="14">
        <v>500</v>
      </c>
      <c r="I658" s="14">
        <v>500</v>
      </c>
      <c r="J658" s="14">
        <f t="shared" si="23"/>
        <v>90.072237934823733</v>
      </c>
      <c r="K658" s="14">
        <f t="shared" si="24"/>
        <v>90.072237934823733</v>
      </c>
    </row>
    <row r="659" spans="1:11">
      <c r="A659" s="12"/>
      <c r="B659" s="12"/>
      <c r="C659" s="12"/>
      <c r="D659" s="13" t="s">
        <v>132</v>
      </c>
      <c r="E659" s="13" t="s">
        <v>133</v>
      </c>
      <c r="F659" s="14">
        <v>2229.4</v>
      </c>
      <c r="G659" s="14">
        <v>291.10000000000002</v>
      </c>
      <c r="H659" s="14">
        <v>4000</v>
      </c>
      <c r="I659" s="14">
        <v>4000</v>
      </c>
      <c r="J659" s="14">
        <f t="shared" si="23"/>
        <v>1374.0982480247335</v>
      </c>
      <c r="K659" s="14">
        <f t="shared" si="24"/>
        <v>1374.0982480247335</v>
      </c>
    </row>
    <row r="660" spans="1:11">
      <c r="A660" s="6"/>
      <c r="B660" s="7" t="s">
        <v>188</v>
      </c>
      <c r="C660" s="6"/>
      <c r="D660" s="6"/>
      <c r="E660" s="7" t="s">
        <v>189</v>
      </c>
      <c r="F660" s="8">
        <f t="shared" ref="F660:I661" si="25">+F661</f>
        <v>0</v>
      </c>
      <c r="G660" s="8">
        <f t="shared" si="25"/>
        <v>500</v>
      </c>
      <c r="H660" s="8">
        <f t="shared" si="25"/>
        <v>17000</v>
      </c>
      <c r="I660" s="8">
        <f t="shared" si="25"/>
        <v>17000</v>
      </c>
      <c r="J660" s="8">
        <f t="shared" si="23"/>
        <v>3400</v>
      </c>
      <c r="K660" s="8">
        <f t="shared" si="24"/>
        <v>3400</v>
      </c>
    </row>
    <row r="661" spans="1:11">
      <c r="A661" s="9"/>
      <c r="B661" s="9"/>
      <c r="C661" s="10" t="s">
        <v>430</v>
      </c>
      <c r="D661" s="9"/>
      <c r="E661" s="10" t="s">
        <v>431</v>
      </c>
      <c r="F661" s="11">
        <f t="shared" si="25"/>
        <v>0</v>
      </c>
      <c r="G661" s="11">
        <f t="shared" si="25"/>
        <v>500</v>
      </c>
      <c r="H661" s="11">
        <f t="shared" si="25"/>
        <v>17000</v>
      </c>
      <c r="I661" s="11">
        <f t="shared" si="25"/>
        <v>17000</v>
      </c>
      <c r="J661" s="11">
        <f t="shared" si="23"/>
        <v>3400</v>
      </c>
      <c r="K661" s="11">
        <f t="shared" si="24"/>
        <v>3400</v>
      </c>
    </row>
    <row r="662" spans="1:11">
      <c r="A662" s="12"/>
      <c r="B662" s="12"/>
      <c r="C662" s="12"/>
      <c r="D662" s="13" t="s">
        <v>132</v>
      </c>
      <c r="E662" s="13" t="s">
        <v>133</v>
      </c>
      <c r="F662" s="14">
        <v>0</v>
      </c>
      <c r="G662" s="14">
        <v>500</v>
      </c>
      <c r="H662" s="14">
        <v>17000</v>
      </c>
      <c r="I662" s="14">
        <v>17000</v>
      </c>
      <c r="J662" s="14">
        <f t="shared" si="23"/>
        <v>3400</v>
      </c>
      <c r="K662" s="14">
        <f t="shared" si="24"/>
        <v>3400</v>
      </c>
    </row>
    <row r="663" spans="1:11">
      <c r="A663" s="3" t="s">
        <v>432</v>
      </c>
      <c r="B663" s="4"/>
      <c r="C663" s="4"/>
      <c r="D663" s="4"/>
      <c r="E663" s="3" t="s">
        <v>433</v>
      </c>
      <c r="F663" s="5">
        <f>+F664+F674+F677</f>
        <v>5378.5</v>
      </c>
      <c r="G663" s="5">
        <f>+G664+G674+G677</f>
        <v>7780</v>
      </c>
      <c r="H663" s="5">
        <f>+H664+H674+H677</f>
        <v>8850</v>
      </c>
      <c r="I663" s="5">
        <f>+I664+I674+I677</f>
        <v>21360</v>
      </c>
      <c r="J663" s="5">
        <f t="shared" si="23"/>
        <v>274.55012853470436</v>
      </c>
      <c r="K663" s="5">
        <f t="shared" si="24"/>
        <v>113.75321336760926</v>
      </c>
    </row>
    <row r="664" spans="1:11">
      <c r="A664" s="6"/>
      <c r="B664" s="7" t="s">
        <v>94</v>
      </c>
      <c r="C664" s="6"/>
      <c r="D664" s="6"/>
      <c r="E664" s="7" t="s">
        <v>95</v>
      </c>
      <c r="F664" s="8">
        <f>+F665</f>
        <v>4391.7</v>
      </c>
      <c r="G664" s="8">
        <f>+G665</f>
        <v>6720</v>
      </c>
      <c r="H664" s="8">
        <f>+H665</f>
        <v>3650</v>
      </c>
      <c r="I664" s="8">
        <f>+I665</f>
        <v>12960</v>
      </c>
      <c r="J664" s="8">
        <f t="shared" si="23"/>
        <v>192.85714285714286</v>
      </c>
      <c r="K664" s="8">
        <f t="shared" si="24"/>
        <v>54.31547619047619</v>
      </c>
    </row>
    <row r="665" spans="1:11">
      <c r="A665" s="9"/>
      <c r="B665" s="9"/>
      <c r="C665" s="10" t="s">
        <v>434</v>
      </c>
      <c r="D665" s="9"/>
      <c r="E665" s="10" t="s">
        <v>427</v>
      </c>
      <c r="F665" s="11">
        <f>+F666+F667+F668+F669+F670+F671+F672+F673</f>
        <v>4391.7</v>
      </c>
      <c r="G665" s="11">
        <f>+G666+G667+G668+G669+G670+G671+G672+G673</f>
        <v>6720</v>
      </c>
      <c r="H665" s="11">
        <f>+H666+H667+H668+H669+H670+H671+H672+H673</f>
        <v>3650</v>
      </c>
      <c r="I665" s="11">
        <f>+I666+I667+I668+I669+I670+I671+I672+I673</f>
        <v>12960</v>
      </c>
      <c r="J665" s="11">
        <f t="shared" si="23"/>
        <v>192.85714285714286</v>
      </c>
      <c r="K665" s="11">
        <f t="shared" si="24"/>
        <v>54.31547619047619</v>
      </c>
    </row>
    <row r="666" spans="1:11">
      <c r="A666" s="12"/>
      <c r="B666" s="12"/>
      <c r="C666" s="12"/>
      <c r="D666" s="13" t="s">
        <v>17</v>
      </c>
      <c r="E666" s="13" t="s">
        <v>18</v>
      </c>
      <c r="F666" s="14">
        <v>993.28</v>
      </c>
      <c r="G666" s="14">
        <v>3073.63</v>
      </c>
      <c r="H666" s="14">
        <v>500</v>
      </c>
      <c r="I666" s="14">
        <v>1000</v>
      </c>
      <c r="J666" s="14">
        <f t="shared" si="23"/>
        <v>32.534820391524029</v>
      </c>
      <c r="K666" s="14">
        <f t="shared" si="24"/>
        <v>16.267410195762015</v>
      </c>
    </row>
    <row r="667" spans="1:11">
      <c r="A667" s="12"/>
      <c r="B667" s="12"/>
      <c r="C667" s="12"/>
      <c r="D667" s="13" t="s">
        <v>74</v>
      </c>
      <c r="E667" s="13" t="s">
        <v>75</v>
      </c>
      <c r="F667" s="14">
        <v>656.2</v>
      </c>
      <c r="G667" s="14">
        <v>621.66999999999996</v>
      </c>
      <c r="H667" s="14">
        <v>1650</v>
      </c>
      <c r="I667" s="14">
        <v>3200</v>
      </c>
      <c r="J667" s="14">
        <f t="shared" si="23"/>
        <v>514.7425482973282</v>
      </c>
      <c r="K667" s="14">
        <f t="shared" si="24"/>
        <v>265.41412646580989</v>
      </c>
    </row>
    <row r="668" spans="1:11">
      <c r="A668" s="12"/>
      <c r="B668" s="12"/>
      <c r="C668" s="12"/>
      <c r="D668" s="13" t="s">
        <v>57</v>
      </c>
      <c r="E668" s="13" t="s">
        <v>58</v>
      </c>
      <c r="F668" s="14">
        <v>506.6</v>
      </c>
      <c r="G668" s="14">
        <v>960.92</v>
      </c>
      <c r="H668" s="14">
        <v>1000</v>
      </c>
      <c r="I668" s="14">
        <v>1520</v>
      </c>
      <c r="J668" s="14">
        <f t="shared" si="23"/>
        <v>158.18174249677392</v>
      </c>
      <c r="K668" s="14">
        <f t="shared" si="24"/>
        <v>104.06693585314075</v>
      </c>
    </row>
    <row r="669" spans="1:11">
      <c r="A669" s="12"/>
      <c r="B669" s="12"/>
      <c r="C669" s="12"/>
      <c r="D669" s="13" t="s">
        <v>21</v>
      </c>
      <c r="E669" s="13" t="s">
        <v>22</v>
      </c>
      <c r="F669" s="14">
        <v>487.62</v>
      </c>
      <c r="G669" s="14">
        <v>962</v>
      </c>
      <c r="H669" s="14">
        <v>0</v>
      </c>
      <c r="I669" s="14">
        <v>6740</v>
      </c>
      <c r="J669" s="14">
        <f t="shared" si="23"/>
        <v>700.62370062370064</v>
      </c>
      <c r="K669" s="14">
        <f t="shared" si="24"/>
        <v>0</v>
      </c>
    </row>
    <row r="670" spans="1:11">
      <c r="A670" s="12"/>
      <c r="B670" s="12"/>
      <c r="C670" s="12"/>
      <c r="D670" s="13" t="s">
        <v>66</v>
      </c>
      <c r="E670" s="13" t="s">
        <v>67</v>
      </c>
      <c r="F670" s="14">
        <v>16.940000000000001</v>
      </c>
      <c r="G670" s="14">
        <v>20</v>
      </c>
      <c r="H670" s="14">
        <v>0</v>
      </c>
      <c r="I670" s="14">
        <v>0</v>
      </c>
      <c r="J670" s="14">
        <f t="shared" si="23"/>
        <v>0</v>
      </c>
      <c r="K670" s="14">
        <f t="shared" si="24"/>
        <v>0</v>
      </c>
    </row>
    <row r="671" spans="1:11">
      <c r="A671" s="12"/>
      <c r="B671" s="12"/>
      <c r="C671" s="12"/>
      <c r="D671" s="13" t="s">
        <v>23</v>
      </c>
      <c r="E671" s="13" t="s">
        <v>24</v>
      </c>
      <c r="F671" s="14">
        <v>731.06</v>
      </c>
      <c r="G671" s="14">
        <v>1.94</v>
      </c>
      <c r="H671" s="14">
        <v>500</v>
      </c>
      <c r="I671" s="14">
        <v>500</v>
      </c>
      <c r="J671" s="14">
        <f t="shared" si="23"/>
        <v>25773.195876288661</v>
      </c>
      <c r="K671" s="14">
        <f t="shared" si="24"/>
        <v>25773.195876288661</v>
      </c>
    </row>
    <row r="672" spans="1:11">
      <c r="A672" s="12"/>
      <c r="B672" s="12"/>
      <c r="C672" s="12"/>
      <c r="D672" s="13" t="s">
        <v>29</v>
      </c>
      <c r="E672" s="13" t="s">
        <v>30</v>
      </c>
      <c r="F672" s="14">
        <v>1000</v>
      </c>
      <c r="G672" s="14">
        <v>1079.8399999999999</v>
      </c>
      <c r="H672" s="14">
        <v>0</v>
      </c>
      <c r="I672" s="14">
        <v>0</v>
      </c>
      <c r="J672" s="14">
        <f t="shared" si="23"/>
        <v>0</v>
      </c>
      <c r="K672" s="14">
        <f t="shared" si="24"/>
        <v>0</v>
      </c>
    </row>
    <row r="673" spans="1:11">
      <c r="A673" s="12"/>
      <c r="B673" s="12"/>
      <c r="C673" s="12"/>
      <c r="D673" s="13" t="s">
        <v>25</v>
      </c>
      <c r="E673" s="13" t="s">
        <v>26</v>
      </c>
      <c r="F673" s="14">
        <v>0</v>
      </c>
      <c r="G673" s="14">
        <v>0</v>
      </c>
      <c r="H673" s="14">
        <v>0</v>
      </c>
      <c r="I673" s="14">
        <v>0</v>
      </c>
      <c r="J673" s="14">
        <f t="shared" si="23"/>
        <v>0</v>
      </c>
      <c r="K673" s="14">
        <f t="shared" si="24"/>
        <v>0</v>
      </c>
    </row>
    <row r="674" spans="1:11">
      <c r="A674" s="6"/>
      <c r="B674" s="7" t="s">
        <v>188</v>
      </c>
      <c r="C674" s="6"/>
      <c r="D674" s="6"/>
      <c r="E674" s="7" t="s">
        <v>189</v>
      </c>
      <c r="F674" s="8">
        <f t="shared" ref="F674:I675" si="26">+F675</f>
        <v>986.8</v>
      </c>
      <c r="G674" s="8">
        <f t="shared" si="26"/>
        <v>1060</v>
      </c>
      <c r="H674" s="8">
        <f t="shared" si="26"/>
        <v>1500</v>
      </c>
      <c r="I674" s="8">
        <f t="shared" si="26"/>
        <v>2500</v>
      </c>
      <c r="J674" s="8">
        <f t="shared" si="23"/>
        <v>235.84905660377359</v>
      </c>
      <c r="K674" s="8">
        <f t="shared" si="24"/>
        <v>141.50943396226415</v>
      </c>
    </row>
    <row r="675" spans="1:11">
      <c r="A675" s="9"/>
      <c r="B675" s="9"/>
      <c r="C675" s="10" t="s">
        <v>435</v>
      </c>
      <c r="D675" s="9"/>
      <c r="E675" s="10" t="s">
        <v>431</v>
      </c>
      <c r="F675" s="11">
        <f t="shared" si="26"/>
        <v>986.8</v>
      </c>
      <c r="G675" s="11">
        <f t="shared" si="26"/>
        <v>1060</v>
      </c>
      <c r="H675" s="11">
        <f t="shared" si="26"/>
        <v>1500</v>
      </c>
      <c r="I675" s="11">
        <f t="shared" si="26"/>
        <v>2500</v>
      </c>
      <c r="J675" s="11">
        <f t="shared" si="23"/>
        <v>235.84905660377359</v>
      </c>
      <c r="K675" s="11">
        <f t="shared" si="24"/>
        <v>141.50943396226415</v>
      </c>
    </row>
    <row r="676" spans="1:11">
      <c r="A676" s="12"/>
      <c r="B676" s="12"/>
      <c r="C676" s="12"/>
      <c r="D676" s="13" t="s">
        <v>21</v>
      </c>
      <c r="E676" s="13" t="s">
        <v>22</v>
      </c>
      <c r="F676" s="14">
        <v>986.8</v>
      </c>
      <c r="G676" s="14">
        <v>1060</v>
      </c>
      <c r="H676" s="14">
        <v>1500</v>
      </c>
      <c r="I676" s="14">
        <v>2500</v>
      </c>
      <c r="J676" s="14">
        <f t="shared" si="23"/>
        <v>235.84905660377359</v>
      </c>
      <c r="K676" s="14">
        <f t="shared" si="24"/>
        <v>141.50943396226415</v>
      </c>
    </row>
    <row r="677" spans="1:11">
      <c r="A677" s="6"/>
      <c r="B677" s="7" t="s">
        <v>258</v>
      </c>
      <c r="C677" s="6"/>
      <c r="D677" s="6"/>
      <c r="E677" s="7" t="s">
        <v>259</v>
      </c>
      <c r="F677" s="8">
        <f t="shared" ref="F677:I678" si="27">+F678</f>
        <v>0</v>
      </c>
      <c r="G677" s="8">
        <f t="shared" si="27"/>
        <v>0</v>
      </c>
      <c r="H677" s="8">
        <f t="shared" si="27"/>
        <v>3700</v>
      </c>
      <c r="I677" s="8">
        <f t="shared" si="27"/>
        <v>5900</v>
      </c>
      <c r="J677" s="8">
        <f t="shared" si="23"/>
        <v>0</v>
      </c>
      <c r="K677" s="8">
        <f t="shared" si="24"/>
        <v>0</v>
      </c>
    </row>
    <row r="678" spans="1:11">
      <c r="A678" s="9"/>
      <c r="B678" s="9"/>
      <c r="C678" s="10" t="s">
        <v>436</v>
      </c>
      <c r="D678" s="9"/>
      <c r="E678" s="10" t="s">
        <v>277</v>
      </c>
      <c r="F678" s="11">
        <f t="shared" si="27"/>
        <v>0</v>
      </c>
      <c r="G678" s="11">
        <f t="shared" si="27"/>
        <v>0</v>
      </c>
      <c r="H678" s="11">
        <f t="shared" si="27"/>
        <v>3700</v>
      </c>
      <c r="I678" s="11">
        <f t="shared" si="27"/>
        <v>5900</v>
      </c>
      <c r="J678" s="11">
        <f t="shared" si="23"/>
        <v>0</v>
      </c>
      <c r="K678" s="11">
        <f t="shared" si="24"/>
        <v>0</v>
      </c>
    </row>
    <row r="679" spans="1:11">
      <c r="A679" s="12"/>
      <c r="B679" s="12"/>
      <c r="C679" s="12"/>
      <c r="D679" s="13" t="s">
        <v>21</v>
      </c>
      <c r="E679" s="13" t="s">
        <v>22</v>
      </c>
      <c r="F679" s="14">
        <v>0</v>
      </c>
      <c r="G679" s="14">
        <v>0</v>
      </c>
      <c r="H679" s="14">
        <v>3700</v>
      </c>
      <c r="I679" s="14">
        <v>5900</v>
      </c>
      <c r="J679" s="14">
        <f t="shared" si="23"/>
        <v>0</v>
      </c>
      <c r="K679" s="14">
        <f t="shared" si="24"/>
        <v>0</v>
      </c>
    </row>
    <row r="680" spans="1:11">
      <c r="A680" s="3" t="s">
        <v>437</v>
      </c>
      <c r="B680" s="4"/>
      <c r="C680" s="4"/>
      <c r="D680" s="4"/>
      <c r="E680" s="3" t="s">
        <v>438</v>
      </c>
      <c r="F680" s="5">
        <f>+F681+F692+F696</f>
        <v>8609.0099999999984</v>
      </c>
      <c r="G680" s="5">
        <f>+G681+G692+G696</f>
        <v>13371.1</v>
      </c>
      <c r="H680" s="5">
        <f>+H681+H692+H696</f>
        <v>23360</v>
      </c>
      <c r="I680" s="5">
        <f>+I681+I692+I696</f>
        <v>23360</v>
      </c>
      <c r="J680" s="5">
        <f t="shared" si="23"/>
        <v>174.7051476692269</v>
      </c>
      <c r="K680" s="5">
        <f t="shared" si="24"/>
        <v>174.7051476692269</v>
      </c>
    </row>
    <row r="681" spans="1:11">
      <c r="A681" s="6"/>
      <c r="B681" s="7" t="s">
        <v>94</v>
      </c>
      <c r="C681" s="6"/>
      <c r="D681" s="6"/>
      <c r="E681" s="7" t="s">
        <v>95</v>
      </c>
      <c r="F681" s="8">
        <f>+F682</f>
        <v>4399.1399999999994</v>
      </c>
      <c r="G681" s="8">
        <f>+G682</f>
        <v>7477.1</v>
      </c>
      <c r="H681" s="8">
        <f>+H682</f>
        <v>20260</v>
      </c>
      <c r="I681" s="8">
        <f>+I682</f>
        <v>20260</v>
      </c>
      <c r="J681" s="8">
        <f t="shared" si="23"/>
        <v>270.96066656858937</v>
      </c>
      <c r="K681" s="8">
        <f t="shared" si="24"/>
        <v>270.96066656858937</v>
      </c>
    </row>
    <row r="682" spans="1:11">
      <c r="A682" s="9"/>
      <c r="B682" s="9"/>
      <c r="C682" s="10" t="s">
        <v>439</v>
      </c>
      <c r="D682" s="9"/>
      <c r="E682" s="10" t="s">
        <v>427</v>
      </c>
      <c r="F682" s="11">
        <f>+F683+F684+F685+F686+F687+F688+F689+F690+F691</f>
        <v>4399.1399999999994</v>
      </c>
      <c r="G682" s="11">
        <f>+G683+G684+G685+G686+G687+G688+G689+G690+G691</f>
        <v>7477.1</v>
      </c>
      <c r="H682" s="11">
        <f>+H683+H684+H685+H686+H687+H688+H689+H690+H691</f>
        <v>20260</v>
      </c>
      <c r="I682" s="11">
        <f>+I683+I684+I685+I686+I687+I688+I689+I690+I691</f>
        <v>20260</v>
      </c>
      <c r="J682" s="11">
        <f t="shared" si="23"/>
        <v>270.96066656858937</v>
      </c>
      <c r="K682" s="11">
        <f t="shared" si="24"/>
        <v>270.96066656858937</v>
      </c>
    </row>
    <row r="683" spans="1:11">
      <c r="A683" s="12"/>
      <c r="B683" s="12"/>
      <c r="C683" s="12"/>
      <c r="D683" s="13" t="s">
        <v>17</v>
      </c>
      <c r="E683" s="13" t="s">
        <v>18</v>
      </c>
      <c r="F683" s="14">
        <v>83.36</v>
      </c>
      <c r="G683" s="14">
        <v>510</v>
      </c>
      <c r="H683" s="14">
        <v>730</v>
      </c>
      <c r="I683" s="14">
        <v>730</v>
      </c>
      <c r="J683" s="14">
        <f t="shared" si="23"/>
        <v>143.13725490196077</v>
      </c>
      <c r="K683" s="14">
        <f t="shared" si="24"/>
        <v>143.13725490196077</v>
      </c>
    </row>
    <row r="684" spans="1:11">
      <c r="A684" s="12"/>
      <c r="B684" s="12"/>
      <c r="C684" s="12"/>
      <c r="D684" s="13" t="s">
        <v>74</v>
      </c>
      <c r="E684" s="13" t="s">
        <v>75</v>
      </c>
      <c r="F684" s="14">
        <v>571.58000000000004</v>
      </c>
      <c r="G684" s="14">
        <v>1000</v>
      </c>
      <c r="H684" s="14">
        <v>500</v>
      </c>
      <c r="I684" s="14">
        <v>500</v>
      </c>
      <c r="J684" s="14">
        <f t="shared" si="23"/>
        <v>50</v>
      </c>
      <c r="K684" s="14">
        <f t="shared" si="24"/>
        <v>50</v>
      </c>
    </row>
    <row r="685" spans="1:11">
      <c r="A685" s="12"/>
      <c r="B685" s="12"/>
      <c r="C685" s="12"/>
      <c r="D685" s="13" t="s">
        <v>57</v>
      </c>
      <c r="E685" s="13" t="s">
        <v>58</v>
      </c>
      <c r="F685" s="14">
        <v>2066.41</v>
      </c>
      <c r="G685" s="14">
        <v>2170</v>
      </c>
      <c r="H685" s="14">
        <v>2250</v>
      </c>
      <c r="I685" s="14">
        <v>2250</v>
      </c>
      <c r="J685" s="14">
        <f t="shared" si="23"/>
        <v>103.68663594470047</v>
      </c>
      <c r="K685" s="14">
        <f t="shared" si="24"/>
        <v>103.68663594470047</v>
      </c>
    </row>
    <row r="686" spans="1:11">
      <c r="A686" s="12"/>
      <c r="B686" s="12"/>
      <c r="C686" s="12"/>
      <c r="D686" s="13" t="s">
        <v>19</v>
      </c>
      <c r="E686" s="13" t="s">
        <v>20</v>
      </c>
      <c r="F686" s="14">
        <v>141.05000000000001</v>
      </c>
      <c r="G686" s="14">
        <v>300</v>
      </c>
      <c r="H686" s="14">
        <v>300</v>
      </c>
      <c r="I686" s="14">
        <v>300</v>
      </c>
      <c r="J686" s="14">
        <f t="shared" si="23"/>
        <v>100</v>
      </c>
      <c r="K686" s="14">
        <f t="shared" si="24"/>
        <v>100</v>
      </c>
    </row>
    <row r="687" spans="1:11">
      <c r="A687" s="12"/>
      <c r="B687" s="12"/>
      <c r="C687" s="12"/>
      <c r="D687" s="13" t="s">
        <v>21</v>
      </c>
      <c r="E687" s="13" t="s">
        <v>22</v>
      </c>
      <c r="F687" s="14">
        <v>847.47</v>
      </c>
      <c r="G687" s="14">
        <v>636</v>
      </c>
      <c r="H687" s="14">
        <v>500</v>
      </c>
      <c r="I687" s="14">
        <v>500</v>
      </c>
      <c r="J687" s="14">
        <f t="shared" si="23"/>
        <v>78.616352201257868</v>
      </c>
      <c r="K687" s="14">
        <f t="shared" si="24"/>
        <v>78.616352201257868</v>
      </c>
    </row>
    <row r="688" spans="1:11">
      <c r="A688" s="12"/>
      <c r="B688" s="12"/>
      <c r="C688" s="12"/>
      <c r="D688" s="13" t="s">
        <v>66</v>
      </c>
      <c r="E688" s="13" t="s">
        <v>67</v>
      </c>
      <c r="F688" s="14">
        <v>64.19</v>
      </c>
      <c r="G688" s="14">
        <v>0</v>
      </c>
      <c r="H688" s="14">
        <v>60</v>
      </c>
      <c r="I688" s="14">
        <v>60</v>
      </c>
      <c r="J688" s="14">
        <f t="shared" si="23"/>
        <v>0</v>
      </c>
      <c r="K688" s="14">
        <f t="shared" si="24"/>
        <v>0</v>
      </c>
    </row>
    <row r="689" spans="1:11">
      <c r="A689" s="12"/>
      <c r="B689" s="12"/>
      <c r="C689" s="12"/>
      <c r="D689" s="13" t="s">
        <v>23</v>
      </c>
      <c r="E689" s="13" t="s">
        <v>24</v>
      </c>
      <c r="F689" s="14">
        <v>5.08</v>
      </c>
      <c r="G689" s="14">
        <v>20</v>
      </c>
      <c r="H689" s="14">
        <v>20</v>
      </c>
      <c r="I689" s="14">
        <v>20</v>
      </c>
      <c r="J689" s="14">
        <f t="shared" si="23"/>
        <v>100</v>
      </c>
      <c r="K689" s="14">
        <f t="shared" si="24"/>
        <v>100</v>
      </c>
    </row>
    <row r="690" spans="1:11">
      <c r="A690" s="12"/>
      <c r="B690" s="12"/>
      <c r="C690" s="12"/>
      <c r="D690" s="13" t="s">
        <v>29</v>
      </c>
      <c r="E690" s="13" t="s">
        <v>30</v>
      </c>
      <c r="F690" s="14">
        <v>620</v>
      </c>
      <c r="G690" s="14">
        <v>1000</v>
      </c>
      <c r="H690" s="14">
        <v>6000</v>
      </c>
      <c r="I690" s="14">
        <v>6000</v>
      </c>
      <c r="J690" s="14">
        <f t="shared" si="23"/>
        <v>600</v>
      </c>
      <c r="K690" s="14">
        <f t="shared" si="24"/>
        <v>600</v>
      </c>
    </row>
    <row r="691" spans="1:11">
      <c r="A691" s="12"/>
      <c r="B691" s="12"/>
      <c r="C691" s="12"/>
      <c r="D691" s="13" t="s">
        <v>132</v>
      </c>
      <c r="E691" s="13" t="s">
        <v>133</v>
      </c>
      <c r="F691" s="14">
        <v>0</v>
      </c>
      <c r="G691" s="14">
        <v>1841.1</v>
      </c>
      <c r="H691" s="14">
        <v>9900</v>
      </c>
      <c r="I691" s="14">
        <v>9900</v>
      </c>
      <c r="J691" s="14">
        <f t="shared" si="23"/>
        <v>537.72201401336156</v>
      </c>
      <c r="K691" s="14">
        <f t="shared" si="24"/>
        <v>537.72201401336156</v>
      </c>
    </row>
    <row r="692" spans="1:11">
      <c r="A692" s="6"/>
      <c r="B692" s="7" t="s">
        <v>188</v>
      </c>
      <c r="C692" s="6"/>
      <c r="D692" s="6"/>
      <c r="E692" s="7" t="s">
        <v>189</v>
      </c>
      <c r="F692" s="8">
        <f>+F693</f>
        <v>2270.33</v>
      </c>
      <c r="G692" s="8">
        <f>+G693</f>
        <v>1894</v>
      </c>
      <c r="H692" s="8">
        <f>+H693</f>
        <v>2100</v>
      </c>
      <c r="I692" s="8">
        <f>+I693</f>
        <v>2100</v>
      </c>
      <c r="J692" s="8">
        <f t="shared" si="23"/>
        <v>110.87645195353748</v>
      </c>
      <c r="K692" s="8">
        <f t="shared" si="24"/>
        <v>110.87645195353748</v>
      </c>
    </row>
    <row r="693" spans="1:11">
      <c r="A693" s="9"/>
      <c r="B693" s="9"/>
      <c r="C693" s="10" t="s">
        <v>440</v>
      </c>
      <c r="D693" s="9"/>
      <c r="E693" s="10" t="s">
        <v>431</v>
      </c>
      <c r="F693" s="11">
        <f>+F694+F695</f>
        <v>2270.33</v>
      </c>
      <c r="G693" s="11">
        <f>+G694+G695</f>
        <v>1894</v>
      </c>
      <c r="H693" s="11">
        <f>+H694+H695</f>
        <v>2100</v>
      </c>
      <c r="I693" s="11">
        <f>+I694+I695</f>
        <v>2100</v>
      </c>
      <c r="J693" s="11">
        <f t="shared" si="23"/>
        <v>110.87645195353748</v>
      </c>
      <c r="K693" s="11">
        <f t="shared" si="24"/>
        <v>110.87645195353748</v>
      </c>
    </row>
    <row r="694" spans="1:11">
      <c r="A694" s="12"/>
      <c r="B694" s="12"/>
      <c r="C694" s="12"/>
      <c r="D694" s="13" t="s">
        <v>21</v>
      </c>
      <c r="E694" s="13" t="s">
        <v>22</v>
      </c>
      <c r="F694" s="14">
        <v>534.13</v>
      </c>
      <c r="G694" s="14">
        <v>0</v>
      </c>
      <c r="H694" s="14">
        <v>200</v>
      </c>
      <c r="I694" s="14">
        <v>200</v>
      </c>
      <c r="J694" s="14">
        <f t="shared" si="23"/>
        <v>0</v>
      </c>
      <c r="K694" s="14">
        <f t="shared" si="24"/>
        <v>0</v>
      </c>
    </row>
    <row r="695" spans="1:11">
      <c r="A695" s="12"/>
      <c r="B695" s="12"/>
      <c r="C695" s="12"/>
      <c r="D695" s="13" t="s">
        <v>23</v>
      </c>
      <c r="E695" s="13" t="s">
        <v>24</v>
      </c>
      <c r="F695" s="14">
        <v>1736.2</v>
      </c>
      <c r="G695" s="14">
        <v>1894</v>
      </c>
      <c r="H695" s="14">
        <v>1900</v>
      </c>
      <c r="I695" s="14">
        <v>1900</v>
      </c>
      <c r="J695" s="14">
        <f t="shared" si="23"/>
        <v>100.31678986272439</v>
      </c>
      <c r="K695" s="14">
        <f t="shared" si="24"/>
        <v>100.31678986272439</v>
      </c>
    </row>
    <row r="696" spans="1:11">
      <c r="A696" s="6"/>
      <c r="B696" s="7" t="s">
        <v>258</v>
      </c>
      <c r="C696" s="6"/>
      <c r="D696" s="6"/>
      <c r="E696" s="7" t="s">
        <v>259</v>
      </c>
      <c r="F696" s="8">
        <f>+F697</f>
        <v>1939.54</v>
      </c>
      <c r="G696" s="8">
        <f>+G697</f>
        <v>4000</v>
      </c>
      <c r="H696" s="8">
        <f>+H697</f>
        <v>1000</v>
      </c>
      <c r="I696" s="8">
        <f>+I697</f>
        <v>1000</v>
      </c>
      <c r="J696" s="8">
        <f t="shared" si="23"/>
        <v>25</v>
      </c>
      <c r="K696" s="8">
        <f t="shared" si="24"/>
        <v>25</v>
      </c>
    </row>
    <row r="697" spans="1:11">
      <c r="A697" s="9"/>
      <c r="B697" s="9"/>
      <c r="C697" s="10" t="s">
        <v>441</v>
      </c>
      <c r="D697" s="9"/>
      <c r="E697" s="10" t="s">
        <v>442</v>
      </c>
      <c r="F697" s="11">
        <f>+F698+F699+F700+F701</f>
        <v>1939.54</v>
      </c>
      <c r="G697" s="11">
        <f>+G698+G699+G700+G701</f>
        <v>4000</v>
      </c>
      <c r="H697" s="11">
        <f>+H698+H699+H700+H701</f>
        <v>1000</v>
      </c>
      <c r="I697" s="11">
        <f>+I698+I699+I700+I701</f>
        <v>1000</v>
      </c>
      <c r="J697" s="11">
        <f t="shared" si="23"/>
        <v>25</v>
      </c>
      <c r="K697" s="11">
        <f t="shared" si="24"/>
        <v>25</v>
      </c>
    </row>
    <row r="698" spans="1:11">
      <c r="A698" s="12"/>
      <c r="B698" s="12"/>
      <c r="C698" s="12"/>
      <c r="D698" s="13" t="s">
        <v>17</v>
      </c>
      <c r="E698" s="13" t="s">
        <v>18</v>
      </c>
      <c r="F698" s="14">
        <v>434.81</v>
      </c>
      <c r="G698" s="14">
        <v>0</v>
      </c>
      <c r="H698" s="14">
        <v>0</v>
      </c>
      <c r="I698" s="14">
        <v>0</v>
      </c>
      <c r="J698" s="14">
        <f t="shared" si="23"/>
        <v>0</v>
      </c>
      <c r="K698" s="14">
        <f t="shared" si="24"/>
        <v>0</v>
      </c>
    </row>
    <row r="699" spans="1:11">
      <c r="A699" s="12"/>
      <c r="B699" s="12"/>
      <c r="C699" s="12"/>
      <c r="D699" s="13" t="s">
        <v>74</v>
      </c>
      <c r="E699" s="13" t="s">
        <v>75</v>
      </c>
      <c r="F699" s="14">
        <v>424.73</v>
      </c>
      <c r="G699" s="14">
        <v>0</v>
      </c>
      <c r="H699" s="14">
        <v>0</v>
      </c>
      <c r="I699" s="14">
        <v>0</v>
      </c>
      <c r="J699" s="14">
        <f t="shared" si="23"/>
        <v>0</v>
      </c>
      <c r="K699" s="14">
        <f t="shared" si="24"/>
        <v>0</v>
      </c>
    </row>
    <row r="700" spans="1:11">
      <c r="A700" s="12"/>
      <c r="B700" s="12"/>
      <c r="C700" s="12"/>
      <c r="D700" s="13" t="s">
        <v>21</v>
      </c>
      <c r="E700" s="13" t="s">
        <v>22</v>
      </c>
      <c r="F700" s="14">
        <v>1080</v>
      </c>
      <c r="G700" s="14">
        <v>0</v>
      </c>
      <c r="H700" s="14">
        <v>0</v>
      </c>
      <c r="I700" s="14">
        <v>0</v>
      </c>
      <c r="J700" s="14">
        <f t="shared" si="23"/>
        <v>0</v>
      </c>
      <c r="K700" s="14">
        <f t="shared" si="24"/>
        <v>0</v>
      </c>
    </row>
    <row r="701" spans="1:11">
      <c r="A701" s="12"/>
      <c r="B701" s="12"/>
      <c r="C701" s="12"/>
      <c r="D701" s="13" t="s">
        <v>25</v>
      </c>
      <c r="E701" s="13" t="s">
        <v>26</v>
      </c>
      <c r="F701" s="14">
        <v>0</v>
      </c>
      <c r="G701" s="14">
        <v>4000</v>
      </c>
      <c r="H701" s="14">
        <v>1000</v>
      </c>
      <c r="I701" s="14">
        <v>1000</v>
      </c>
      <c r="J701" s="14">
        <f t="shared" si="23"/>
        <v>25</v>
      </c>
      <c r="K701" s="14">
        <f t="shared" si="24"/>
        <v>25</v>
      </c>
    </row>
    <row r="702" spans="1:11">
      <c r="A702" s="3" t="s">
        <v>443</v>
      </c>
      <c r="B702" s="4"/>
      <c r="C702" s="4"/>
      <c r="D702" s="4"/>
      <c r="E702" s="3" t="s">
        <v>444</v>
      </c>
      <c r="F702" s="5">
        <f>+F703+F713+F718</f>
        <v>13047.900000000001</v>
      </c>
      <c r="G702" s="5">
        <f>+G703+G713+G718</f>
        <v>18755</v>
      </c>
      <c r="H702" s="5">
        <f>+H703+H713+H718</f>
        <v>24605</v>
      </c>
      <c r="I702" s="5">
        <f>+I703+I713+I718</f>
        <v>24605</v>
      </c>
      <c r="J702" s="5">
        <f t="shared" si="23"/>
        <v>131.19168221807519</v>
      </c>
      <c r="K702" s="5">
        <f t="shared" si="24"/>
        <v>131.19168221807519</v>
      </c>
    </row>
    <row r="703" spans="1:11">
      <c r="A703" s="6"/>
      <c r="B703" s="7" t="s">
        <v>94</v>
      </c>
      <c r="C703" s="6"/>
      <c r="D703" s="6"/>
      <c r="E703" s="7" t="s">
        <v>95</v>
      </c>
      <c r="F703" s="8">
        <f>+F704</f>
        <v>3853.36</v>
      </c>
      <c r="G703" s="8">
        <f>+G704</f>
        <v>8755</v>
      </c>
      <c r="H703" s="8">
        <f>+H704</f>
        <v>8605</v>
      </c>
      <c r="I703" s="8">
        <f>+I704</f>
        <v>8605</v>
      </c>
      <c r="J703" s="8">
        <f t="shared" si="23"/>
        <v>98.286693318103943</v>
      </c>
      <c r="K703" s="8">
        <f t="shared" si="24"/>
        <v>98.286693318103943</v>
      </c>
    </row>
    <row r="704" spans="1:11">
      <c r="A704" s="9"/>
      <c r="B704" s="9"/>
      <c r="C704" s="10" t="s">
        <v>445</v>
      </c>
      <c r="D704" s="9"/>
      <c r="E704" s="10" t="s">
        <v>427</v>
      </c>
      <c r="F704" s="11">
        <f>+F705+F706+F707+F708+F709+F710+F711+F712</f>
        <v>3853.36</v>
      </c>
      <c r="G704" s="11">
        <f>+G705+G706+G707+G708+G709+G710+G711+G712</f>
        <v>8755</v>
      </c>
      <c r="H704" s="11">
        <f>+H705+H706+H707+H708+H709+H710+H711+H712</f>
        <v>8605</v>
      </c>
      <c r="I704" s="11">
        <f>+I705+I706+I707+I708+I709+I710+I711+I712</f>
        <v>8605</v>
      </c>
      <c r="J704" s="11">
        <f t="shared" si="23"/>
        <v>98.286693318103943</v>
      </c>
      <c r="K704" s="11">
        <f t="shared" si="24"/>
        <v>98.286693318103943</v>
      </c>
    </row>
    <row r="705" spans="1:11">
      <c r="A705" s="12"/>
      <c r="B705" s="12"/>
      <c r="C705" s="12"/>
      <c r="D705" s="13" t="s">
        <v>17</v>
      </c>
      <c r="E705" s="13" t="s">
        <v>18</v>
      </c>
      <c r="F705" s="14">
        <v>452</v>
      </c>
      <c r="G705" s="14">
        <v>2487.7600000000002</v>
      </c>
      <c r="H705" s="14">
        <v>2950</v>
      </c>
      <c r="I705" s="14">
        <v>2950</v>
      </c>
      <c r="J705" s="14">
        <f t="shared" si="23"/>
        <v>118.58057047303599</v>
      </c>
      <c r="K705" s="14">
        <f t="shared" si="24"/>
        <v>118.58057047303599</v>
      </c>
    </row>
    <row r="706" spans="1:11">
      <c r="A706" s="12"/>
      <c r="B706" s="12"/>
      <c r="C706" s="12"/>
      <c r="D706" s="13" t="s">
        <v>74</v>
      </c>
      <c r="E706" s="13" t="s">
        <v>75</v>
      </c>
      <c r="F706" s="14">
        <v>822.9</v>
      </c>
      <c r="G706" s="14">
        <v>1400</v>
      </c>
      <c r="H706" s="14">
        <v>1100</v>
      </c>
      <c r="I706" s="14">
        <v>1100</v>
      </c>
      <c r="J706" s="14">
        <f t="shared" si="23"/>
        <v>78.571428571428569</v>
      </c>
      <c r="K706" s="14">
        <f t="shared" si="24"/>
        <v>78.571428571428569</v>
      </c>
    </row>
    <row r="707" spans="1:11">
      <c r="A707" s="12"/>
      <c r="B707" s="12"/>
      <c r="C707" s="12"/>
      <c r="D707" s="13" t="s">
        <v>57</v>
      </c>
      <c r="E707" s="13" t="s">
        <v>58</v>
      </c>
      <c r="F707" s="14">
        <v>1627.99</v>
      </c>
      <c r="G707" s="14">
        <v>1589.34</v>
      </c>
      <c r="H707" s="14">
        <v>2320</v>
      </c>
      <c r="I707" s="14">
        <v>2320</v>
      </c>
      <c r="J707" s="14">
        <f t="shared" si="23"/>
        <v>145.97254206148463</v>
      </c>
      <c r="K707" s="14">
        <f t="shared" si="24"/>
        <v>145.97254206148463</v>
      </c>
    </row>
    <row r="708" spans="1:11">
      <c r="A708" s="12"/>
      <c r="B708" s="12"/>
      <c r="C708" s="12"/>
      <c r="D708" s="13" t="s">
        <v>19</v>
      </c>
      <c r="E708" s="13" t="s">
        <v>20</v>
      </c>
      <c r="F708" s="14">
        <v>50</v>
      </c>
      <c r="G708" s="14">
        <v>0</v>
      </c>
      <c r="H708" s="14">
        <v>0</v>
      </c>
      <c r="I708" s="14">
        <v>0</v>
      </c>
      <c r="J708" s="14">
        <f t="shared" si="23"/>
        <v>0</v>
      </c>
      <c r="K708" s="14">
        <f t="shared" si="24"/>
        <v>0</v>
      </c>
    </row>
    <row r="709" spans="1:11">
      <c r="A709" s="12"/>
      <c r="B709" s="12"/>
      <c r="C709" s="12"/>
      <c r="D709" s="13" t="s">
        <v>21</v>
      </c>
      <c r="E709" s="13" t="s">
        <v>22</v>
      </c>
      <c r="F709" s="14">
        <v>871.34</v>
      </c>
      <c r="G709" s="14">
        <v>1457.17</v>
      </c>
      <c r="H709" s="14">
        <v>2207</v>
      </c>
      <c r="I709" s="14">
        <v>2207</v>
      </c>
      <c r="J709" s="14">
        <f t="shared" si="23"/>
        <v>151.45796303794341</v>
      </c>
      <c r="K709" s="14">
        <f t="shared" si="24"/>
        <v>151.45796303794341</v>
      </c>
    </row>
    <row r="710" spans="1:11">
      <c r="A710" s="12"/>
      <c r="B710" s="12"/>
      <c r="C710" s="12"/>
      <c r="D710" s="13" t="s">
        <v>66</v>
      </c>
      <c r="E710" s="13" t="s">
        <v>67</v>
      </c>
      <c r="F710" s="14">
        <v>25.41</v>
      </c>
      <c r="G710" s="14">
        <v>103.08</v>
      </c>
      <c r="H710" s="14">
        <v>25</v>
      </c>
      <c r="I710" s="14">
        <v>25</v>
      </c>
      <c r="J710" s="14">
        <f t="shared" si="23"/>
        <v>24.253007372914244</v>
      </c>
      <c r="K710" s="14">
        <f t="shared" si="24"/>
        <v>24.253007372914244</v>
      </c>
    </row>
    <row r="711" spans="1:11">
      <c r="A711" s="12"/>
      <c r="B711" s="12"/>
      <c r="C711" s="12"/>
      <c r="D711" s="13" t="s">
        <v>23</v>
      </c>
      <c r="E711" s="13" t="s">
        <v>24</v>
      </c>
      <c r="F711" s="14">
        <v>3.72</v>
      </c>
      <c r="G711" s="14">
        <v>101.62</v>
      </c>
      <c r="H711" s="14">
        <v>3</v>
      </c>
      <c r="I711" s="14">
        <v>3</v>
      </c>
      <c r="J711" s="14">
        <f t="shared" ref="J711:J774" si="28">IF(G711&lt;&gt;0,I711/G711*100,0)</f>
        <v>2.9521747687463096</v>
      </c>
      <c r="K711" s="14">
        <f t="shared" ref="K711:K774" si="29">IF(G711&lt;&gt;0,H711/G711*100,0)</f>
        <v>2.9521747687463096</v>
      </c>
    </row>
    <row r="712" spans="1:11">
      <c r="A712" s="12"/>
      <c r="B712" s="12"/>
      <c r="C712" s="12"/>
      <c r="D712" s="13" t="s">
        <v>132</v>
      </c>
      <c r="E712" s="13" t="s">
        <v>133</v>
      </c>
      <c r="F712" s="14">
        <v>0</v>
      </c>
      <c r="G712" s="14">
        <v>1616.03</v>
      </c>
      <c r="H712" s="14">
        <v>0</v>
      </c>
      <c r="I712" s="14">
        <v>0</v>
      </c>
      <c r="J712" s="14">
        <f t="shared" si="28"/>
        <v>0</v>
      </c>
      <c r="K712" s="14">
        <f t="shared" si="29"/>
        <v>0</v>
      </c>
    </row>
    <row r="713" spans="1:11">
      <c r="A713" s="6"/>
      <c r="B713" s="7" t="s">
        <v>188</v>
      </c>
      <c r="C713" s="6"/>
      <c r="D713" s="6"/>
      <c r="E713" s="7" t="s">
        <v>189</v>
      </c>
      <c r="F713" s="8">
        <f>+F714+F716</f>
        <v>6938</v>
      </c>
      <c r="G713" s="8">
        <f>+G714+G716</f>
        <v>4500</v>
      </c>
      <c r="H713" s="8">
        <f>+H714+H716</f>
        <v>11000</v>
      </c>
      <c r="I713" s="8">
        <f>+I714+I716</f>
        <v>11000</v>
      </c>
      <c r="J713" s="8">
        <f t="shared" si="28"/>
        <v>244.44444444444446</v>
      </c>
      <c r="K713" s="8">
        <f t="shared" si="29"/>
        <v>244.44444444444446</v>
      </c>
    </row>
    <row r="714" spans="1:11">
      <c r="A714" s="9"/>
      <c r="B714" s="9"/>
      <c r="C714" s="10" t="s">
        <v>446</v>
      </c>
      <c r="D714" s="9"/>
      <c r="E714" s="10" t="s">
        <v>193</v>
      </c>
      <c r="F714" s="11">
        <f>+F715</f>
        <v>0</v>
      </c>
      <c r="G714" s="11">
        <f>+G715</f>
        <v>1500</v>
      </c>
      <c r="H714" s="11">
        <f>+H715</f>
        <v>1500</v>
      </c>
      <c r="I714" s="11">
        <f>+I715</f>
        <v>1500</v>
      </c>
      <c r="J714" s="11">
        <f t="shared" si="28"/>
        <v>100</v>
      </c>
      <c r="K714" s="11">
        <f t="shared" si="29"/>
        <v>100</v>
      </c>
    </row>
    <row r="715" spans="1:11">
      <c r="A715" s="12"/>
      <c r="B715" s="12"/>
      <c r="C715" s="12"/>
      <c r="D715" s="13" t="s">
        <v>130</v>
      </c>
      <c r="E715" s="13" t="s">
        <v>131</v>
      </c>
      <c r="F715" s="14">
        <v>0</v>
      </c>
      <c r="G715" s="14">
        <v>1500</v>
      </c>
      <c r="H715" s="14">
        <v>1500</v>
      </c>
      <c r="I715" s="14">
        <v>1500</v>
      </c>
      <c r="J715" s="14">
        <f t="shared" si="28"/>
        <v>100</v>
      </c>
      <c r="K715" s="14">
        <f t="shared" si="29"/>
        <v>100</v>
      </c>
    </row>
    <row r="716" spans="1:11">
      <c r="A716" s="9"/>
      <c r="B716" s="9"/>
      <c r="C716" s="10" t="s">
        <v>447</v>
      </c>
      <c r="D716" s="9"/>
      <c r="E716" s="10" t="s">
        <v>431</v>
      </c>
      <c r="F716" s="11">
        <f>+F717</f>
        <v>6938</v>
      </c>
      <c r="G716" s="11">
        <f>+G717</f>
        <v>3000</v>
      </c>
      <c r="H716" s="11">
        <f>+H717</f>
        <v>9500</v>
      </c>
      <c r="I716" s="11">
        <f>+I717</f>
        <v>9500</v>
      </c>
      <c r="J716" s="11">
        <f t="shared" si="28"/>
        <v>316.66666666666663</v>
      </c>
      <c r="K716" s="11">
        <f t="shared" si="29"/>
        <v>316.66666666666663</v>
      </c>
    </row>
    <row r="717" spans="1:11">
      <c r="A717" s="12"/>
      <c r="B717" s="12"/>
      <c r="C717" s="12"/>
      <c r="D717" s="13" t="s">
        <v>21</v>
      </c>
      <c r="E717" s="13" t="s">
        <v>22</v>
      </c>
      <c r="F717" s="14">
        <v>6938</v>
      </c>
      <c r="G717" s="14">
        <v>3000</v>
      </c>
      <c r="H717" s="14">
        <v>9500</v>
      </c>
      <c r="I717" s="14">
        <v>9500</v>
      </c>
      <c r="J717" s="14">
        <f t="shared" si="28"/>
        <v>316.66666666666663</v>
      </c>
      <c r="K717" s="14">
        <f t="shared" si="29"/>
        <v>316.66666666666663</v>
      </c>
    </row>
    <row r="718" spans="1:11">
      <c r="A718" s="6"/>
      <c r="B718" s="7" t="s">
        <v>258</v>
      </c>
      <c r="C718" s="6"/>
      <c r="D718" s="6"/>
      <c r="E718" s="7" t="s">
        <v>259</v>
      </c>
      <c r="F718" s="8">
        <f>+F719</f>
        <v>2256.54</v>
      </c>
      <c r="G718" s="8">
        <f>+G719</f>
        <v>5500</v>
      </c>
      <c r="H718" s="8">
        <f>+H719</f>
        <v>5000</v>
      </c>
      <c r="I718" s="8">
        <f>+I719</f>
        <v>5000</v>
      </c>
      <c r="J718" s="8">
        <f t="shared" si="28"/>
        <v>90.909090909090907</v>
      </c>
      <c r="K718" s="8">
        <f t="shared" si="29"/>
        <v>90.909090909090907</v>
      </c>
    </row>
    <row r="719" spans="1:11">
      <c r="A719" s="9"/>
      <c r="B719" s="9"/>
      <c r="C719" s="10" t="s">
        <v>448</v>
      </c>
      <c r="D719" s="9"/>
      <c r="E719" s="10" t="s">
        <v>277</v>
      </c>
      <c r="F719" s="11">
        <f>+F720+F721</f>
        <v>2256.54</v>
      </c>
      <c r="G719" s="11">
        <f>+G720+G721</f>
        <v>5500</v>
      </c>
      <c r="H719" s="11">
        <f>+H720+H721</f>
        <v>5000</v>
      </c>
      <c r="I719" s="11">
        <f>+I720+I721</f>
        <v>5000</v>
      </c>
      <c r="J719" s="11">
        <f t="shared" si="28"/>
        <v>90.909090909090907</v>
      </c>
      <c r="K719" s="11">
        <f t="shared" si="29"/>
        <v>90.909090909090907</v>
      </c>
    </row>
    <row r="720" spans="1:11">
      <c r="A720" s="12"/>
      <c r="B720" s="12"/>
      <c r="C720" s="12"/>
      <c r="D720" s="13" t="s">
        <v>21</v>
      </c>
      <c r="E720" s="13" t="s">
        <v>22</v>
      </c>
      <c r="F720" s="14">
        <v>1718.3</v>
      </c>
      <c r="G720" s="14">
        <v>0</v>
      </c>
      <c r="H720" s="14">
        <v>0</v>
      </c>
      <c r="I720" s="14">
        <v>0</v>
      </c>
      <c r="J720" s="14">
        <f t="shared" si="28"/>
        <v>0</v>
      </c>
      <c r="K720" s="14">
        <f t="shared" si="29"/>
        <v>0</v>
      </c>
    </row>
    <row r="721" spans="1:11">
      <c r="A721" s="12"/>
      <c r="B721" s="12"/>
      <c r="C721" s="12"/>
      <c r="D721" s="13" t="s">
        <v>132</v>
      </c>
      <c r="E721" s="13" t="s">
        <v>133</v>
      </c>
      <c r="F721" s="14">
        <v>538.24</v>
      </c>
      <c r="G721" s="14">
        <v>5500</v>
      </c>
      <c r="H721" s="14">
        <v>5000</v>
      </c>
      <c r="I721" s="14">
        <v>5000</v>
      </c>
      <c r="J721" s="14">
        <f t="shared" si="28"/>
        <v>90.909090909090907</v>
      </c>
      <c r="K721" s="14">
        <f t="shared" si="29"/>
        <v>90.909090909090907</v>
      </c>
    </row>
    <row r="722" spans="1:11">
      <c r="A722" s="3" t="s">
        <v>449</v>
      </c>
      <c r="B722" s="4"/>
      <c r="C722" s="4"/>
      <c r="D722" s="4"/>
      <c r="E722" s="3" t="s">
        <v>450</v>
      </c>
      <c r="F722" s="5">
        <f t="shared" ref="F722:I723" si="30">+F723</f>
        <v>10293.849999999999</v>
      </c>
      <c r="G722" s="5">
        <f t="shared" si="30"/>
        <v>18810</v>
      </c>
      <c r="H722" s="5">
        <f t="shared" si="30"/>
        <v>16600</v>
      </c>
      <c r="I722" s="5">
        <f t="shared" si="30"/>
        <v>16600</v>
      </c>
      <c r="J722" s="5">
        <f t="shared" si="28"/>
        <v>88.250930356193507</v>
      </c>
      <c r="K722" s="5">
        <f t="shared" si="29"/>
        <v>88.250930356193507</v>
      </c>
    </row>
    <row r="723" spans="1:11">
      <c r="A723" s="6"/>
      <c r="B723" s="7" t="s">
        <v>94</v>
      </c>
      <c r="C723" s="6"/>
      <c r="D723" s="6"/>
      <c r="E723" s="7" t="s">
        <v>95</v>
      </c>
      <c r="F723" s="8">
        <f t="shared" si="30"/>
        <v>10293.849999999999</v>
      </c>
      <c r="G723" s="8">
        <f t="shared" si="30"/>
        <v>18810</v>
      </c>
      <c r="H723" s="8">
        <f t="shared" si="30"/>
        <v>16600</v>
      </c>
      <c r="I723" s="8">
        <f t="shared" si="30"/>
        <v>16600</v>
      </c>
      <c r="J723" s="8">
        <f t="shared" si="28"/>
        <v>88.250930356193507</v>
      </c>
      <c r="K723" s="8">
        <f t="shared" si="29"/>
        <v>88.250930356193507</v>
      </c>
    </row>
    <row r="724" spans="1:11">
      <c r="A724" s="9"/>
      <c r="B724" s="9"/>
      <c r="C724" s="10" t="s">
        <v>451</v>
      </c>
      <c r="D724" s="9"/>
      <c r="E724" s="10" t="s">
        <v>427</v>
      </c>
      <c r="F724" s="11">
        <f>+F725+F726+F727+F728+F729+F730+F731+F732</f>
        <v>10293.849999999999</v>
      </c>
      <c r="G724" s="11">
        <f>+G725+G726+G727+G728+G729+G730+G731+G732</f>
        <v>18810</v>
      </c>
      <c r="H724" s="11">
        <f>+H725+H726+H727+H728+H729+H730+H731+H732</f>
        <v>16600</v>
      </c>
      <c r="I724" s="11">
        <f>+I725+I726+I727+I728+I729+I730+I731+I732</f>
        <v>16600</v>
      </c>
      <c r="J724" s="11">
        <f t="shared" si="28"/>
        <v>88.250930356193507</v>
      </c>
      <c r="K724" s="11">
        <f t="shared" si="29"/>
        <v>88.250930356193507</v>
      </c>
    </row>
    <row r="725" spans="1:11">
      <c r="A725" s="12"/>
      <c r="B725" s="12"/>
      <c r="C725" s="12"/>
      <c r="D725" s="13" t="s">
        <v>17</v>
      </c>
      <c r="E725" s="13" t="s">
        <v>18</v>
      </c>
      <c r="F725" s="14">
        <v>3243.23</v>
      </c>
      <c r="G725" s="14">
        <v>2882.35</v>
      </c>
      <c r="H725" s="14">
        <v>2750</v>
      </c>
      <c r="I725" s="14">
        <v>2750</v>
      </c>
      <c r="J725" s="14">
        <f t="shared" si="28"/>
        <v>95.408260620674099</v>
      </c>
      <c r="K725" s="14">
        <f t="shared" si="29"/>
        <v>95.408260620674099</v>
      </c>
    </row>
    <row r="726" spans="1:11">
      <c r="A726" s="12"/>
      <c r="B726" s="12"/>
      <c r="C726" s="12"/>
      <c r="D726" s="13" t="s">
        <v>74</v>
      </c>
      <c r="E726" s="13" t="s">
        <v>75</v>
      </c>
      <c r="F726" s="14">
        <v>2051.84</v>
      </c>
      <c r="G726" s="14">
        <v>2300</v>
      </c>
      <c r="H726" s="14">
        <v>2000</v>
      </c>
      <c r="I726" s="14">
        <v>2000</v>
      </c>
      <c r="J726" s="14">
        <f t="shared" si="28"/>
        <v>86.956521739130437</v>
      </c>
      <c r="K726" s="14">
        <f t="shared" si="29"/>
        <v>86.956521739130437</v>
      </c>
    </row>
    <row r="727" spans="1:11">
      <c r="A727" s="12"/>
      <c r="B727" s="12"/>
      <c r="C727" s="12"/>
      <c r="D727" s="13" t="s">
        <v>57</v>
      </c>
      <c r="E727" s="13" t="s">
        <v>58</v>
      </c>
      <c r="F727" s="14">
        <v>2688.71</v>
      </c>
      <c r="G727" s="14">
        <v>3857.65</v>
      </c>
      <c r="H727" s="14">
        <v>3500</v>
      </c>
      <c r="I727" s="14">
        <v>3500</v>
      </c>
      <c r="J727" s="14">
        <f t="shared" si="28"/>
        <v>90.728811582180853</v>
      </c>
      <c r="K727" s="14">
        <f t="shared" si="29"/>
        <v>90.728811582180853</v>
      </c>
    </row>
    <row r="728" spans="1:11">
      <c r="A728" s="12"/>
      <c r="B728" s="12"/>
      <c r="C728" s="12"/>
      <c r="D728" s="13" t="s">
        <v>19</v>
      </c>
      <c r="E728" s="13" t="s">
        <v>20</v>
      </c>
      <c r="F728" s="14">
        <v>131.4</v>
      </c>
      <c r="G728" s="14">
        <v>200</v>
      </c>
      <c r="H728" s="14">
        <v>0</v>
      </c>
      <c r="I728" s="14">
        <v>0</v>
      </c>
      <c r="J728" s="14">
        <f t="shared" si="28"/>
        <v>0</v>
      </c>
      <c r="K728" s="14">
        <f t="shared" si="29"/>
        <v>0</v>
      </c>
    </row>
    <row r="729" spans="1:11">
      <c r="A729" s="12"/>
      <c r="B729" s="12"/>
      <c r="C729" s="12"/>
      <c r="D729" s="13" t="s">
        <v>21</v>
      </c>
      <c r="E729" s="13" t="s">
        <v>22</v>
      </c>
      <c r="F729" s="14">
        <v>217.67</v>
      </c>
      <c r="G729" s="14">
        <v>500</v>
      </c>
      <c r="H729" s="14">
        <v>240</v>
      </c>
      <c r="I729" s="14">
        <v>240</v>
      </c>
      <c r="J729" s="14">
        <f t="shared" si="28"/>
        <v>48</v>
      </c>
      <c r="K729" s="14">
        <f t="shared" si="29"/>
        <v>48</v>
      </c>
    </row>
    <row r="730" spans="1:11">
      <c r="A730" s="12"/>
      <c r="B730" s="12"/>
      <c r="C730" s="12"/>
      <c r="D730" s="13" t="s">
        <v>23</v>
      </c>
      <c r="E730" s="13" t="s">
        <v>24</v>
      </c>
      <c r="F730" s="14">
        <v>1688.8</v>
      </c>
      <c r="G730" s="14">
        <v>2070</v>
      </c>
      <c r="H730" s="14">
        <v>1610</v>
      </c>
      <c r="I730" s="14">
        <v>1610</v>
      </c>
      <c r="J730" s="14">
        <f t="shared" si="28"/>
        <v>77.777777777777786</v>
      </c>
      <c r="K730" s="14">
        <f t="shared" si="29"/>
        <v>77.777777777777786</v>
      </c>
    </row>
    <row r="731" spans="1:11">
      <c r="A731" s="12"/>
      <c r="B731" s="12"/>
      <c r="C731" s="12"/>
      <c r="D731" s="13" t="s">
        <v>29</v>
      </c>
      <c r="E731" s="13" t="s">
        <v>30</v>
      </c>
      <c r="F731" s="14">
        <v>272.2</v>
      </c>
      <c r="G731" s="14">
        <v>500</v>
      </c>
      <c r="H731" s="14">
        <v>500</v>
      </c>
      <c r="I731" s="14">
        <v>500</v>
      </c>
      <c r="J731" s="14">
        <f t="shared" si="28"/>
        <v>100</v>
      </c>
      <c r="K731" s="14">
        <f t="shared" si="29"/>
        <v>100</v>
      </c>
    </row>
    <row r="732" spans="1:11">
      <c r="A732" s="12"/>
      <c r="B732" s="12"/>
      <c r="C732" s="12"/>
      <c r="D732" s="13" t="s">
        <v>132</v>
      </c>
      <c r="E732" s="13" t="s">
        <v>133</v>
      </c>
      <c r="F732" s="14">
        <v>0</v>
      </c>
      <c r="G732" s="14">
        <v>6500</v>
      </c>
      <c r="H732" s="14">
        <v>6000</v>
      </c>
      <c r="I732" s="14">
        <v>6000</v>
      </c>
      <c r="J732" s="14">
        <f t="shared" si="28"/>
        <v>92.307692307692307</v>
      </c>
      <c r="K732" s="14">
        <f t="shared" si="29"/>
        <v>92.307692307692307</v>
      </c>
    </row>
    <row r="733" spans="1:11">
      <c r="A733" s="3" t="s">
        <v>452</v>
      </c>
      <c r="B733" s="4"/>
      <c r="C733" s="4"/>
      <c r="D733" s="4"/>
      <c r="E733" s="3" t="s">
        <v>453</v>
      </c>
      <c r="F733" s="5">
        <f>+F734+F743+F746</f>
        <v>3522.88</v>
      </c>
      <c r="G733" s="5">
        <f>+G734+G743+G746</f>
        <v>3647.91</v>
      </c>
      <c r="H733" s="5">
        <f>+H734+H743+H746</f>
        <v>11470</v>
      </c>
      <c r="I733" s="5">
        <f>+I734+I743+I746</f>
        <v>11470</v>
      </c>
      <c r="J733" s="5">
        <f t="shared" si="28"/>
        <v>314.42661688473675</v>
      </c>
      <c r="K733" s="5">
        <f t="shared" si="29"/>
        <v>314.42661688473675</v>
      </c>
    </row>
    <row r="734" spans="1:11">
      <c r="A734" s="6"/>
      <c r="B734" s="7" t="s">
        <v>94</v>
      </c>
      <c r="C734" s="6"/>
      <c r="D734" s="6"/>
      <c r="E734" s="7" t="s">
        <v>95</v>
      </c>
      <c r="F734" s="8">
        <f>+F735</f>
        <v>3368.6800000000003</v>
      </c>
      <c r="G734" s="8">
        <f>+G735</f>
        <v>3570.33</v>
      </c>
      <c r="H734" s="8">
        <f>+H735</f>
        <v>8220</v>
      </c>
      <c r="I734" s="8">
        <f>+I735</f>
        <v>8220</v>
      </c>
      <c r="J734" s="8">
        <f t="shared" si="28"/>
        <v>230.2308189999244</v>
      </c>
      <c r="K734" s="8">
        <f t="shared" si="29"/>
        <v>230.2308189999244</v>
      </c>
    </row>
    <row r="735" spans="1:11">
      <c r="A735" s="9"/>
      <c r="B735" s="9"/>
      <c r="C735" s="10" t="s">
        <v>454</v>
      </c>
      <c r="D735" s="9"/>
      <c r="E735" s="10" t="s">
        <v>427</v>
      </c>
      <c r="F735" s="11">
        <f>+F736+F737+F738+F739+F740+F741+F742</f>
        <v>3368.6800000000003</v>
      </c>
      <c r="G735" s="11">
        <f>+G736+G737+G738+G739+G740+G741+G742</f>
        <v>3570.33</v>
      </c>
      <c r="H735" s="11">
        <f>+H736+H737+H738+H739+H740+H741+H742</f>
        <v>8220</v>
      </c>
      <c r="I735" s="11">
        <f>+I736+I737+I738+I739+I740+I741+I742</f>
        <v>8220</v>
      </c>
      <c r="J735" s="11">
        <f t="shared" si="28"/>
        <v>230.2308189999244</v>
      </c>
      <c r="K735" s="11">
        <f t="shared" si="29"/>
        <v>230.2308189999244</v>
      </c>
    </row>
    <row r="736" spans="1:11">
      <c r="A736" s="12"/>
      <c r="B736" s="12"/>
      <c r="C736" s="12"/>
      <c r="D736" s="13" t="s">
        <v>17</v>
      </c>
      <c r="E736" s="13" t="s">
        <v>18</v>
      </c>
      <c r="F736" s="14">
        <v>63.02</v>
      </c>
      <c r="G736" s="14">
        <v>50</v>
      </c>
      <c r="H736" s="14">
        <v>1000</v>
      </c>
      <c r="I736" s="14">
        <v>1000</v>
      </c>
      <c r="J736" s="14">
        <f t="shared" si="28"/>
        <v>2000</v>
      </c>
      <c r="K736" s="14">
        <f t="shared" si="29"/>
        <v>2000</v>
      </c>
    </row>
    <row r="737" spans="1:11">
      <c r="A737" s="12"/>
      <c r="B737" s="12"/>
      <c r="C737" s="12"/>
      <c r="D737" s="13" t="s">
        <v>74</v>
      </c>
      <c r="E737" s="13" t="s">
        <v>75</v>
      </c>
      <c r="F737" s="14">
        <v>165.25</v>
      </c>
      <c r="G737" s="14">
        <v>250</v>
      </c>
      <c r="H737" s="14">
        <v>0</v>
      </c>
      <c r="I737" s="14">
        <v>0</v>
      </c>
      <c r="J737" s="14">
        <f t="shared" si="28"/>
        <v>0</v>
      </c>
      <c r="K737" s="14">
        <f t="shared" si="29"/>
        <v>0</v>
      </c>
    </row>
    <row r="738" spans="1:11">
      <c r="A738" s="12"/>
      <c r="B738" s="12"/>
      <c r="C738" s="12"/>
      <c r="D738" s="13" t="s">
        <v>57</v>
      </c>
      <c r="E738" s="13" t="s">
        <v>58</v>
      </c>
      <c r="F738" s="14">
        <v>64.010000000000005</v>
      </c>
      <c r="G738" s="14">
        <v>0</v>
      </c>
      <c r="H738" s="14">
        <v>100</v>
      </c>
      <c r="I738" s="14">
        <v>100</v>
      </c>
      <c r="J738" s="14">
        <f t="shared" si="28"/>
        <v>0</v>
      </c>
      <c r="K738" s="14">
        <f t="shared" si="29"/>
        <v>0</v>
      </c>
    </row>
    <row r="739" spans="1:11">
      <c r="A739" s="12"/>
      <c r="B739" s="12"/>
      <c r="C739" s="12"/>
      <c r="D739" s="13" t="s">
        <v>21</v>
      </c>
      <c r="E739" s="13" t="s">
        <v>22</v>
      </c>
      <c r="F739" s="14">
        <v>1023.14</v>
      </c>
      <c r="G739" s="14">
        <v>287.91000000000003</v>
      </c>
      <c r="H739" s="14">
        <v>1100</v>
      </c>
      <c r="I739" s="14">
        <v>1100</v>
      </c>
      <c r="J739" s="14">
        <f t="shared" si="28"/>
        <v>382.06383939425513</v>
      </c>
      <c r="K739" s="14">
        <f t="shared" si="29"/>
        <v>382.06383939425513</v>
      </c>
    </row>
    <row r="740" spans="1:11">
      <c r="A740" s="12"/>
      <c r="B740" s="12"/>
      <c r="C740" s="12"/>
      <c r="D740" s="13" t="s">
        <v>23</v>
      </c>
      <c r="E740" s="13" t="s">
        <v>24</v>
      </c>
      <c r="F740" s="14">
        <v>1253.26</v>
      </c>
      <c r="G740" s="14">
        <v>982.42</v>
      </c>
      <c r="H740" s="14">
        <v>2020</v>
      </c>
      <c r="I740" s="14">
        <v>2020</v>
      </c>
      <c r="J740" s="14">
        <f t="shared" si="28"/>
        <v>205.6147065409906</v>
      </c>
      <c r="K740" s="14">
        <f t="shared" si="29"/>
        <v>205.6147065409906</v>
      </c>
    </row>
    <row r="741" spans="1:11">
      <c r="A741" s="12"/>
      <c r="B741" s="12"/>
      <c r="C741" s="12"/>
      <c r="D741" s="13" t="s">
        <v>29</v>
      </c>
      <c r="E741" s="13" t="s">
        <v>30</v>
      </c>
      <c r="F741" s="14">
        <v>800</v>
      </c>
      <c r="G741" s="14">
        <v>2000</v>
      </c>
      <c r="H741" s="14">
        <v>2000</v>
      </c>
      <c r="I741" s="14">
        <v>2000</v>
      </c>
      <c r="J741" s="14">
        <f t="shared" si="28"/>
        <v>100</v>
      </c>
      <c r="K741" s="14">
        <f t="shared" si="29"/>
        <v>100</v>
      </c>
    </row>
    <row r="742" spans="1:11">
      <c r="A742" s="12"/>
      <c r="B742" s="12"/>
      <c r="C742" s="12"/>
      <c r="D742" s="13" t="s">
        <v>25</v>
      </c>
      <c r="E742" s="13" t="s">
        <v>26</v>
      </c>
      <c r="F742" s="14">
        <v>0</v>
      </c>
      <c r="G742" s="14">
        <v>0</v>
      </c>
      <c r="H742" s="14">
        <v>2000</v>
      </c>
      <c r="I742" s="14">
        <v>2000</v>
      </c>
      <c r="J742" s="14">
        <f t="shared" si="28"/>
        <v>0</v>
      </c>
      <c r="K742" s="14">
        <f t="shared" si="29"/>
        <v>0</v>
      </c>
    </row>
    <row r="743" spans="1:11">
      <c r="A743" s="6"/>
      <c r="B743" s="7" t="s">
        <v>188</v>
      </c>
      <c r="C743" s="6"/>
      <c r="D743" s="6"/>
      <c r="E743" s="7" t="s">
        <v>189</v>
      </c>
      <c r="F743" s="8">
        <f t="shared" ref="F743:I744" si="31">+F744</f>
        <v>0</v>
      </c>
      <c r="G743" s="8">
        <f t="shared" si="31"/>
        <v>0</v>
      </c>
      <c r="H743" s="8">
        <f t="shared" si="31"/>
        <v>3000</v>
      </c>
      <c r="I743" s="8">
        <f t="shared" si="31"/>
        <v>3000</v>
      </c>
      <c r="J743" s="8">
        <f t="shared" si="28"/>
        <v>0</v>
      </c>
      <c r="K743" s="8">
        <f t="shared" si="29"/>
        <v>0</v>
      </c>
    </row>
    <row r="744" spans="1:11">
      <c r="A744" s="9"/>
      <c r="B744" s="9"/>
      <c r="C744" s="10" t="s">
        <v>455</v>
      </c>
      <c r="D744" s="9"/>
      <c r="E744" s="10" t="s">
        <v>431</v>
      </c>
      <c r="F744" s="11">
        <f t="shared" si="31"/>
        <v>0</v>
      </c>
      <c r="G744" s="11">
        <f t="shared" si="31"/>
        <v>0</v>
      </c>
      <c r="H744" s="11">
        <f t="shared" si="31"/>
        <v>3000</v>
      </c>
      <c r="I744" s="11">
        <f t="shared" si="31"/>
        <v>3000</v>
      </c>
      <c r="J744" s="11">
        <f t="shared" si="28"/>
        <v>0</v>
      </c>
      <c r="K744" s="11">
        <f t="shared" si="29"/>
        <v>0</v>
      </c>
    </row>
    <row r="745" spans="1:11">
      <c r="A745" s="12"/>
      <c r="B745" s="12"/>
      <c r="C745" s="12"/>
      <c r="D745" s="13" t="s">
        <v>21</v>
      </c>
      <c r="E745" s="13" t="s">
        <v>22</v>
      </c>
      <c r="F745" s="14">
        <v>0</v>
      </c>
      <c r="G745" s="14">
        <v>0</v>
      </c>
      <c r="H745" s="14">
        <v>3000</v>
      </c>
      <c r="I745" s="14">
        <v>3000</v>
      </c>
      <c r="J745" s="14">
        <f t="shared" si="28"/>
        <v>0</v>
      </c>
      <c r="K745" s="14">
        <f t="shared" si="29"/>
        <v>0</v>
      </c>
    </row>
    <row r="746" spans="1:11">
      <c r="A746" s="6"/>
      <c r="B746" s="7" t="s">
        <v>258</v>
      </c>
      <c r="C746" s="6"/>
      <c r="D746" s="6"/>
      <c r="E746" s="7" t="s">
        <v>259</v>
      </c>
      <c r="F746" s="8">
        <f t="shared" ref="F746:I747" si="32">+F747</f>
        <v>154.19999999999999</v>
      </c>
      <c r="G746" s="8">
        <f t="shared" si="32"/>
        <v>77.58</v>
      </c>
      <c r="H746" s="8">
        <f t="shared" si="32"/>
        <v>250</v>
      </c>
      <c r="I746" s="8">
        <f t="shared" si="32"/>
        <v>250</v>
      </c>
      <c r="J746" s="8">
        <f t="shared" si="28"/>
        <v>322.24800206238723</v>
      </c>
      <c r="K746" s="8">
        <f t="shared" si="29"/>
        <v>322.24800206238723</v>
      </c>
    </row>
    <row r="747" spans="1:11">
      <c r="A747" s="9"/>
      <c r="B747" s="9"/>
      <c r="C747" s="10" t="s">
        <v>456</v>
      </c>
      <c r="D747" s="9"/>
      <c r="E747" s="10" t="s">
        <v>277</v>
      </c>
      <c r="F747" s="11">
        <f t="shared" si="32"/>
        <v>154.19999999999999</v>
      </c>
      <c r="G747" s="11">
        <f t="shared" si="32"/>
        <v>77.58</v>
      </c>
      <c r="H747" s="11">
        <f t="shared" si="32"/>
        <v>250</v>
      </c>
      <c r="I747" s="11">
        <f t="shared" si="32"/>
        <v>250</v>
      </c>
      <c r="J747" s="11">
        <f t="shared" si="28"/>
        <v>322.24800206238723</v>
      </c>
      <c r="K747" s="11">
        <f t="shared" si="29"/>
        <v>322.24800206238723</v>
      </c>
    </row>
    <row r="748" spans="1:11">
      <c r="A748" s="12"/>
      <c r="B748" s="12"/>
      <c r="C748" s="12"/>
      <c r="D748" s="13" t="s">
        <v>57</v>
      </c>
      <c r="E748" s="13" t="s">
        <v>58</v>
      </c>
      <c r="F748" s="14">
        <v>154.19999999999999</v>
      </c>
      <c r="G748" s="14">
        <v>77.58</v>
      </c>
      <c r="H748" s="14">
        <v>250</v>
      </c>
      <c r="I748" s="14">
        <v>250</v>
      </c>
      <c r="J748" s="14">
        <f t="shared" si="28"/>
        <v>322.24800206238723</v>
      </c>
      <c r="K748" s="14">
        <f t="shared" si="29"/>
        <v>322.24800206238723</v>
      </c>
    </row>
    <row r="749" spans="1:11">
      <c r="A749" s="3" t="s">
        <v>457</v>
      </c>
      <c r="B749" s="4"/>
      <c r="C749" s="4"/>
      <c r="D749" s="4"/>
      <c r="E749" s="3" t="s">
        <v>458</v>
      </c>
      <c r="F749" s="5">
        <f t="shared" ref="F749:I750" si="33">+F750</f>
        <v>5123.13</v>
      </c>
      <c r="G749" s="5">
        <f t="shared" si="33"/>
        <v>5000</v>
      </c>
      <c r="H749" s="5">
        <f t="shared" si="33"/>
        <v>6860</v>
      </c>
      <c r="I749" s="5">
        <f t="shared" si="33"/>
        <v>6860</v>
      </c>
      <c r="J749" s="5">
        <f t="shared" si="28"/>
        <v>137.20000000000002</v>
      </c>
      <c r="K749" s="5">
        <f t="shared" si="29"/>
        <v>137.20000000000002</v>
      </c>
    </row>
    <row r="750" spans="1:11">
      <c r="A750" s="6"/>
      <c r="B750" s="7" t="s">
        <v>94</v>
      </c>
      <c r="C750" s="6"/>
      <c r="D750" s="6"/>
      <c r="E750" s="7" t="s">
        <v>95</v>
      </c>
      <c r="F750" s="8">
        <f t="shared" si="33"/>
        <v>5123.13</v>
      </c>
      <c r="G750" s="8">
        <f t="shared" si="33"/>
        <v>5000</v>
      </c>
      <c r="H750" s="8">
        <f t="shared" si="33"/>
        <v>6860</v>
      </c>
      <c r="I750" s="8">
        <f t="shared" si="33"/>
        <v>6860</v>
      </c>
      <c r="J750" s="8">
        <f t="shared" si="28"/>
        <v>137.20000000000002</v>
      </c>
      <c r="K750" s="8">
        <f t="shared" si="29"/>
        <v>137.20000000000002</v>
      </c>
    </row>
    <row r="751" spans="1:11">
      <c r="A751" s="9"/>
      <c r="B751" s="9"/>
      <c r="C751" s="10" t="s">
        <v>459</v>
      </c>
      <c r="D751" s="9"/>
      <c r="E751" s="10" t="s">
        <v>427</v>
      </c>
      <c r="F751" s="11">
        <f>+F752+F753+F754+F755+F756+F757+F758+F759+F760</f>
        <v>5123.13</v>
      </c>
      <c r="G751" s="11">
        <f>+G752+G753+G754+G755+G756+G757+G758+G759+G760</f>
        <v>5000</v>
      </c>
      <c r="H751" s="11">
        <f>+H752+H753+H754+H755+H756+H757+H758+H759+H760</f>
        <v>6860</v>
      </c>
      <c r="I751" s="11">
        <f>+I752+I753+I754+I755+I756+I757+I758+I759+I760</f>
        <v>6860</v>
      </c>
      <c r="J751" s="11">
        <f t="shared" si="28"/>
        <v>137.20000000000002</v>
      </c>
      <c r="K751" s="11">
        <f t="shared" si="29"/>
        <v>137.20000000000002</v>
      </c>
    </row>
    <row r="752" spans="1:11">
      <c r="A752" s="12"/>
      <c r="B752" s="12"/>
      <c r="C752" s="12"/>
      <c r="D752" s="13" t="s">
        <v>17</v>
      </c>
      <c r="E752" s="13" t="s">
        <v>18</v>
      </c>
      <c r="F752" s="14">
        <v>1749.74</v>
      </c>
      <c r="G752" s="14">
        <v>1444.45</v>
      </c>
      <c r="H752" s="14">
        <v>1960</v>
      </c>
      <c r="I752" s="14">
        <v>1960</v>
      </c>
      <c r="J752" s="14">
        <f t="shared" si="28"/>
        <v>135.69178580082385</v>
      </c>
      <c r="K752" s="14">
        <f t="shared" si="29"/>
        <v>135.69178580082385</v>
      </c>
    </row>
    <row r="753" spans="1:11">
      <c r="A753" s="12"/>
      <c r="B753" s="12"/>
      <c r="C753" s="12"/>
      <c r="D753" s="13" t="s">
        <v>74</v>
      </c>
      <c r="E753" s="13" t="s">
        <v>75</v>
      </c>
      <c r="F753" s="14">
        <v>1314.91</v>
      </c>
      <c r="G753" s="14">
        <v>1211.68</v>
      </c>
      <c r="H753" s="14">
        <v>1350</v>
      </c>
      <c r="I753" s="14">
        <v>1350</v>
      </c>
      <c r="J753" s="14">
        <f t="shared" si="28"/>
        <v>111.41555526211539</v>
      </c>
      <c r="K753" s="14">
        <f t="shared" si="29"/>
        <v>111.41555526211539</v>
      </c>
    </row>
    <row r="754" spans="1:11">
      <c r="A754" s="12"/>
      <c r="B754" s="12"/>
      <c r="C754" s="12"/>
      <c r="D754" s="13" t="s">
        <v>57</v>
      </c>
      <c r="E754" s="13" t="s">
        <v>58</v>
      </c>
      <c r="F754" s="14">
        <v>512.95000000000005</v>
      </c>
      <c r="G754" s="14">
        <v>1390.46</v>
      </c>
      <c r="H754" s="14">
        <v>1400</v>
      </c>
      <c r="I754" s="14">
        <v>1400</v>
      </c>
      <c r="J754" s="14">
        <f t="shared" si="28"/>
        <v>100.68610387929174</v>
      </c>
      <c r="K754" s="14">
        <f t="shared" si="29"/>
        <v>100.68610387929174</v>
      </c>
    </row>
    <row r="755" spans="1:11">
      <c r="A755" s="12"/>
      <c r="B755" s="12"/>
      <c r="C755" s="12"/>
      <c r="D755" s="13" t="s">
        <v>19</v>
      </c>
      <c r="E755" s="13" t="s">
        <v>20</v>
      </c>
      <c r="F755" s="14">
        <v>0</v>
      </c>
      <c r="G755" s="14">
        <v>200</v>
      </c>
      <c r="H755" s="14">
        <v>250</v>
      </c>
      <c r="I755" s="14">
        <v>250</v>
      </c>
      <c r="J755" s="14">
        <f t="shared" si="28"/>
        <v>125</v>
      </c>
      <c r="K755" s="14">
        <f t="shared" si="29"/>
        <v>125</v>
      </c>
    </row>
    <row r="756" spans="1:11">
      <c r="A756" s="12"/>
      <c r="B756" s="12"/>
      <c r="C756" s="12"/>
      <c r="D756" s="13" t="s">
        <v>21</v>
      </c>
      <c r="E756" s="13" t="s">
        <v>22</v>
      </c>
      <c r="F756" s="14">
        <v>160.43</v>
      </c>
      <c r="G756" s="14">
        <v>230</v>
      </c>
      <c r="H756" s="14">
        <v>650</v>
      </c>
      <c r="I756" s="14">
        <v>650</v>
      </c>
      <c r="J756" s="14">
        <f t="shared" si="28"/>
        <v>282.60869565217394</v>
      </c>
      <c r="K756" s="14">
        <f t="shared" si="29"/>
        <v>282.60869565217394</v>
      </c>
    </row>
    <row r="757" spans="1:11">
      <c r="A757" s="12"/>
      <c r="B757" s="12"/>
      <c r="C757" s="12"/>
      <c r="D757" s="13" t="s">
        <v>66</v>
      </c>
      <c r="E757" s="13" t="s">
        <v>67</v>
      </c>
      <c r="F757" s="14">
        <v>280</v>
      </c>
      <c r="G757" s="14">
        <v>413.41</v>
      </c>
      <c r="H757" s="14">
        <v>600</v>
      </c>
      <c r="I757" s="14">
        <v>600</v>
      </c>
      <c r="J757" s="14">
        <f t="shared" si="28"/>
        <v>145.13437023777846</v>
      </c>
      <c r="K757" s="14">
        <f t="shared" si="29"/>
        <v>145.13437023777846</v>
      </c>
    </row>
    <row r="758" spans="1:11">
      <c r="A758" s="12"/>
      <c r="B758" s="12"/>
      <c r="C758" s="12"/>
      <c r="D758" s="13" t="s">
        <v>23</v>
      </c>
      <c r="E758" s="13" t="s">
        <v>24</v>
      </c>
      <c r="F758" s="14">
        <v>5.0999999999999996</v>
      </c>
      <c r="G758" s="14">
        <v>10</v>
      </c>
      <c r="H758" s="14">
        <v>50</v>
      </c>
      <c r="I758" s="14">
        <v>50</v>
      </c>
      <c r="J758" s="14">
        <f t="shared" si="28"/>
        <v>500</v>
      </c>
      <c r="K758" s="14">
        <f t="shared" si="29"/>
        <v>500</v>
      </c>
    </row>
    <row r="759" spans="1:11">
      <c r="A759" s="12"/>
      <c r="B759" s="12"/>
      <c r="C759" s="12"/>
      <c r="D759" s="13" t="s">
        <v>29</v>
      </c>
      <c r="E759" s="13" t="s">
        <v>30</v>
      </c>
      <c r="F759" s="14">
        <v>1100</v>
      </c>
      <c r="G759" s="14">
        <v>100</v>
      </c>
      <c r="H759" s="14">
        <v>300</v>
      </c>
      <c r="I759" s="14">
        <v>300</v>
      </c>
      <c r="J759" s="14">
        <f t="shared" si="28"/>
        <v>300</v>
      </c>
      <c r="K759" s="14">
        <f t="shared" si="29"/>
        <v>300</v>
      </c>
    </row>
    <row r="760" spans="1:11">
      <c r="A760" s="12"/>
      <c r="B760" s="12"/>
      <c r="C760" s="12"/>
      <c r="D760" s="13" t="s">
        <v>25</v>
      </c>
      <c r="E760" s="13" t="s">
        <v>26</v>
      </c>
      <c r="F760" s="14">
        <v>0</v>
      </c>
      <c r="G760" s="14">
        <v>0</v>
      </c>
      <c r="H760" s="14">
        <v>300</v>
      </c>
      <c r="I760" s="14">
        <v>300</v>
      </c>
      <c r="J760" s="14">
        <f t="shared" si="28"/>
        <v>0</v>
      </c>
      <c r="K760" s="14">
        <f t="shared" si="29"/>
        <v>0</v>
      </c>
    </row>
    <row r="761" spans="1:11">
      <c r="A761" s="3" t="s">
        <v>460</v>
      </c>
      <c r="B761" s="4"/>
      <c r="C761" s="4"/>
      <c r="D761" s="4"/>
      <c r="E761" s="3" t="s">
        <v>461</v>
      </c>
      <c r="F761" s="5">
        <f>+F762+F774</f>
        <v>9309.4799999999977</v>
      </c>
      <c r="G761" s="5">
        <f>+G762+G774</f>
        <v>17434.980000000003</v>
      </c>
      <c r="H761" s="5">
        <f>+H762+H774</f>
        <v>18904.98</v>
      </c>
      <c r="I761" s="5">
        <f>+I762+I774</f>
        <v>18904.98</v>
      </c>
      <c r="J761" s="5">
        <f t="shared" si="28"/>
        <v>108.43132598947631</v>
      </c>
      <c r="K761" s="5">
        <f t="shared" si="29"/>
        <v>108.43132598947631</v>
      </c>
    </row>
    <row r="762" spans="1:11">
      <c r="A762" s="6"/>
      <c r="B762" s="7" t="s">
        <v>94</v>
      </c>
      <c r="C762" s="6"/>
      <c r="D762" s="6"/>
      <c r="E762" s="7" t="s">
        <v>95</v>
      </c>
      <c r="F762" s="8">
        <f>+F763</f>
        <v>8571.9299999999985</v>
      </c>
      <c r="G762" s="8">
        <f>+G763</f>
        <v>11434.980000000001</v>
      </c>
      <c r="H762" s="8">
        <f>+H763</f>
        <v>13304.98</v>
      </c>
      <c r="I762" s="8">
        <f>+I763</f>
        <v>13304.98</v>
      </c>
      <c r="J762" s="8">
        <f t="shared" si="28"/>
        <v>116.35332987027522</v>
      </c>
      <c r="K762" s="8">
        <f t="shared" si="29"/>
        <v>116.35332987027522</v>
      </c>
    </row>
    <row r="763" spans="1:11">
      <c r="A763" s="9"/>
      <c r="B763" s="9"/>
      <c r="C763" s="10" t="s">
        <v>462</v>
      </c>
      <c r="D763" s="9"/>
      <c r="E763" s="10" t="s">
        <v>427</v>
      </c>
      <c r="F763" s="11">
        <f>+F764+F765+F766+F767+F768+F769+F770+F771+F772+F773</f>
        <v>8571.9299999999985</v>
      </c>
      <c r="G763" s="11">
        <f>+G764+G765+G766+G767+G768+G769+G770+G771+G772+G773</f>
        <v>11434.980000000001</v>
      </c>
      <c r="H763" s="11">
        <f>+H764+H765+H766+H767+H768+H769+H770+H771+H772+H773</f>
        <v>13304.98</v>
      </c>
      <c r="I763" s="11">
        <f>+I764+I765+I766+I767+I768+I769+I770+I771+I772+I773</f>
        <v>13304.98</v>
      </c>
      <c r="J763" s="11">
        <f t="shared" si="28"/>
        <v>116.35332987027522</v>
      </c>
      <c r="K763" s="11">
        <f t="shared" si="29"/>
        <v>116.35332987027522</v>
      </c>
    </row>
    <row r="764" spans="1:11">
      <c r="A764" s="12"/>
      <c r="B764" s="12"/>
      <c r="C764" s="12"/>
      <c r="D764" s="13" t="s">
        <v>17</v>
      </c>
      <c r="E764" s="13" t="s">
        <v>18</v>
      </c>
      <c r="F764" s="14">
        <v>2828.23</v>
      </c>
      <c r="G764" s="14">
        <v>3445.28</v>
      </c>
      <c r="H764" s="14">
        <v>5000</v>
      </c>
      <c r="I764" s="14">
        <v>5000</v>
      </c>
      <c r="J764" s="14">
        <f t="shared" si="28"/>
        <v>145.12608554311984</v>
      </c>
      <c r="K764" s="14">
        <f t="shared" si="29"/>
        <v>145.12608554311984</v>
      </c>
    </row>
    <row r="765" spans="1:11">
      <c r="A765" s="12"/>
      <c r="B765" s="12"/>
      <c r="C765" s="12"/>
      <c r="D765" s="13" t="s">
        <v>74</v>
      </c>
      <c r="E765" s="13" t="s">
        <v>75</v>
      </c>
      <c r="F765" s="14">
        <v>2732.1</v>
      </c>
      <c r="G765" s="14">
        <v>3600</v>
      </c>
      <c r="H765" s="14">
        <v>1200</v>
      </c>
      <c r="I765" s="14">
        <v>1200</v>
      </c>
      <c r="J765" s="14">
        <f t="shared" si="28"/>
        <v>33.333333333333329</v>
      </c>
      <c r="K765" s="14">
        <f t="shared" si="29"/>
        <v>33.333333333333329</v>
      </c>
    </row>
    <row r="766" spans="1:11">
      <c r="A766" s="12"/>
      <c r="B766" s="12"/>
      <c r="C766" s="12"/>
      <c r="D766" s="13" t="s">
        <v>57</v>
      </c>
      <c r="E766" s="13" t="s">
        <v>58</v>
      </c>
      <c r="F766" s="14">
        <v>392.99</v>
      </c>
      <c r="G766" s="14">
        <v>1280</v>
      </c>
      <c r="H766" s="14">
        <v>1370</v>
      </c>
      <c r="I766" s="14">
        <v>1370</v>
      </c>
      <c r="J766" s="14">
        <f t="shared" si="28"/>
        <v>107.03125</v>
      </c>
      <c r="K766" s="14">
        <f t="shared" si="29"/>
        <v>107.03125</v>
      </c>
    </row>
    <row r="767" spans="1:11">
      <c r="A767" s="12"/>
      <c r="B767" s="12"/>
      <c r="C767" s="12"/>
      <c r="D767" s="13" t="s">
        <v>19</v>
      </c>
      <c r="E767" s="13" t="s">
        <v>20</v>
      </c>
      <c r="F767" s="14">
        <v>260</v>
      </c>
      <c r="G767" s="14">
        <v>0</v>
      </c>
      <c r="H767" s="14">
        <v>300</v>
      </c>
      <c r="I767" s="14">
        <v>300</v>
      </c>
      <c r="J767" s="14">
        <f t="shared" si="28"/>
        <v>0</v>
      </c>
      <c r="K767" s="14">
        <f t="shared" si="29"/>
        <v>0</v>
      </c>
    </row>
    <row r="768" spans="1:11">
      <c r="A768" s="12"/>
      <c r="B768" s="12"/>
      <c r="C768" s="12"/>
      <c r="D768" s="13" t="s">
        <v>59</v>
      </c>
      <c r="E768" s="13" t="s">
        <v>60</v>
      </c>
      <c r="F768" s="14">
        <v>0</v>
      </c>
      <c r="G768" s="14">
        <v>0</v>
      </c>
      <c r="H768" s="14">
        <v>400</v>
      </c>
      <c r="I768" s="14">
        <v>400</v>
      </c>
      <c r="J768" s="14">
        <f t="shared" si="28"/>
        <v>0</v>
      </c>
      <c r="K768" s="14">
        <f t="shared" si="29"/>
        <v>0</v>
      </c>
    </row>
    <row r="769" spans="1:11">
      <c r="A769" s="12"/>
      <c r="B769" s="12"/>
      <c r="C769" s="12"/>
      <c r="D769" s="13" t="s">
        <v>21</v>
      </c>
      <c r="E769" s="13" t="s">
        <v>22</v>
      </c>
      <c r="F769" s="14">
        <v>156.13</v>
      </c>
      <c r="G769" s="14">
        <v>500.02</v>
      </c>
      <c r="H769" s="14">
        <v>1150</v>
      </c>
      <c r="I769" s="14">
        <v>1150</v>
      </c>
      <c r="J769" s="14">
        <f t="shared" si="28"/>
        <v>229.99080036798526</v>
      </c>
      <c r="K769" s="14">
        <f t="shared" si="29"/>
        <v>229.99080036798526</v>
      </c>
    </row>
    <row r="770" spans="1:11">
      <c r="A770" s="12"/>
      <c r="B770" s="12"/>
      <c r="C770" s="12"/>
      <c r="D770" s="13" t="s">
        <v>66</v>
      </c>
      <c r="E770" s="13" t="s">
        <v>67</v>
      </c>
      <c r="F770" s="14">
        <v>686.4</v>
      </c>
      <c r="G770" s="14">
        <v>755.95</v>
      </c>
      <c r="H770" s="14">
        <v>930</v>
      </c>
      <c r="I770" s="14">
        <v>930</v>
      </c>
      <c r="J770" s="14">
        <f t="shared" si="28"/>
        <v>123.02400952443944</v>
      </c>
      <c r="K770" s="14">
        <f t="shared" si="29"/>
        <v>123.02400952443944</v>
      </c>
    </row>
    <row r="771" spans="1:11">
      <c r="A771" s="12"/>
      <c r="B771" s="12"/>
      <c r="C771" s="12"/>
      <c r="D771" s="13" t="s">
        <v>23</v>
      </c>
      <c r="E771" s="13" t="s">
        <v>24</v>
      </c>
      <c r="F771" s="14">
        <v>595.5</v>
      </c>
      <c r="G771" s="14">
        <v>353.73</v>
      </c>
      <c r="H771" s="14">
        <v>515</v>
      </c>
      <c r="I771" s="14">
        <v>515</v>
      </c>
      <c r="J771" s="14">
        <f t="shared" si="28"/>
        <v>145.59127017781924</v>
      </c>
      <c r="K771" s="14">
        <f t="shared" si="29"/>
        <v>145.59127017781924</v>
      </c>
    </row>
    <row r="772" spans="1:11">
      <c r="A772" s="12"/>
      <c r="B772" s="12"/>
      <c r="C772" s="12"/>
      <c r="D772" s="13" t="s">
        <v>29</v>
      </c>
      <c r="E772" s="13" t="s">
        <v>30</v>
      </c>
      <c r="F772" s="14">
        <v>850</v>
      </c>
      <c r="G772" s="14">
        <v>1000</v>
      </c>
      <c r="H772" s="14">
        <v>750</v>
      </c>
      <c r="I772" s="14">
        <v>750</v>
      </c>
      <c r="J772" s="14">
        <f t="shared" si="28"/>
        <v>75</v>
      </c>
      <c r="K772" s="14">
        <f t="shared" si="29"/>
        <v>75</v>
      </c>
    </row>
    <row r="773" spans="1:11">
      <c r="A773" s="12"/>
      <c r="B773" s="12"/>
      <c r="C773" s="12"/>
      <c r="D773" s="13" t="s">
        <v>25</v>
      </c>
      <c r="E773" s="13" t="s">
        <v>26</v>
      </c>
      <c r="F773" s="14">
        <v>70.58</v>
      </c>
      <c r="G773" s="14">
        <v>500</v>
      </c>
      <c r="H773" s="14">
        <v>1689.98</v>
      </c>
      <c r="I773" s="14">
        <v>1689.98</v>
      </c>
      <c r="J773" s="14">
        <f t="shared" si="28"/>
        <v>337.99599999999998</v>
      </c>
      <c r="K773" s="14">
        <f t="shared" si="29"/>
        <v>337.99599999999998</v>
      </c>
    </row>
    <row r="774" spans="1:11">
      <c r="A774" s="6"/>
      <c r="B774" s="7" t="s">
        <v>258</v>
      </c>
      <c r="C774" s="6"/>
      <c r="D774" s="6"/>
      <c r="E774" s="7" t="s">
        <v>259</v>
      </c>
      <c r="F774" s="8">
        <f>+F775</f>
        <v>737.55</v>
      </c>
      <c r="G774" s="8">
        <f>+G775</f>
        <v>6000</v>
      </c>
      <c r="H774" s="8">
        <f>+H775</f>
        <v>5600</v>
      </c>
      <c r="I774" s="8">
        <f>+I775</f>
        <v>5600</v>
      </c>
      <c r="J774" s="8">
        <f t="shared" si="28"/>
        <v>93.333333333333329</v>
      </c>
      <c r="K774" s="8">
        <f t="shared" si="29"/>
        <v>93.333333333333329</v>
      </c>
    </row>
    <row r="775" spans="1:11">
      <c r="A775" s="9"/>
      <c r="B775" s="9"/>
      <c r="C775" s="10" t="s">
        <v>463</v>
      </c>
      <c r="D775" s="9"/>
      <c r="E775" s="10" t="s">
        <v>277</v>
      </c>
      <c r="F775" s="11">
        <f>+F776+F777</f>
        <v>737.55</v>
      </c>
      <c r="G775" s="11">
        <f>+G776+G777</f>
        <v>6000</v>
      </c>
      <c r="H775" s="11">
        <f>+H776+H777</f>
        <v>5600</v>
      </c>
      <c r="I775" s="11">
        <f>+I776+I777</f>
        <v>5600</v>
      </c>
      <c r="J775" s="11">
        <f t="shared" ref="J775:J838" si="34">IF(G775&lt;&gt;0,I775/G775*100,0)</f>
        <v>93.333333333333329</v>
      </c>
      <c r="K775" s="11">
        <f t="shared" ref="K775:K838" si="35">IF(G775&lt;&gt;0,H775/G775*100,0)</f>
        <v>93.333333333333329</v>
      </c>
    </row>
    <row r="776" spans="1:11">
      <c r="A776" s="12"/>
      <c r="B776" s="12"/>
      <c r="C776" s="12"/>
      <c r="D776" s="13" t="s">
        <v>74</v>
      </c>
      <c r="E776" s="13" t="s">
        <v>75</v>
      </c>
      <c r="F776" s="14">
        <v>638.91</v>
      </c>
      <c r="G776" s="14">
        <v>0</v>
      </c>
      <c r="H776" s="14">
        <v>500</v>
      </c>
      <c r="I776" s="14">
        <v>500</v>
      </c>
      <c r="J776" s="14">
        <f t="shared" si="34"/>
        <v>0</v>
      </c>
      <c r="K776" s="14">
        <f t="shared" si="35"/>
        <v>0</v>
      </c>
    </row>
    <row r="777" spans="1:11">
      <c r="A777" s="12"/>
      <c r="B777" s="12"/>
      <c r="C777" s="12"/>
      <c r="D777" s="13" t="s">
        <v>21</v>
      </c>
      <c r="E777" s="13" t="s">
        <v>22</v>
      </c>
      <c r="F777" s="14">
        <v>98.64</v>
      </c>
      <c r="G777" s="14">
        <v>6000</v>
      </c>
      <c r="H777" s="14">
        <v>5100</v>
      </c>
      <c r="I777" s="14">
        <v>5100</v>
      </c>
      <c r="J777" s="14">
        <f t="shared" si="34"/>
        <v>85</v>
      </c>
      <c r="K777" s="14">
        <f t="shared" si="35"/>
        <v>85</v>
      </c>
    </row>
    <row r="778" spans="1:11">
      <c r="A778" s="3" t="s">
        <v>464</v>
      </c>
      <c r="B778" s="4"/>
      <c r="C778" s="4"/>
      <c r="D778" s="4"/>
      <c r="E778" s="3" t="s">
        <v>465</v>
      </c>
      <c r="F778" s="5">
        <f t="shared" ref="F778:I779" si="36">+F779</f>
        <v>5236.3600000000006</v>
      </c>
      <c r="G778" s="5">
        <f t="shared" si="36"/>
        <v>6235</v>
      </c>
      <c r="H778" s="5">
        <f t="shared" si="36"/>
        <v>9240</v>
      </c>
      <c r="I778" s="5">
        <f t="shared" si="36"/>
        <v>9240</v>
      </c>
      <c r="J778" s="5">
        <f t="shared" si="34"/>
        <v>148.19566960705694</v>
      </c>
      <c r="K778" s="5">
        <f t="shared" si="35"/>
        <v>148.19566960705694</v>
      </c>
    </row>
    <row r="779" spans="1:11">
      <c r="A779" s="6"/>
      <c r="B779" s="7" t="s">
        <v>94</v>
      </c>
      <c r="C779" s="6"/>
      <c r="D779" s="6"/>
      <c r="E779" s="7" t="s">
        <v>95</v>
      </c>
      <c r="F779" s="8">
        <f t="shared" si="36"/>
        <v>5236.3600000000006</v>
      </c>
      <c r="G779" s="8">
        <f t="shared" si="36"/>
        <v>6235</v>
      </c>
      <c r="H779" s="8">
        <f t="shared" si="36"/>
        <v>9240</v>
      </c>
      <c r="I779" s="8">
        <f t="shared" si="36"/>
        <v>9240</v>
      </c>
      <c r="J779" s="8">
        <f t="shared" si="34"/>
        <v>148.19566960705694</v>
      </c>
      <c r="K779" s="8">
        <f t="shared" si="35"/>
        <v>148.19566960705694</v>
      </c>
    </row>
    <row r="780" spans="1:11">
      <c r="A780" s="9"/>
      <c r="B780" s="9"/>
      <c r="C780" s="10" t="s">
        <v>466</v>
      </c>
      <c r="D780" s="9"/>
      <c r="E780" s="10" t="s">
        <v>427</v>
      </c>
      <c r="F780" s="11">
        <f>+F781+F782+F783+F784+F785+F786+F787+F788</f>
        <v>5236.3600000000006</v>
      </c>
      <c r="G780" s="11">
        <f>+G781+G782+G783+G784+G785+G786+G787+G788</f>
        <v>6235</v>
      </c>
      <c r="H780" s="11">
        <f>+H781+H782+H783+H784+H785+H786+H787+H788</f>
        <v>9240</v>
      </c>
      <c r="I780" s="11">
        <f>+I781+I782+I783+I784+I785+I786+I787+I788</f>
        <v>9240</v>
      </c>
      <c r="J780" s="11">
        <f t="shared" si="34"/>
        <v>148.19566960705694</v>
      </c>
      <c r="K780" s="11">
        <f t="shared" si="35"/>
        <v>148.19566960705694</v>
      </c>
    </row>
    <row r="781" spans="1:11">
      <c r="A781" s="12"/>
      <c r="B781" s="12"/>
      <c r="C781" s="12"/>
      <c r="D781" s="13" t="s">
        <v>17</v>
      </c>
      <c r="E781" s="13" t="s">
        <v>18</v>
      </c>
      <c r="F781" s="14">
        <v>1164.72</v>
      </c>
      <c r="G781" s="14">
        <v>1087.9100000000001</v>
      </c>
      <c r="H781" s="14">
        <v>2050</v>
      </c>
      <c r="I781" s="14">
        <v>2050</v>
      </c>
      <c r="J781" s="14">
        <f t="shared" si="34"/>
        <v>188.43470507670671</v>
      </c>
      <c r="K781" s="14">
        <f t="shared" si="35"/>
        <v>188.43470507670671</v>
      </c>
    </row>
    <row r="782" spans="1:11">
      <c r="A782" s="12"/>
      <c r="B782" s="12"/>
      <c r="C782" s="12"/>
      <c r="D782" s="13" t="s">
        <v>74</v>
      </c>
      <c r="E782" s="13" t="s">
        <v>75</v>
      </c>
      <c r="F782" s="14">
        <v>458.16</v>
      </c>
      <c r="G782" s="14">
        <v>800</v>
      </c>
      <c r="H782" s="14">
        <v>1200</v>
      </c>
      <c r="I782" s="14">
        <v>1200</v>
      </c>
      <c r="J782" s="14">
        <f t="shared" si="34"/>
        <v>150</v>
      </c>
      <c r="K782" s="14">
        <f t="shared" si="35"/>
        <v>150</v>
      </c>
    </row>
    <row r="783" spans="1:11">
      <c r="A783" s="12"/>
      <c r="B783" s="12"/>
      <c r="C783" s="12"/>
      <c r="D783" s="13" t="s">
        <v>57</v>
      </c>
      <c r="E783" s="13" t="s">
        <v>58</v>
      </c>
      <c r="F783" s="14">
        <v>935.97</v>
      </c>
      <c r="G783" s="14">
        <v>1082.0899999999999</v>
      </c>
      <c r="H783" s="14">
        <v>900</v>
      </c>
      <c r="I783" s="14">
        <v>900</v>
      </c>
      <c r="J783" s="14">
        <f t="shared" si="34"/>
        <v>83.172379376946466</v>
      </c>
      <c r="K783" s="14">
        <f t="shared" si="35"/>
        <v>83.172379376946466</v>
      </c>
    </row>
    <row r="784" spans="1:11">
      <c r="A784" s="12"/>
      <c r="B784" s="12"/>
      <c r="C784" s="12"/>
      <c r="D784" s="13" t="s">
        <v>21</v>
      </c>
      <c r="E784" s="13" t="s">
        <v>22</v>
      </c>
      <c r="F784" s="14">
        <v>575.82000000000005</v>
      </c>
      <c r="G784" s="14">
        <v>540</v>
      </c>
      <c r="H784" s="14">
        <v>780</v>
      </c>
      <c r="I784" s="14">
        <v>780</v>
      </c>
      <c r="J784" s="14">
        <f t="shared" si="34"/>
        <v>144.44444444444443</v>
      </c>
      <c r="K784" s="14">
        <f t="shared" si="35"/>
        <v>144.44444444444443</v>
      </c>
    </row>
    <row r="785" spans="1:11">
      <c r="A785" s="12"/>
      <c r="B785" s="12"/>
      <c r="C785" s="12"/>
      <c r="D785" s="13" t="s">
        <v>66</v>
      </c>
      <c r="E785" s="13" t="s">
        <v>67</v>
      </c>
      <c r="F785" s="14">
        <v>140.01</v>
      </c>
      <c r="G785" s="14">
        <v>65</v>
      </c>
      <c r="H785" s="14">
        <v>100</v>
      </c>
      <c r="I785" s="14">
        <v>100</v>
      </c>
      <c r="J785" s="14">
        <f t="shared" si="34"/>
        <v>153.84615384615387</v>
      </c>
      <c r="K785" s="14">
        <f t="shared" si="35"/>
        <v>153.84615384615387</v>
      </c>
    </row>
    <row r="786" spans="1:11">
      <c r="A786" s="12"/>
      <c r="B786" s="12"/>
      <c r="C786" s="12"/>
      <c r="D786" s="13" t="s">
        <v>23</v>
      </c>
      <c r="E786" s="13" t="s">
        <v>24</v>
      </c>
      <c r="F786" s="14">
        <v>1961.68</v>
      </c>
      <c r="G786" s="14">
        <v>1931.36</v>
      </c>
      <c r="H786" s="14">
        <v>1110</v>
      </c>
      <c r="I786" s="14">
        <v>1110</v>
      </c>
      <c r="J786" s="14">
        <f t="shared" si="34"/>
        <v>57.472454643360123</v>
      </c>
      <c r="K786" s="14">
        <f t="shared" si="35"/>
        <v>57.472454643360123</v>
      </c>
    </row>
    <row r="787" spans="1:11">
      <c r="A787" s="12"/>
      <c r="B787" s="12"/>
      <c r="C787" s="12"/>
      <c r="D787" s="13" t="s">
        <v>25</v>
      </c>
      <c r="E787" s="13" t="s">
        <v>26</v>
      </c>
      <c r="F787" s="14">
        <v>0</v>
      </c>
      <c r="G787" s="14">
        <v>150</v>
      </c>
      <c r="H787" s="14">
        <v>100</v>
      </c>
      <c r="I787" s="14">
        <v>100</v>
      </c>
      <c r="J787" s="14">
        <f t="shared" si="34"/>
        <v>66.666666666666657</v>
      </c>
      <c r="K787" s="14">
        <f t="shared" si="35"/>
        <v>66.666666666666657</v>
      </c>
    </row>
    <row r="788" spans="1:11">
      <c r="A788" s="12"/>
      <c r="B788" s="12"/>
      <c r="C788" s="12"/>
      <c r="D788" s="13" t="s">
        <v>132</v>
      </c>
      <c r="E788" s="13" t="s">
        <v>133</v>
      </c>
      <c r="F788" s="14">
        <v>0</v>
      </c>
      <c r="G788" s="14">
        <v>578.64</v>
      </c>
      <c r="H788" s="14">
        <v>3000</v>
      </c>
      <c r="I788" s="14">
        <v>3000</v>
      </c>
      <c r="J788" s="14">
        <f t="shared" si="34"/>
        <v>518.45707175445875</v>
      </c>
      <c r="K788" s="14">
        <f t="shared" si="35"/>
        <v>518.45707175445875</v>
      </c>
    </row>
    <row r="789" spans="1:11">
      <c r="A789" s="3" t="s">
        <v>467</v>
      </c>
      <c r="B789" s="4"/>
      <c r="C789" s="4"/>
      <c r="D789" s="4"/>
      <c r="E789" s="3" t="s">
        <v>468</v>
      </c>
      <c r="F789" s="5">
        <f t="shared" ref="F789:I790" si="37">+F790</f>
        <v>8283.369999999999</v>
      </c>
      <c r="G789" s="5">
        <f t="shared" si="37"/>
        <v>9270</v>
      </c>
      <c r="H789" s="5">
        <f t="shared" si="37"/>
        <v>11470</v>
      </c>
      <c r="I789" s="5">
        <f t="shared" si="37"/>
        <v>11470</v>
      </c>
      <c r="J789" s="5">
        <f t="shared" si="34"/>
        <v>123.73247033441208</v>
      </c>
      <c r="K789" s="5">
        <f t="shared" si="35"/>
        <v>123.73247033441208</v>
      </c>
    </row>
    <row r="790" spans="1:11">
      <c r="A790" s="6"/>
      <c r="B790" s="7" t="s">
        <v>94</v>
      </c>
      <c r="C790" s="6"/>
      <c r="D790" s="6"/>
      <c r="E790" s="7" t="s">
        <v>95</v>
      </c>
      <c r="F790" s="8">
        <f t="shared" si="37"/>
        <v>8283.369999999999</v>
      </c>
      <c r="G790" s="8">
        <f t="shared" si="37"/>
        <v>9270</v>
      </c>
      <c r="H790" s="8">
        <f t="shared" si="37"/>
        <v>11470</v>
      </c>
      <c r="I790" s="8">
        <f t="shared" si="37"/>
        <v>11470</v>
      </c>
      <c r="J790" s="8">
        <f t="shared" si="34"/>
        <v>123.73247033441208</v>
      </c>
      <c r="K790" s="8">
        <f t="shared" si="35"/>
        <v>123.73247033441208</v>
      </c>
    </row>
    <row r="791" spans="1:11">
      <c r="A791" s="9"/>
      <c r="B791" s="9"/>
      <c r="C791" s="10" t="s">
        <v>469</v>
      </c>
      <c r="D791" s="9"/>
      <c r="E791" s="10" t="s">
        <v>427</v>
      </c>
      <c r="F791" s="11">
        <f>+F792+F793+F794+F795+F796+F797+F798</f>
        <v>8283.369999999999</v>
      </c>
      <c r="G791" s="11">
        <f>+G792+G793+G794+G795+G796+G797+G798</f>
        <v>9270</v>
      </c>
      <c r="H791" s="11">
        <f>+H792+H793+H794+H795+H796+H797+H798</f>
        <v>11470</v>
      </c>
      <c r="I791" s="11">
        <f>+I792+I793+I794+I795+I796+I797+I798</f>
        <v>11470</v>
      </c>
      <c r="J791" s="11">
        <f t="shared" si="34"/>
        <v>123.73247033441208</v>
      </c>
      <c r="K791" s="11">
        <f t="shared" si="35"/>
        <v>123.73247033441208</v>
      </c>
    </row>
    <row r="792" spans="1:11">
      <c r="A792" s="12"/>
      <c r="B792" s="12"/>
      <c r="C792" s="12"/>
      <c r="D792" s="13" t="s">
        <v>17</v>
      </c>
      <c r="E792" s="13" t="s">
        <v>18</v>
      </c>
      <c r="F792" s="14">
        <v>828.57</v>
      </c>
      <c r="G792" s="14">
        <v>1057.45</v>
      </c>
      <c r="H792" s="14">
        <v>2000</v>
      </c>
      <c r="I792" s="14">
        <v>2000</v>
      </c>
      <c r="J792" s="14">
        <f t="shared" si="34"/>
        <v>189.13423802543855</v>
      </c>
      <c r="K792" s="14">
        <f t="shared" si="35"/>
        <v>189.13423802543855</v>
      </c>
    </row>
    <row r="793" spans="1:11">
      <c r="A793" s="12"/>
      <c r="B793" s="12"/>
      <c r="C793" s="12"/>
      <c r="D793" s="13" t="s">
        <v>74</v>
      </c>
      <c r="E793" s="13" t="s">
        <v>75</v>
      </c>
      <c r="F793" s="14">
        <v>810.28</v>
      </c>
      <c r="G793" s="14">
        <v>427.27</v>
      </c>
      <c r="H793" s="14">
        <v>700</v>
      </c>
      <c r="I793" s="14">
        <v>700</v>
      </c>
      <c r="J793" s="14">
        <f t="shared" si="34"/>
        <v>163.83083296276359</v>
      </c>
      <c r="K793" s="14">
        <f t="shared" si="35"/>
        <v>163.83083296276359</v>
      </c>
    </row>
    <row r="794" spans="1:11">
      <c r="A794" s="12"/>
      <c r="B794" s="12"/>
      <c r="C794" s="12"/>
      <c r="D794" s="13" t="s">
        <v>57</v>
      </c>
      <c r="E794" s="13" t="s">
        <v>58</v>
      </c>
      <c r="F794" s="14">
        <v>3306.63</v>
      </c>
      <c r="G794" s="14">
        <v>4340.87</v>
      </c>
      <c r="H794" s="14">
        <v>3790</v>
      </c>
      <c r="I794" s="14">
        <v>3790</v>
      </c>
      <c r="J794" s="14">
        <f t="shared" si="34"/>
        <v>87.309686767859901</v>
      </c>
      <c r="K794" s="14">
        <f t="shared" si="35"/>
        <v>87.309686767859901</v>
      </c>
    </row>
    <row r="795" spans="1:11">
      <c r="A795" s="12"/>
      <c r="B795" s="12"/>
      <c r="C795" s="12"/>
      <c r="D795" s="13" t="s">
        <v>21</v>
      </c>
      <c r="E795" s="13" t="s">
        <v>22</v>
      </c>
      <c r="F795" s="14">
        <v>2107.98</v>
      </c>
      <c r="G795" s="14">
        <v>1874.41</v>
      </c>
      <c r="H795" s="14">
        <v>1280</v>
      </c>
      <c r="I795" s="14">
        <v>1280</v>
      </c>
      <c r="J795" s="14">
        <f t="shared" si="34"/>
        <v>68.288154672670331</v>
      </c>
      <c r="K795" s="14">
        <f t="shared" si="35"/>
        <v>68.288154672670331</v>
      </c>
    </row>
    <row r="796" spans="1:11">
      <c r="A796" s="12"/>
      <c r="B796" s="12"/>
      <c r="C796" s="12"/>
      <c r="D796" s="13" t="s">
        <v>66</v>
      </c>
      <c r="E796" s="13" t="s">
        <v>67</v>
      </c>
      <c r="F796" s="14">
        <v>1224.17</v>
      </c>
      <c r="G796" s="14">
        <v>1560</v>
      </c>
      <c r="H796" s="14">
        <v>1230</v>
      </c>
      <c r="I796" s="14">
        <v>1230</v>
      </c>
      <c r="J796" s="14">
        <f t="shared" si="34"/>
        <v>78.84615384615384</v>
      </c>
      <c r="K796" s="14">
        <f t="shared" si="35"/>
        <v>78.84615384615384</v>
      </c>
    </row>
    <row r="797" spans="1:11">
      <c r="A797" s="12"/>
      <c r="B797" s="12"/>
      <c r="C797" s="12"/>
      <c r="D797" s="13" t="s">
        <v>23</v>
      </c>
      <c r="E797" s="13" t="s">
        <v>24</v>
      </c>
      <c r="F797" s="14">
        <v>5.74</v>
      </c>
      <c r="G797" s="14">
        <v>10</v>
      </c>
      <c r="H797" s="14">
        <v>20</v>
      </c>
      <c r="I797" s="14">
        <v>20</v>
      </c>
      <c r="J797" s="14">
        <f t="shared" si="34"/>
        <v>200</v>
      </c>
      <c r="K797" s="14">
        <f t="shared" si="35"/>
        <v>200</v>
      </c>
    </row>
    <row r="798" spans="1:11">
      <c r="A798" s="12"/>
      <c r="B798" s="12"/>
      <c r="C798" s="12"/>
      <c r="D798" s="13" t="s">
        <v>25</v>
      </c>
      <c r="E798" s="13" t="s">
        <v>26</v>
      </c>
      <c r="F798" s="14">
        <v>0</v>
      </c>
      <c r="G798" s="14">
        <v>0</v>
      </c>
      <c r="H798" s="14">
        <v>2450</v>
      </c>
      <c r="I798" s="14">
        <v>2450</v>
      </c>
      <c r="J798" s="14">
        <f t="shared" si="34"/>
        <v>0</v>
      </c>
      <c r="K798" s="14">
        <f t="shared" si="35"/>
        <v>0</v>
      </c>
    </row>
    <row r="799" spans="1:11">
      <c r="A799" s="3" t="s">
        <v>470</v>
      </c>
      <c r="B799" s="4"/>
      <c r="C799" s="4"/>
      <c r="D799" s="4"/>
      <c r="E799" s="3" t="s">
        <v>471</v>
      </c>
      <c r="F799" s="5">
        <f t="shared" ref="F799:I800" si="38">+F800</f>
        <v>14407.589999999998</v>
      </c>
      <c r="G799" s="5">
        <f t="shared" si="38"/>
        <v>13372.52</v>
      </c>
      <c r="H799" s="5">
        <f t="shared" si="38"/>
        <v>12441.23</v>
      </c>
      <c r="I799" s="5">
        <f t="shared" si="38"/>
        <v>12441.23</v>
      </c>
      <c r="J799" s="5">
        <f t="shared" si="34"/>
        <v>93.035792804946254</v>
      </c>
      <c r="K799" s="5">
        <f t="shared" si="35"/>
        <v>93.035792804946254</v>
      </c>
    </row>
    <row r="800" spans="1:11">
      <c r="A800" s="6"/>
      <c r="B800" s="7" t="s">
        <v>94</v>
      </c>
      <c r="C800" s="6"/>
      <c r="D800" s="6"/>
      <c r="E800" s="7" t="s">
        <v>95</v>
      </c>
      <c r="F800" s="8">
        <f t="shared" si="38"/>
        <v>14407.589999999998</v>
      </c>
      <c r="G800" s="8">
        <f t="shared" si="38"/>
        <v>13372.52</v>
      </c>
      <c r="H800" s="8">
        <f t="shared" si="38"/>
        <v>12441.23</v>
      </c>
      <c r="I800" s="8">
        <f t="shared" si="38"/>
        <v>12441.23</v>
      </c>
      <c r="J800" s="8">
        <f t="shared" si="34"/>
        <v>93.035792804946254</v>
      </c>
      <c r="K800" s="8">
        <f t="shared" si="35"/>
        <v>93.035792804946254</v>
      </c>
    </row>
    <row r="801" spans="1:11">
      <c r="A801" s="9"/>
      <c r="B801" s="9"/>
      <c r="C801" s="10" t="s">
        <v>472</v>
      </c>
      <c r="D801" s="9"/>
      <c r="E801" s="10" t="s">
        <v>427</v>
      </c>
      <c r="F801" s="11">
        <f>+F802+F803+F804+F805+F806+F807+F808+F809+F810+F811+F812</f>
        <v>14407.589999999998</v>
      </c>
      <c r="G801" s="11">
        <f>+G802+G803+G804+G805+G806+G807+G808+G809+G810+G811+G812</f>
        <v>13372.52</v>
      </c>
      <c r="H801" s="11">
        <f>+H802+H803+H804+H805+H806+H807+H808+H809+H810+H811+H812</f>
        <v>12441.23</v>
      </c>
      <c r="I801" s="11">
        <f>+I802+I803+I804+I805+I806+I807+I808+I809+I810+I811+I812</f>
        <v>12441.23</v>
      </c>
      <c r="J801" s="11">
        <f t="shared" si="34"/>
        <v>93.035792804946254</v>
      </c>
      <c r="K801" s="11">
        <f t="shared" si="35"/>
        <v>93.035792804946254</v>
      </c>
    </row>
    <row r="802" spans="1:11">
      <c r="A802" s="12"/>
      <c r="B802" s="12"/>
      <c r="C802" s="12"/>
      <c r="D802" s="13" t="s">
        <v>17</v>
      </c>
      <c r="E802" s="13" t="s">
        <v>18</v>
      </c>
      <c r="F802" s="14">
        <v>2984.99</v>
      </c>
      <c r="G802" s="14">
        <v>2668.4</v>
      </c>
      <c r="H802" s="14">
        <v>2210</v>
      </c>
      <c r="I802" s="14">
        <v>2210</v>
      </c>
      <c r="J802" s="14">
        <f t="shared" si="34"/>
        <v>82.821166241942734</v>
      </c>
      <c r="K802" s="14">
        <f t="shared" si="35"/>
        <v>82.821166241942734</v>
      </c>
    </row>
    <row r="803" spans="1:11">
      <c r="A803" s="12"/>
      <c r="B803" s="12"/>
      <c r="C803" s="12"/>
      <c r="D803" s="13" t="s">
        <v>74</v>
      </c>
      <c r="E803" s="13" t="s">
        <v>75</v>
      </c>
      <c r="F803" s="14">
        <v>1947.49</v>
      </c>
      <c r="G803" s="14">
        <v>1536.72</v>
      </c>
      <c r="H803" s="14">
        <v>700</v>
      </c>
      <c r="I803" s="14">
        <v>700</v>
      </c>
      <c r="J803" s="14">
        <f t="shared" si="34"/>
        <v>45.551564370867823</v>
      </c>
      <c r="K803" s="14">
        <f t="shared" si="35"/>
        <v>45.551564370867823</v>
      </c>
    </row>
    <row r="804" spans="1:11">
      <c r="A804" s="12"/>
      <c r="B804" s="12"/>
      <c r="C804" s="12"/>
      <c r="D804" s="13" t="s">
        <v>57</v>
      </c>
      <c r="E804" s="13" t="s">
        <v>58</v>
      </c>
      <c r="F804" s="14">
        <v>1948.82</v>
      </c>
      <c r="G804" s="14">
        <v>2961.94</v>
      </c>
      <c r="H804" s="14">
        <v>3120</v>
      </c>
      <c r="I804" s="14">
        <v>3120</v>
      </c>
      <c r="J804" s="14">
        <f t="shared" si="34"/>
        <v>105.33636738083823</v>
      </c>
      <c r="K804" s="14">
        <f t="shared" si="35"/>
        <v>105.33636738083823</v>
      </c>
    </row>
    <row r="805" spans="1:11">
      <c r="A805" s="12"/>
      <c r="B805" s="12"/>
      <c r="C805" s="12"/>
      <c r="D805" s="13" t="s">
        <v>19</v>
      </c>
      <c r="E805" s="13" t="s">
        <v>20</v>
      </c>
      <c r="F805" s="14">
        <v>0</v>
      </c>
      <c r="G805" s="14">
        <v>150</v>
      </c>
      <c r="H805" s="14">
        <v>0</v>
      </c>
      <c r="I805" s="14">
        <v>0</v>
      </c>
      <c r="J805" s="14">
        <f t="shared" si="34"/>
        <v>0</v>
      </c>
      <c r="K805" s="14">
        <f t="shared" si="35"/>
        <v>0</v>
      </c>
    </row>
    <row r="806" spans="1:11">
      <c r="A806" s="12"/>
      <c r="B806" s="12"/>
      <c r="C806" s="12"/>
      <c r="D806" s="13" t="s">
        <v>21</v>
      </c>
      <c r="E806" s="13" t="s">
        <v>22</v>
      </c>
      <c r="F806" s="14">
        <v>1540.74</v>
      </c>
      <c r="G806" s="14">
        <v>550.94000000000005</v>
      </c>
      <c r="H806" s="14">
        <v>678.9</v>
      </c>
      <c r="I806" s="14">
        <v>678.9</v>
      </c>
      <c r="J806" s="14">
        <f t="shared" si="34"/>
        <v>123.22575961084689</v>
      </c>
      <c r="K806" s="14">
        <f t="shared" si="35"/>
        <v>123.22575961084689</v>
      </c>
    </row>
    <row r="807" spans="1:11">
      <c r="A807" s="12"/>
      <c r="B807" s="12"/>
      <c r="C807" s="12"/>
      <c r="D807" s="13" t="s">
        <v>66</v>
      </c>
      <c r="E807" s="13" t="s">
        <v>67</v>
      </c>
      <c r="F807" s="14">
        <v>2260.46</v>
      </c>
      <c r="G807" s="14">
        <v>75</v>
      </c>
      <c r="H807" s="14">
        <v>633.33000000000004</v>
      </c>
      <c r="I807" s="14">
        <v>633.33000000000004</v>
      </c>
      <c r="J807" s="14">
        <f t="shared" si="34"/>
        <v>844.43999999999994</v>
      </c>
      <c r="K807" s="14">
        <f t="shared" si="35"/>
        <v>844.43999999999994</v>
      </c>
    </row>
    <row r="808" spans="1:11">
      <c r="A808" s="12"/>
      <c r="B808" s="12"/>
      <c r="C808" s="12"/>
      <c r="D808" s="13" t="s">
        <v>23</v>
      </c>
      <c r="E808" s="13" t="s">
        <v>24</v>
      </c>
      <c r="F808" s="14">
        <v>3545.21</v>
      </c>
      <c r="G808" s="14">
        <v>3629.52</v>
      </c>
      <c r="H808" s="14">
        <v>3099</v>
      </c>
      <c r="I808" s="14">
        <v>3099</v>
      </c>
      <c r="J808" s="14">
        <f t="shared" si="34"/>
        <v>85.383191165773979</v>
      </c>
      <c r="K808" s="14">
        <f t="shared" si="35"/>
        <v>85.383191165773979</v>
      </c>
    </row>
    <row r="809" spans="1:11">
      <c r="A809" s="12"/>
      <c r="B809" s="12"/>
      <c r="C809" s="12"/>
      <c r="D809" s="13" t="s">
        <v>29</v>
      </c>
      <c r="E809" s="13" t="s">
        <v>30</v>
      </c>
      <c r="F809" s="14">
        <v>179.88</v>
      </c>
      <c r="G809" s="14">
        <v>0</v>
      </c>
      <c r="H809" s="14">
        <v>0</v>
      </c>
      <c r="I809" s="14">
        <v>0</v>
      </c>
      <c r="J809" s="14">
        <f t="shared" si="34"/>
        <v>0</v>
      </c>
      <c r="K809" s="14">
        <f t="shared" si="35"/>
        <v>0</v>
      </c>
    </row>
    <row r="810" spans="1:11">
      <c r="A810" s="12"/>
      <c r="B810" s="12"/>
      <c r="C810" s="12"/>
      <c r="D810" s="13" t="s">
        <v>25</v>
      </c>
      <c r="E810" s="13" t="s">
        <v>26</v>
      </c>
      <c r="F810" s="14">
        <v>0</v>
      </c>
      <c r="G810" s="14">
        <v>300</v>
      </c>
      <c r="H810" s="14">
        <v>500</v>
      </c>
      <c r="I810" s="14">
        <v>500</v>
      </c>
      <c r="J810" s="14">
        <f t="shared" si="34"/>
        <v>166.66666666666669</v>
      </c>
      <c r="K810" s="14">
        <f t="shared" si="35"/>
        <v>166.66666666666669</v>
      </c>
    </row>
    <row r="811" spans="1:11">
      <c r="A811" s="12"/>
      <c r="B811" s="12"/>
      <c r="C811" s="12"/>
      <c r="D811" s="13" t="s">
        <v>428</v>
      </c>
      <c r="E811" s="13" t="s">
        <v>429</v>
      </c>
      <c r="F811" s="14">
        <v>0</v>
      </c>
      <c r="G811" s="14">
        <v>200</v>
      </c>
      <c r="H811" s="14">
        <v>200</v>
      </c>
      <c r="I811" s="14">
        <v>200</v>
      </c>
      <c r="J811" s="14">
        <f t="shared" si="34"/>
        <v>100</v>
      </c>
      <c r="K811" s="14">
        <f t="shared" si="35"/>
        <v>100</v>
      </c>
    </row>
    <row r="812" spans="1:11">
      <c r="A812" s="12"/>
      <c r="B812" s="12"/>
      <c r="C812" s="12"/>
      <c r="D812" s="13" t="s">
        <v>132</v>
      </c>
      <c r="E812" s="13" t="s">
        <v>133</v>
      </c>
      <c r="F812" s="14">
        <v>0</v>
      </c>
      <c r="G812" s="14">
        <v>1300</v>
      </c>
      <c r="H812" s="14">
        <v>1300</v>
      </c>
      <c r="I812" s="14">
        <v>1300</v>
      </c>
      <c r="J812" s="14">
        <f t="shared" si="34"/>
        <v>100</v>
      </c>
      <c r="K812" s="14">
        <f t="shared" si="35"/>
        <v>100</v>
      </c>
    </row>
    <row r="813" spans="1:11">
      <c r="A813" s="3" t="s">
        <v>473</v>
      </c>
      <c r="B813" s="4"/>
      <c r="C813" s="4"/>
      <c r="D813" s="4"/>
      <c r="E813" s="3" t="s">
        <v>474</v>
      </c>
      <c r="F813" s="5">
        <f>+F814+F829+F835</f>
        <v>28904.620000000003</v>
      </c>
      <c r="G813" s="5">
        <f>+G814+G829+G835</f>
        <v>318451.49</v>
      </c>
      <c r="H813" s="5">
        <f>+H814+H829+H835</f>
        <v>299415</v>
      </c>
      <c r="I813" s="5">
        <f>+I814+I829+I835</f>
        <v>299415</v>
      </c>
      <c r="J813" s="5">
        <f t="shared" si="34"/>
        <v>94.022169593240093</v>
      </c>
      <c r="K813" s="5">
        <f t="shared" si="35"/>
        <v>94.022169593240093</v>
      </c>
    </row>
    <row r="814" spans="1:11">
      <c r="A814" s="6"/>
      <c r="B814" s="7" t="s">
        <v>94</v>
      </c>
      <c r="C814" s="6"/>
      <c r="D814" s="6"/>
      <c r="E814" s="7" t="s">
        <v>95</v>
      </c>
      <c r="F814" s="8">
        <f>+F815</f>
        <v>21847.29</v>
      </c>
      <c r="G814" s="8">
        <f>+G815</f>
        <v>301445.84999999998</v>
      </c>
      <c r="H814" s="8">
        <f>+H815</f>
        <v>224415</v>
      </c>
      <c r="I814" s="8">
        <f>+I815</f>
        <v>224415</v>
      </c>
      <c r="J814" s="8">
        <f t="shared" si="34"/>
        <v>74.446206507735965</v>
      </c>
      <c r="K814" s="8">
        <f t="shared" si="35"/>
        <v>74.446206507735965</v>
      </c>
    </row>
    <row r="815" spans="1:11">
      <c r="A815" s="9"/>
      <c r="B815" s="9"/>
      <c r="C815" s="10" t="s">
        <v>475</v>
      </c>
      <c r="D815" s="9"/>
      <c r="E815" s="10" t="s">
        <v>427</v>
      </c>
      <c r="F815" s="11">
        <f>+F816+F817+F818+F819+F820+F821+F822+F823+F824+F825+F826+F827+F828</f>
        <v>21847.29</v>
      </c>
      <c r="G815" s="11">
        <f>+G816+G817+G818+G819+G820+G821+G822+G823+G824+G825+G826+G827+G828</f>
        <v>301445.84999999998</v>
      </c>
      <c r="H815" s="11">
        <f>+H816+H817+H818+H819+H820+H821+H822+H823+H824+H825+H826+H827+H828</f>
        <v>224415</v>
      </c>
      <c r="I815" s="11">
        <f>+I816+I817+I818+I819+I820+I821+I822+I823+I824+I825+I826+I827+I828</f>
        <v>224415</v>
      </c>
      <c r="J815" s="11">
        <f t="shared" si="34"/>
        <v>74.446206507735965</v>
      </c>
      <c r="K815" s="11">
        <f t="shared" si="35"/>
        <v>74.446206507735965</v>
      </c>
    </row>
    <row r="816" spans="1:11">
      <c r="A816" s="12"/>
      <c r="B816" s="12"/>
      <c r="C816" s="12"/>
      <c r="D816" s="13" t="s">
        <v>17</v>
      </c>
      <c r="E816" s="13" t="s">
        <v>18</v>
      </c>
      <c r="F816" s="14">
        <v>1130.67</v>
      </c>
      <c r="G816" s="14">
        <v>2262.2199999999998</v>
      </c>
      <c r="H816" s="14">
        <v>23500</v>
      </c>
      <c r="I816" s="14">
        <v>23500</v>
      </c>
      <c r="J816" s="14">
        <f t="shared" si="34"/>
        <v>1038.8025921440003</v>
      </c>
      <c r="K816" s="14">
        <f t="shared" si="35"/>
        <v>1038.8025921440003</v>
      </c>
    </row>
    <row r="817" spans="1:11">
      <c r="A817" s="12"/>
      <c r="B817" s="12"/>
      <c r="C817" s="12"/>
      <c r="D817" s="13" t="s">
        <v>74</v>
      </c>
      <c r="E817" s="13" t="s">
        <v>75</v>
      </c>
      <c r="F817" s="14">
        <v>2322.25</v>
      </c>
      <c r="G817" s="14">
        <v>2500</v>
      </c>
      <c r="H817" s="14">
        <v>3000</v>
      </c>
      <c r="I817" s="14">
        <v>3000</v>
      </c>
      <c r="J817" s="14">
        <f t="shared" si="34"/>
        <v>120</v>
      </c>
      <c r="K817" s="14">
        <f t="shared" si="35"/>
        <v>120</v>
      </c>
    </row>
    <row r="818" spans="1:11">
      <c r="A818" s="12"/>
      <c r="B818" s="12"/>
      <c r="C818" s="12"/>
      <c r="D818" s="13" t="s">
        <v>57</v>
      </c>
      <c r="E818" s="13" t="s">
        <v>58</v>
      </c>
      <c r="F818" s="14">
        <v>4326.84</v>
      </c>
      <c r="G818" s="14">
        <v>637.38</v>
      </c>
      <c r="H818" s="14">
        <v>5000</v>
      </c>
      <c r="I818" s="14">
        <v>5000</v>
      </c>
      <c r="J818" s="14">
        <f t="shared" si="34"/>
        <v>784.46138881044271</v>
      </c>
      <c r="K818" s="14">
        <f t="shared" si="35"/>
        <v>784.46138881044271</v>
      </c>
    </row>
    <row r="819" spans="1:11">
      <c r="A819" s="12"/>
      <c r="B819" s="12"/>
      <c r="C819" s="12"/>
      <c r="D819" s="13" t="s">
        <v>19</v>
      </c>
      <c r="E819" s="13" t="s">
        <v>20</v>
      </c>
      <c r="F819" s="14">
        <v>0</v>
      </c>
      <c r="G819" s="14">
        <v>200</v>
      </c>
      <c r="H819" s="14">
        <v>200</v>
      </c>
      <c r="I819" s="14">
        <v>200</v>
      </c>
      <c r="J819" s="14">
        <f t="shared" si="34"/>
        <v>100</v>
      </c>
      <c r="K819" s="14">
        <f t="shared" si="35"/>
        <v>100</v>
      </c>
    </row>
    <row r="820" spans="1:11">
      <c r="A820" s="12"/>
      <c r="B820" s="12"/>
      <c r="C820" s="12"/>
      <c r="D820" s="13" t="s">
        <v>21</v>
      </c>
      <c r="E820" s="13" t="s">
        <v>22</v>
      </c>
      <c r="F820" s="14">
        <v>379.85</v>
      </c>
      <c r="G820" s="14">
        <v>4279.07</v>
      </c>
      <c r="H820" s="14">
        <v>4400</v>
      </c>
      <c r="I820" s="14">
        <v>4400</v>
      </c>
      <c r="J820" s="14">
        <f t="shared" si="34"/>
        <v>102.82608136814775</v>
      </c>
      <c r="K820" s="14">
        <f t="shared" si="35"/>
        <v>102.82608136814775</v>
      </c>
    </row>
    <row r="821" spans="1:11">
      <c r="A821" s="12"/>
      <c r="B821" s="12"/>
      <c r="C821" s="12"/>
      <c r="D821" s="13" t="s">
        <v>66</v>
      </c>
      <c r="E821" s="13" t="s">
        <v>67</v>
      </c>
      <c r="F821" s="14">
        <v>1002.08</v>
      </c>
      <c r="G821" s="14">
        <v>1050</v>
      </c>
      <c r="H821" s="14">
        <v>1000</v>
      </c>
      <c r="I821" s="14">
        <v>1000</v>
      </c>
      <c r="J821" s="14">
        <f t="shared" si="34"/>
        <v>95.238095238095227</v>
      </c>
      <c r="K821" s="14">
        <f t="shared" si="35"/>
        <v>95.238095238095227</v>
      </c>
    </row>
    <row r="822" spans="1:11">
      <c r="A822" s="12"/>
      <c r="B822" s="12"/>
      <c r="C822" s="12"/>
      <c r="D822" s="13" t="s">
        <v>23</v>
      </c>
      <c r="E822" s="13" t="s">
        <v>24</v>
      </c>
      <c r="F822" s="14">
        <v>1683.11</v>
      </c>
      <c r="G822" s="14">
        <v>5132.33</v>
      </c>
      <c r="H822" s="14">
        <v>5815</v>
      </c>
      <c r="I822" s="14">
        <v>5815</v>
      </c>
      <c r="J822" s="14">
        <f t="shared" si="34"/>
        <v>113.30136604622072</v>
      </c>
      <c r="K822" s="14">
        <f t="shared" si="35"/>
        <v>113.30136604622072</v>
      </c>
    </row>
    <row r="823" spans="1:11">
      <c r="A823" s="12"/>
      <c r="B823" s="12"/>
      <c r="C823" s="12"/>
      <c r="D823" s="13" t="s">
        <v>29</v>
      </c>
      <c r="E823" s="13" t="s">
        <v>30</v>
      </c>
      <c r="F823" s="14">
        <v>1703.29</v>
      </c>
      <c r="G823" s="14">
        <v>1000</v>
      </c>
      <c r="H823" s="14">
        <v>500</v>
      </c>
      <c r="I823" s="14">
        <v>500</v>
      </c>
      <c r="J823" s="14">
        <f t="shared" si="34"/>
        <v>50</v>
      </c>
      <c r="K823" s="14">
        <f t="shared" si="35"/>
        <v>50</v>
      </c>
    </row>
    <row r="824" spans="1:11">
      <c r="A824" s="12"/>
      <c r="B824" s="12"/>
      <c r="C824" s="12"/>
      <c r="D824" s="13" t="s">
        <v>25</v>
      </c>
      <c r="E824" s="13" t="s">
        <v>26</v>
      </c>
      <c r="F824" s="14">
        <v>0</v>
      </c>
      <c r="G824" s="14">
        <v>250915.65</v>
      </c>
      <c r="H824" s="14">
        <v>120000</v>
      </c>
      <c r="I824" s="14">
        <v>120000</v>
      </c>
      <c r="J824" s="14">
        <f t="shared" si="34"/>
        <v>47.824836752908794</v>
      </c>
      <c r="K824" s="14">
        <f t="shared" si="35"/>
        <v>47.824836752908794</v>
      </c>
    </row>
    <row r="825" spans="1:11">
      <c r="A825" s="12"/>
      <c r="B825" s="12"/>
      <c r="C825" s="12"/>
      <c r="D825" s="13" t="s">
        <v>130</v>
      </c>
      <c r="E825" s="13" t="s">
        <v>131</v>
      </c>
      <c r="F825" s="14">
        <v>0</v>
      </c>
      <c r="G825" s="14">
        <v>0</v>
      </c>
      <c r="H825" s="14">
        <v>4000</v>
      </c>
      <c r="I825" s="14">
        <v>4000</v>
      </c>
      <c r="J825" s="14">
        <f t="shared" si="34"/>
        <v>0</v>
      </c>
      <c r="K825" s="14">
        <f t="shared" si="35"/>
        <v>0</v>
      </c>
    </row>
    <row r="826" spans="1:11">
      <c r="A826" s="12"/>
      <c r="B826" s="12"/>
      <c r="C826" s="12"/>
      <c r="D826" s="13" t="s">
        <v>132</v>
      </c>
      <c r="E826" s="13" t="s">
        <v>133</v>
      </c>
      <c r="F826" s="14">
        <v>8759.2000000000007</v>
      </c>
      <c r="G826" s="14">
        <v>13818.6</v>
      </c>
      <c r="H826" s="14">
        <v>7000</v>
      </c>
      <c r="I826" s="14">
        <v>7000</v>
      </c>
      <c r="J826" s="14">
        <f t="shared" si="34"/>
        <v>50.656361715369137</v>
      </c>
      <c r="K826" s="14">
        <f t="shared" si="35"/>
        <v>50.656361715369137</v>
      </c>
    </row>
    <row r="827" spans="1:11">
      <c r="A827" s="12"/>
      <c r="B827" s="12"/>
      <c r="C827" s="12"/>
      <c r="D827" s="13" t="s">
        <v>86</v>
      </c>
      <c r="E827" s="13" t="s">
        <v>87</v>
      </c>
      <c r="F827" s="14">
        <v>0</v>
      </c>
      <c r="G827" s="14">
        <v>19650.599999999999</v>
      </c>
      <c r="H827" s="14">
        <v>0</v>
      </c>
      <c r="I827" s="14">
        <v>0</v>
      </c>
      <c r="J827" s="14">
        <f t="shared" si="34"/>
        <v>0</v>
      </c>
      <c r="K827" s="14">
        <f t="shared" si="35"/>
        <v>0</v>
      </c>
    </row>
    <row r="828" spans="1:11">
      <c r="A828" s="12"/>
      <c r="B828" s="12"/>
      <c r="C828" s="12"/>
      <c r="D828" s="13" t="s">
        <v>126</v>
      </c>
      <c r="E828" s="13" t="s">
        <v>127</v>
      </c>
      <c r="F828" s="14">
        <v>540</v>
      </c>
      <c r="G828" s="14">
        <v>0</v>
      </c>
      <c r="H828" s="14">
        <v>50000</v>
      </c>
      <c r="I828" s="14">
        <v>50000</v>
      </c>
      <c r="J828" s="14">
        <f t="shared" si="34"/>
        <v>0</v>
      </c>
      <c r="K828" s="14">
        <f t="shared" si="35"/>
        <v>0</v>
      </c>
    </row>
    <row r="829" spans="1:11">
      <c r="A829" s="6"/>
      <c r="B829" s="7" t="s">
        <v>188</v>
      </c>
      <c r="C829" s="6"/>
      <c r="D829" s="6"/>
      <c r="E829" s="7" t="s">
        <v>189</v>
      </c>
      <c r="F829" s="8">
        <f>+F830+F832</f>
        <v>0</v>
      </c>
      <c r="G829" s="8">
        <f>+G830+G832</f>
        <v>7500</v>
      </c>
      <c r="H829" s="8">
        <f>+H830+H832</f>
        <v>25000</v>
      </c>
      <c r="I829" s="8">
        <f>+I830+I832</f>
        <v>25000</v>
      </c>
      <c r="J829" s="8">
        <f t="shared" si="34"/>
        <v>333.33333333333337</v>
      </c>
      <c r="K829" s="8">
        <f t="shared" si="35"/>
        <v>333.33333333333337</v>
      </c>
    </row>
    <row r="830" spans="1:11">
      <c r="A830" s="9"/>
      <c r="B830" s="9"/>
      <c r="C830" s="10" t="s">
        <v>476</v>
      </c>
      <c r="D830" s="9"/>
      <c r="E830" s="10" t="s">
        <v>193</v>
      </c>
      <c r="F830" s="11">
        <f>+F831</f>
        <v>0</v>
      </c>
      <c r="G830" s="11">
        <f>+G831</f>
        <v>2000</v>
      </c>
      <c r="H830" s="11">
        <f>+H831</f>
        <v>10000</v>
      </c>
      <c r="I830" s="11">
        <f>+I831</f>
        <v>10000</v>
      </c>
      <c r="J830" s="11">
        <f t="shared" si="34"/>
        <v>500</v>
      </c>
      <c r="K830" s="11">
        <f t="shared" si="35"/>
        <v>500</v>
      </c>
    </row>
    <row r="831" spans="1:11">
      <c r="A831" s="12"/>
      <c r="B831" s="12"/>
      <c r="C831" s="12"/>
      <c r="D831" s="13" t="s">
        <v>21</v>
      </c>
      <c r="E831" s="13" t="s">
        <v>22</v>
      </c>
      <c r="F831" s="14">
        <v>0</v>
      </c>
      <c r="G831" s="14">
        <v>2000</v>
      </c>
      <c r="H831" s="14">
        <v>10000</v>
      </c>
      <c r="I831" s="14">
        <v>10000</v>
      </c>
      <c r="J831" s="14">
        <f t="shared" si="34"/>
        <v>500</v>
      </c>
      <c r="K831" s="14">
        <f t="shared" si="35"/>
        <v>500</v>
      </c>
    </row>
    <row r="832" spans="1:11">
      <c r="A832" s="9"/>
      <c r="B832" s="9"/>
      <c r="C832" s="10" t="s">
        <v>477</v>
      </c>
      <c r="D832" s="9"/>
      <c r="E832" s="10" t="s">
        <v>431</v>
      </c>
      <c r="F832" s="11">
        <f>+F833+F834</f>
        <v>0</v>
      </c>
      <c r="G832" s="11">
        <f>+G833+G834</f>
        <v>5500</v>
      </c>
      <c r="H832" s="11">
        <f>+H833+H834</f>
        <v>15000</v>
      </c>
      <c r="I832" s="11">
        <f>+I833+I834</f>
        <v>15000</v>
      </c>
      <c r="J832" s="11">
        <f t="shared" si="34"/>
        <v>272.72727272727269</v>
      </c>
      <c r="K832" s="11">
        <f t="shared" si="35"/>
        <v>272.72727272727269</v>
      </c>
    </row>
    <row r="833" spans="1:11">
      <c r="A833" s="12"/>
      <c r="B833" s="12"/>
      <c r="C833" s="12"/>
      <c r="D833" s="13" t="s">
        <v>19</v>
      </c>
      <c r="E833" s="13" t="s">
        <v>20</v>
      </c>
      <c r="F833" s="14">
        <v>0</v>
      </c>
      <c r="G833" s="14">
        <v>500</v>
      </c>
      <c r="H833" s="14">
        <v>0</v>
      </c>
      <c r="I833" s="14">
        <v>0</v>
      </c>
      <c r="J833" s="14">
        <f t="shared" si="34"/>
        <v>0</v>
      </c>
      <c r="K833" s="14">
        <f t="shared" si="35"/>
        <v>0</v>
      </c>
    </row>
    <row r="834" spans="1:11">
      <c r="A834" s="12"/>
      <c r="B834" s="12"/>
      <c r="C834" s="12"/>
      <c r="D834" s="13" t="s">
        <v>21</v>
      </c>
      <c r="E834" s="13" t="s">
        <v>22</v>
      </c>
      <c r="F834" s="14">
        <v>0</v>
      </c>
      <c r="G834" s="14">
        <v>5000</v>
      </c>
      <c r="H834" s="14">
        <v>15000</v>
      </c>
      <c r="I834" s="14">
        <v>15000</v>
      </c>
      <c r="J834" s="14">
        <f t="shared" si="34"/>
        <v>300</v>
      </c>
      <c r="K834" s="14">
        <f t="shared" si="35"/>
        <v>300</v>
      </c>
    </row>
    <row r="835" spans="1:11">
      <c r="A835" s="6"/>
      <c r="B835" s="7" t="s">
        <v>258</v>
      </c>
      <c r="C835" s="6"/>
      <c r="D835" s="6"/>
      <c r="E835" s="7" t="s">
        <v>259</v>
      </c>
      <c r="F835" s="8">
        <f>+F836</f>
        <v>7057.33</v>
      </c>
      <c r="G835" s="8">
        <f>+G836</f>
        <v>9505.64</v>
      </c>
      <c r="H835" s="8">
        <f>+H836</f>
        <v>50000</v>
      </c>
      <c r="I835" s="8">
        <f>+I836</f>
        <v>50000</v>
      </c>
      <c r="J835" s="8">
        <f t="shared" si="34"/>
        <v>526.00350949541541</v>
      </c>
      <c r="K835" s="8">
        <f t="shared" si="35"/>
        <v>526.00350949541541</v>
      </c>
    </row>
    <row r="836" spans="1:11">
      <c r="A836" s="9"/>
      <c r="B836" s="9"/>
      <c r="C836" s="10" t="s">
        <v>478</v>
      </c>
      <c r="D836" s="9"/>
      <c r="E836" s="10" t="s">
        <v>277</v>
      </c>
      <c r="F836" s="11">
        <f>+F837+F838+F839</f>
        <v>7057.33</v>
      </c>
      <c r="G836" s="11">
        <f>+G837+G838+G839</f>
        <v>9505.64</v>
      </c>
      <c r="H836" s="11">
        <f>+H837+H838+H839</f>
        <v>50000</v>
      </c>
      <c r="I836" s="11">
        <f>+I837+I838+I839</f>
        <v>50000</v>
      </c>
      <c r="J836" s="11">
        <f t="shared" si="34"/>
        <v>526.00350949541541</v>
      </c>
      <c r="K836" s="11">
        <f t="shared" si="35"/>
        <v>526.00350949541541</v>
      </c>
    </row>
    <row r="837" spans="1:11">
      <c r="A837" s="12"/>
      <c r="B837" s="12"/>
      <c r="C837" s="12"/>
      <c r="D837" s="13" t="s">
        <v>74</v>
      </c>
      <c r="E837" s="13" t="s">
        <v>75</v>
      </c>
      <c r="F837" s="14">
        <v>4537.5600000000004</v>
      </c>
      <c r="G837" s="14">
        <v>0</v>
      </c>
      <c r="H837" s="14">
        <v>0</v>
      </c>
      <c r="I837" s="14">
        <v>0</v>
      </c>
      <c r="J837" s="14">
        <f t="shared" si="34"/>
        <v>0</v>
      </c>
      <c r="K837" s="14">
        <f t="shared" si="35"/>
        <v>0</v>
      </c>
    </row>
    <row r="838" spans="1:11">
      <c r="A838" s="12"/>
      <c r="B838" s="12"/>
      <c r="C838" s="12"/>
      <c r="D838" s="13" t="s">
        <v>21</v>
      </c>
      <c r="E838" s="13" t="s">
        <v>22</v>
      </c>
      <c r="F838" s="14">
        <v>0</v>
      </c>
      <c r="G838" s="14">
        <v>8000</v>
      </c>
      <c r="H838" s="14">
        <v>50000</v>
      </c>
      <c r="I838" s="14">
        <v>50000</v>
      </c>
      <c r="J838" s="14">
        <f t="shared" si="34"/>
        <v>625</v>
      </c>
      <c r="K838" s="14">
        <f t="shared" si="35"/>
        <v>625</v>
      </c>
    </row>
    <row r="839" spans="1:11">
      <c r="A839" s="12"/>
      <c r="B839" s="12"/>
      <c r="C839" s="12"/>
      <c r="D839" s="13" t="s">
        <v>23</v>
      </c>
      <c r="E839" s="13" t="s">
        <v>24</v>
      </c>
      <c r="F839" s="14">
        <v>2519.77</v>
      </c>
      <c r="G839" s="14">
        <v>1505.64</v>
      </c>
      <c r="H839" s="14">
        <v>0</v>
      </c>
      <c r="I839" s="14">
        <v>0</v>
      </c>
      <c r="J839" s="14">
        <f t="shared" ref="J839:J902" si="39">IF(G839&lt;&gt;0,I839/G839*100,0)</f>
        <v>0</v>
      </c>
      <c r="K839" s="14">
        <f t="shared" ref="K839:K851" si="40">IF(G839&lt;&gt;0,H839/G839*100,0)</f>
        <v>0</v>
      </c>
    </row>
    <row r="840" spans="1:11">
      <c r="A840" s="3" t="s">
        <v>479</v>
      </c>
      <c r="B840" s="4"/>
      <c r="C840" s="4"/>
      <c r="D840" s="4"/>
      <c r="E840" s="3" t="s">
        <v>480</v>
      </c>
      <c r="F840" s="5">
        <f t="shared" ref="F840:I841" si="41">+F841</f>
        <v>4932.4800000000005</v>
      </c>
      <c r="G840" s="5">
        <f t="shared" si="41"/>
        <v>6188.9999999999991</v>
      </c>
      <c r="H840" s="5">
        <f t="shared" si="41"/>
        <v>5180</v>
      </c>
      <c r="I840" s="5">
        <f t="shared" si="41"/>
        <v>5180</v>
      </c>
      <c r="J840" s="5">
        <f t="shared" si="39"/>
        <v>83.696881564065279</v>
      </c>
      <c r="K840" s="5">
        <f t="shared" si="40"/>
        <v>83.696881564065279</v>
      </c>
    </row>
    <row r="841" spans="1:11">
      <c r="A841" s="6"/>
      <c r="B841" s="7" t="s">
        <v>94</v>
      </c>
      <c r="C841" s="6"/>
      <c r="D841" s="6"/>
      <c r="E841" s="7" t="s">
        <v>95</v>
      </c>
      <c r="F841" s="8">
        <f t="shared" si="41"/>
        <v>4932.4800000000005</v>
      </c>
      <c r="G841" s="8">
        <f t="shared" si="41"/>
        <v>6188.9999999999991</v>
      </c>
      <c r="H841" s="8">
        <f t="shared" si="41"/>
        <v>5180</v>
      </c>
      <c r="I841" s="8">
        <f t="shared" si="41"/>
        <v>5180</v>
      </c>
      <c r="J841" s="8">
        <f t="shared" si="39"/>
        <v>83.696881564065279</v>
      </c>
      <c r="K841" s="8">
        <f t="shared" si="40"/>
        <v>83.696881564065279</v>
      </c>
    </row>
    <row r="842" spans="1:11">
      <c r="A842" s="9"/>
      <c r="B842" s="9"/>
      <c r="C842" s="10" t="s">
        <v>481</v>
      </c>
      <c r="D842" s="9"/>
      <c r="E842" s="10" t="s">
        <v>427</v>
      </c>
      <c r="F842" s="11">
        <f>+F843+F844+F845+F846+F847+F848+F849+F850</f>
        <v>4932.4800000000005</v>
      </c>
      <c r="G842" s="11">
        <f>+G843+G844+G845+G846+G847+G848+G849+G850</f>
        <v>6188.9999999999991</v>
      </c>
      <c r="H842" s="11">
        <f>+H843+H844+H845+H846+H847+H848+H849+H850</f>
        <v>5180</v>
      </c>
      <c r="I842" s="11">
        <f>+I843+I844+I845+I846+I847+I848+I849+I850</f>
        <v>5180</v>
      </c>
      <c r="J842" s="11">
        <f t="shared" si="39"/>
        <v>83.696881564065279</v>
      </c>
      <c r="K842" s="11">
        <f t="shared" si="40"/>
        <v>83.696881564065279</v>
      </c>
    </row>
    <row r="843" spans="1:11">
      <c r="A843" s="12"/>
      <c r="B843" s="12"/>
      <c r="C843" s="12"/>
      <c r="D843" s="13" t="s">
        <v>17</v>
      </c>
      <c r="E843" s="13" t="s">
        <v>18</v>
      </c>
      <c r="F843" s="14">
        <v>570.12</v>
      </c>
      <c r="G843" s="14">
        <v>850.2</v>
      </c>
      <c r="H843" s="14">
        <v>630</v>
      </c>
      <c r="I843" s="14">
        <v>630</v>
      </c>
      <c r="J843" s="14">
        <f t="shared" si="39"/>
        <v>74.100211714890605</v>
      </c>
      <c r="K843" s="14">
        <f t="shared" si="40"/>
        <v>74.100211714890605</v>
      </c>
    </row>
    <row r="844" spans="1:11">
      <c r="A844" s="12"/>
      <c r="B844" s="12"/>
      <c r="C844" s="12"/>
      <c r="D844" s="13" t="s">
        <v>74</v>
      </c>
      <c r="E844" s="13" t="s">
        <v>75</v>
      </c>
      <c r="F844" s="14">
        <v>69.7</v>
      </c>
      <c r="G844" s="14">
        <v>893.59</v>
      </c>
      <c r="H844" s="14">
        <v>0</v>
      </c>
      <c r="I844" s="14">
        <v>0</v>
      </c>
      <c r="J844" s="14">
        <f t="shared" si="39"/>
        <v>0</v>
      </c>
      <c r="K844" s="14">
        <f t="shared" si="40"/>
        <v>0</v>
      </c>
    </row>
    <row r="845" spans="1:11">
      <c r="A845" s="12"/>
      <c r="B845" s="12"/>
      <c r="C845" s="12"/>
      <c r="D845" s="13" t="s">
        <v>57</v>
      </c>
      <c r="E845" s="13" t="s">
        <v>58</v>
      </c>
      <c r="F845" s="14">
        <v>1617.37</v>
      </c>
      <c r="G845" s="14">
        <v>1756.42</v>
      </c>
      <c r="H845" s="14">
        <v>1500</v>
      </c>
      <c r="I845" s="14">
        <v>1500</v>
      </c>
      <c r="J845" s="14">
        <f t="shared" si="39"/>
        <v>85.40098609671945</v>
      </c>
      <c r="K845" s="14">
        <f t="shared" si="40"/>
        <v>85.40098609671945</v>
      </c>
    </row>
    <row r="846" spans="1:11">
      <c r="A846" s="12"/>
      <c r="B846" s="12"/>
      <c r="C846" s="12"/>
      <c r="D846" s="13" t="s">
        <v>21</v>
      </c>
      <c r="E846" s="13" t="s">
        <v>22</v>
      </c>
      <c r="F846" s="14">
        <v>2270.61</v>
      </c>
      <c r="G846" s="14">
        <v>2059.35</v>
      </c>
      <c r="H846" s="14">
        <v>2840</v>
      </c>
      <c r="I846" s="14">
        <v>2840</v>
      </c>
      <c r="J846" s="14">
        <f t="shared" si="39"/>
        <v>137.9075922014228</v>
      </c>
      <c r="K846" s="14">
        <f t="shared" si="40"/>
        <v>137.9075922014228</v>
      </c>
    </row>
    <row r="847" spans="1:11">
      <c r="A847" s="12"/>
      <c r="B847" s="12"/>
      <c r="C847" s="12"/>
      <c r="D847" s="13" t="s">
        <v>66</v>
      </c>
      <c r="E847" s="13" t="s">
        <v>67</v>
      </c>
      <c r="F847" s="14">
        <v>0</v>
      </c>
      <c r="G847" s="14">
        <v>124.44</v>
      </c>
      <c r="H847" s="14">
        <v>0</v>
      </c>
      <c r="I847" s="14">
        <v>0</v>
      </c>
      <c r="J847" s="14">
        <f t="shared" si="39"/>
        <v>0</v>
      </c>
      <c r="K847" s="14">
        <f t="shared" si="40"/>
        <v>0</v>
      </c>
    </row>
    <row r="848" spans="1:11">
      <c r="A848" s="12"/>
      <c r="B848" s="12"/>
      <c r="C848" s="12"/>
      <c r="D848" s="13" t="s">
        <v>23</v>
      </c>
      <c r="E848" s="13" t="s">
        <v>24</v>
      </c>
      <c r="F848" s="14">
        <v>4.08</v>
      </c>
      <c r="G848" s="14">
        <v>5</v>
      </c>
      <c r="H848" s="14">
        <v>10</v>
      </c>
      <c r="I848" s="14">
        <v>10</v>
      </c>
      <c r="J848" s="14">
        <f t="shared" si="39"/>
        <v>200</v>
      </c>
      <c r="K848" s="14">
        <f t="shared" si="40"/>
        <v>200</v>
      </c>
    </row>
    <row r="849" spans="1:11">
      <c r="A849" s="12"/>
      <c r="B849" s="12"/>
      <c r="C849" s="12"/>
      <c r="D849" s="13" t="s">
        <v>29</v>
      </c>
      <c r="E849" s="13" t="s">
        <v>30</v>
      </c>
      <c r="F849" s="14">
        <v>275</v>
      </c>
      <c r="G849" s="14">
        <v>300</v>
      </c>
      <c r="H849" s="14">
        <v>200</v>
      </c>
      <c r="I849" s="14">
        <v>200</v>
      </c>
      <c r="J849" s="14">
        <f t="shared" si="39"/>
        <v>66.666666666666657</v>
      </c>
      <c r="K849" s="14">
        <f t="shared" si="40"/>
        <v>66.666666666666657</v>
      </c>
    </row>
    <row r="850" spans="1:11">
      <c r="A850" s="12"/>
      <c r="B850" s="12"/>
      <c r="C850" s="12"/>
      <c r="D850" s="13" t="s">
        <v>25</v>
      </c>
      <c r="E850" s="13" t="s">
        <v>26</v>
      </c>
      <c r="F850" s="14">
        <v>125.6</v>
      </c>
      <c r="G850" s="14">
        <v>200</v>
      </c>
      <c r="H850" s="14">
        <v>0</v>
      </c>
      <c r="I850" s="14">
        <v>0</v>
      </c>
      <c r="J850" s="14">
        <f t="shared" si="39"/>
        <v>0</v>
      </c>
      <c r="K850" s="14">
        <f t="shared" si="40"/>
        <v>0</v>
      </c>
    </row>
    <row r="851" spans="1:11">
      <c r="A851" s="15"/>
      <c r="B851" s="15"/>
      <c r="C851" s="15"/>
      <c r="D851" s="15"/>
      <c r="E851" s="15"/>
      <c r="F851" s="16">
        <f>+F7+F21+F25+F39+F647+F663+F680+F702+F722+F733+F749+F761+F778+F789+F799+F813+F840</f>
        <v>10720487.619999997</v>
      </c>
      <c r="G851" s="16">
        <f>+G7+G21+G25+G39+G647+G663+G680+G702+G722+G733+G749+G761+G778+G789+G799+G813+G840</f>
        <v>19567188.780000005</v>
      </c>
      <c r="H851" s="16">
        <f>+H7+H21+H25+H39+H647+H663+H680+H702+H722+H733+H749+H761+H778+H789+H799+H813+H840</f>
        <v>15899550.990000002</v>
      </c>
      <c r="I851" s="16">
        <f>+I7+I21+I25+I39+I647+I663+I680+I702+I722+I733+I749+I761+I778+I789+I799+I813+I840</f>
        <v>15912060.990000002</v>
      </c>
      <c r="J851" s="16">
        <f t="shared" si="39"/>
        <v>81.320117922427471</v>
      </c>
      <c r="K851" s="16">
        <f t="shared" si="40"/>
        <v>81.256184364364259</v>
      </c>
    </row>
  </sheetData>
  <pageMargins left="0.23622047244094491" right="0.23622047244094491" top="0.74803149606299213" bottom="0.74803149606299213" header="0.31496062992125984" footer="0.31496062992125984"/>
  <pageSetup paperSize="9" scale="60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2015-01-10T08:50:35Z</cp:lastPrinted>
  <dcterms:created xsi:type="dcterms:W3CDTF">2015-01-09T10:03:32Z</dcterms:created>
  <dcterms:modified xsi:type="dcterms:W3CDTF">2015-01-10T08:50:38Z</dcterms:modified>
</cp:coreProperties>
</file>