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437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C127" i="1"/>
  <c r="H126"/>
  <c r="G126"/>
  <c r="F125"/>
  <c r="E125"/>
  <c r="D125"/>
  <c r="G125" s="1"/>
  <c r="C125"/>
  <c r="H124"/>
  <c r="G124"/>
  <c r="H123"/>
  <c r="G123"/>
  <c r="H122"/>
  <c r="G122"/>
  <c r="H121"/>
  <c r="G121"/>
  <c r="F120"/>
  <c r="E120"/>
  <c r="D120"/>
  <c r="C120"/>
  <c r="H119"/>
  <c r="G119"/>
  <c r="H118"/>
  <c r="F118"/>
  <c r="E118"/>
  <c r="D118"/>
  <c r="G118" s="1"/>
  <c r="C118"/>
  <c r="H117"/>
  <c r="G117"/>
  <c r="F116"/>
  <c r="E116"/>
  <c r="D116"/>
  <c r="G116" s="1"/>
  <c r="C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F103"/>
  <c r="E103"/>
  <c r="D103"/>
  <c r="C103"/>
  <c r="H101"/>
  <c r="G101"/>
  <c r="F100"/>
  <c r="E100"/>
  <c r="D100"/>
  <c r="C100"/>
  <c r="H99"/>
  <c r="G99"/>
  <c r="F98"/>
  <c r="E98"/>
  <c r="D98"/>
  <c r="C98"/>
  <c r="H96"/>
  <c r="G96"/>
  <c r="F95"/>
  <c r="E95"/>
  <c r="H95" s="1"/>
  <c r="D95"/>
  <c r="C95"/>
  <c r="H94"/>
  <c r="G94"/>
  <c r="H93"/>
  <c r="G93"/>
  <c r="F92"/>
  <c r="E92"/>
  <c r="D92"/>
  <c r="C92"/>
  <c r="H91"/>
  <c r="G91"/>
  <c r="F90"/>
  <c r="E90"/>
  <c r="D90"/>
  <c r="C90"/>
  <c r="H89"/>
  <c r="G89"/>
  <c r="H88"/>
  <c r="G88"/>
  <c r="H87"/>
  <c r="G87"/>
  <c r="F86"/>
  <c r="E86"/>
  <c r="D86"/>
  <c r="C86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F70"/>
  <c r="E70"/>
  <c r="D70"/>
  <c r="C70"/>
  <c r="H69"/>
  <c r="G69"/>
  <c r="H68"/>
  <c r="G68"/>
  <c r="H67"/>
  <c r="G67"/>
  <c r="H66"/>
  <c r="G66"/>
  <c r="H65"/>
  <c r="G65"/>
  <c r="F64"/>
  <c r="E64"/>
  <c r="D64"/>
  <c r="C64"/>
  <c r="H63"/>
  <c r="G63"/>
  <c r="H62"/>
  <c r="G62"/>
  <c r="H61"/>
  <c r="G61"/>
  <c r="H60"/>
  <c r="G60"/>
  <c r="F59"/>
  <c r="E59"/>
  <c r="D59"/>
  <c r="C59"/>
  <c r="H58"/>
  <c r="G58"/>
  <c r="F57"/>
  <c r="E57"/>
  <c r="D57"/>
  <c r="C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F44"/>
  <c r="E44"/>
  <c r="D44"/>
  <c r="C44"/>
  <c r="H43"/>
  <c r="G43"/>
  <c r="H42"/>
  <c r="G42"/>
  <c r="H41"/>
  <c r="G41"/>
  <c r="F40"/>
  <c r="E40"/>
  <c r="D40"/>
  <c r="C40"/>
  <c r="H38"/>
  <c r="G38"/>
  <c r="F37"/>
  <c r="E37"/>
  <c r="D37"/>
  <c r="H37" s="1"/>
  <c r="C37"/>
  <c r="H36"/>
  <c r="G36"/>
  <c r="H35"/>
  <c r="G35"/>
  <c r="H34"/>
  <c r="G34"/>
  <c r="H33"/>
  <c r="G33"/>
  <c r="H32"/>
  <c r="G32"/>
  <c r="H31"/>
  <c r="G31"/>
  <c r="F30"/>
  <c r="E30"/>
  <c r="D30"/>
  <c r="C30"/>
  <c r="H29"/>
  <c r="G29"/>
  <c r="H28"/>
  <c r="G28"/>
  <c r="F27"/>
  <c r="E27"/>
  <c r="D27"/>
  <c r="C27"/>
  <c r="H26"/>
  <c r="G26"/>
  <c r="H25"/>
  <c r="G25"/>
  <c r="H24"/>
  <c r="G24"/>
  <c r="F23"/>
  <c r="E23"/>
  <c r="D23"/>
  <c r="C23"/>
  <c r="H22"/>
  <c r="G22"/>
  <c r="H21"/>
  <c r="G21"/>
  <c r="F20"/>
  <c r="E20"/>
  <c r="D20"/>
  <c r="C20"/>
  <c r="H19"/>
  <c r="G19"/>
  <c r="H18"/>
  <c r="G18"/>
  <c r="F17"/>
  <c r="E17"/>
  <c r="D17"/>
  <c r="G17" s="1"/>
  <c r="C17"/>
  <c r="H16"/>
  <c r="G16"/>
  <c r="H15"/>
  <c r="G15"/>
  <c r="H14"/>
  <c r="G14"/>
  <c r="H13"/>
  <c r="G13"/>
  <c r="H12"/>
  <c r="G12"/>
  <c r="H11"/>
  <c r="G11"/>
  <c r="F10"/>
  <c r="E10"/>
  <c r="D10"/>
  <c r="C10"/>
  <c r="H9"/>
  <c r="G9"/>
  <c r="F8"/>
  <c r="E8"/>
  <c r="D8"/>
  <c r="H8" s="1"/>
  <c r="C8"/>
  <c r="H20" l="1"/>
  <c r="H116"/>
  <c r="H92"/>
  <c r="H125"/>
  <c r="G120"/>
  <c r="H120"/>
  <c r="D102"/>
  <c r="F102"/>
  <c r="E102"/>
  <c r="C102"/>
  <c r="H103"/>
  <c r="G103"/>
  <c r="G100"/>
  <c r="H100"/>
  <c r="F97"/>
  <c r="E97"/>
  <c r="D97"/>
  <c r="C97"/>
  <c r="H98"/>
  <c r="G98"/>
  <c r="G95"/>
  <c r="G92"/>
  <c r="G90"/>
  <c r="H90"/>
  <c r="F85"/>
  <c r="E85"/>
  <c r="D85"/>
  <c r="C85"/>
  <c r="H86"/>
  <c r="G86"/>
  <c r="G70"/>
  <c r="H70"/>
  <c r="G64"/>
  <c r="H64"/>
  <c r="G59"/>
  <c r="E39"/>
  <c r="H59"/>
  <c r="H57"/>
  <c r="G57"/>
  <c r="H44"/>
  <c r="G44"/>
  <c r="F39"/>
  <c r="D39"/>
  <c r="C39"/>
  <c r="G40"/>
  <c r="H40"/>
  <c r="G37"/>
  <c r="H30"/>
  <c r="G30"/>
  <c r="H27"/>
  <c r="G27"/>
  <c r="F7"/>
  <c r="E7"/>
  <c r="E127" s="1"/>
  <c r="G23"/>
  <c r="H23"/>
  <c r="G20"/>
  <c r="H17"/>
  <c r="G10"/>
  <c r="H10"/>
  <c r="D7"/>
  <c r="C7"/>
  <c r="G8"/>
  <c r="D127" l="1"/>
  <c r="F127"/>
  <c r="G102"/>
  <c r="H102"/>
  <c r="H97"/>
  <c r="G97"/>
  <c r="H85"/>
  <c r="G85"/>
  <c r="H39"/>
  <c r="G39"/>
  <c r="G7"/>
  <c r="H7"/>
  <c r="G127" l="1"/>
  <c r="H127"/>
</calcChain>
</file>

<file path=xl/sharedStrings.xml><?xml version="1.0" encoding="utf-8"?>
<sst xmlns="http://schemas.openxmlformats.org/spreadsheetml/2006/main" count="251" uniqueCount="244">
  <si>
    <t>Konto</t>
  </si>
  <si>
    <t>Opis</t>
  </si>
  <si>
    <t>Realizacija: 2013</t>
  </si>
  <si>
    <t>Veljavni proračun: 2014/3</t>
  </si>
  <si>
    <t>OSN: Osnutek 2015</t>
  </si>
  <si>
    <t>PRD: Predlog 2015</t>
  </si>
  <si>
    <t>Indeks 6:4</t>
  </si>
  <si>
    <t>Indeks 5:4</t>
  </si>
  <si>
    <t>70</t>
  </si>
  <si>
    <t>DAVČNI PRIHODKI</t>
  </si>
  <si>
    <t>7000</t>
  </si>
  <si>
    <t>DOHODNINA</t>
  </si>
  <si>
    <t>700020</t>
  </si>
  <si>
    <t>DOHODNINA - ODSTOPLJENI VIR OBČINAM</t>
  </si>
  <si>
    <t>7030</t>
  </si>
  <si>
    <t>DAVKI NA NEPREMIČNINE</t>
  </si>
  <si>
    <t>703000</t>
  </si>
  <si>
    <t>DAVEK OD PREMOŽENJA OD STAVB-OD FIZIČNIH OSEB</t>
  </si>
  <si>
    <t>703001</t>
  </si>
  <si>
    <t>DAVEK OD PREMOŽ.OD PROSTOROV ZA POČITEK IN REKREACI</t>
  </si>
  <si>
    <t>703003</t>
  </si>
  <si>
    <t>NADOMEST.UPORABO STAVBNEGA ZEMLJIŠČA-OD PO</t>
  </si>
  <si>
    <t>703004</t>
  </si>
  <si>
    <t>NADOMEST.ZA UPOR.STAVBNEGA ZEMLJIŠČA-OD FO</t>
  </si>
  <si>
    <t>703005</t>
  </si>
  <si>
    <t>ZAM.OBRESTI IZ NASLOVA NADOMES.ZA UPOR.STAVB.ZEMLJ.</t>
  </si>
  <si>
    <t>703012</t>
  </si>
  <si>
    <t>DAVEK NA NEPREMIČNINE</t>
  </si>
  <si>
    <t>7031</t>
  </si>
  <si>
    <t>DAVKI NA PREMIČNINE</t>
  </si>
  <si>
    <t>703100</t>
  </si>
  <si>
    <t>DAVEK OD PREMOŽENJA-NA POSEST PLOVNIH OBJEKTOV</t>
  </si>
  <si>
    <t>703101</t>
  </si>
  <si>
    <t>ZAMUDNE OBRESTI OD DAVKOV NA PREMIČNINE</t>
  </si>
  <si>
    <t>7032</t>
  </si>
  <si>
    <t>DAVKI NA DEDIŠČINE IN DARILA</t>
  </si>
  <si>
    <t>703200</t>
  </si>
  <si>
    <t>DAVEK NA DEDIŠČINE IN DARILA</t>
  </si>
  <si>
    <t>703201</t>
  </si>
  <si>
    <t>ZAMUDNE OBRESTI OD DAVKA NA DEDIŠČINE IN DARILA</t>
  </si>
  <si>
    <t>7033</t>
  </si>
  <si>
    <t>DAVKI NA PROMET NEPREMIČNIN IN NA FINANČNO PREMOŽENJE</t>
  </si>
  <si>
    <t>703300</t>
  </si>
  <si>
    <t>DAVEK NA PROMET NEPREMIČNIN-OD PRAVNIH OSEB</t>
  </si>
  <si>
    <t>703301</t>
  </si>
  <si>
    <t>DAVEK NA PROMET NEPREMIČNIN-OD FIZIČNIH OSEB</t>
  </si>
  <si>
    <t>703303</t>
  </si>
  <si>
    <t>ZAMUDNE OBRESTI OD DAVKA NA PROMET NAPREMIČNIN</t>
  </si>
  <si>
    <t>7044</t>
  </si>
  <si>
    <t>DAVKI NA POSEBNE STORITVE</t>
  </si>
  <si>
    <t>704403</t>
  </si>
  <si>
    <t>DAVEK NA DOBIČEK OD IGER NA SREČO</t>
  </si>
  <si>
    <t>704405</t>
  </si>
  <si>
    <t>ZAMUDNE OBRESTI OD DAVKA NA DOBITKE OD IGER NA SREČO</t>
  </si>
  <si>
    <t>7047</t>
  </si>
  <si>
    <t>DRUGI DAVKI NA UPORABO BLAGA IN STORITEV</t>
  </si>
  <si>
    <t>704700</t>
  </si>
  <si>
    <t>OKOLJSKA DAJATEV  ZA ONESNAŽ. OKOLJA ZARADI ODVAJ ODP. VODA</t>
  </si>
  <si>
    <t>704704</t>
  </si>
  <si>
    <t>TURISTIČNA TAKSA</t>
  </si>
  <si>
    <t>704706</t>
  </si>
  <si>
    <t>KOMUNAL.TAKSE ZA TAKSAM ZAVEZ.PREDMETE-OD PRAV.OSEB</t>
  </si>
  <si>
    <t>704707</t>
  </si>
  <si>
    <t>KOMUNAL.TAKSE ZA TAKS.ZAVEZ.PREDM.-OD FIZ.OSEB IN ZA</t>
  </si>
  <si>
    <t>704708</t>
  </si>
  <si>
    <t>PRISTOJBINA ZA VZDRŽEVANJE GOZDNIH CEST</t>
  </si>
  <si>
    <t>704719</t>
  </si>
  <si>
    <t>OKOLJSKA DAJATEV ZA ONESNAŽ. OKOLJA ZARADI ODLAG.ODPADKOV</t>
  </si>
  <si>
    <t>7060</t>
  </si>
  <si>
    <t>DRUGI DAVKI</t>
  </si>
  <si>
    <t>706099</t>
  </si>
  <si>
    <t>DURS - NERAZPOREJENO</t>
  </si>
  <si>
    <t>71</t>
  </si>
  <si>
    <t>NEDAVČNI PRIHODKI</t>
  </si>
  <si>
    <t>7102</t>
  </si>
  <si>
    <t>PRIHODKI OD OBRESTI</t>
  </si>
  <si>
    <t>710200</t>
  </si>
  <si>
    <t>PRIHODKI OD OBRESTI OD SREDSTEV NA VPOGLED</t>
  </si>
  <si>
    <t>710201</t>
  </si>
  <si>
    <t>PRIHODKI OD OBRESTI OD VEZANIH EVRSKIH DEPOZITOV IZ</t>
  </si>
  <si>
    <t>710215</t>
  </si>
  <si>
    <t>DRUGI PRIHODKI OD OBRESTI</t>
  </si>
  <si>
    <t>7103</t>
  </si>
  <si>
    <t>PRIHODKI OD PREMOŽENJA</t>
  </si>
  <si>
    <t>710300</t>
  </si>
  <si>
    <t>PRIHODKI IZ NASLOVA NAJEMNIN ZA KMETIJSKA ZEMLJIŠČA IN</t>
  </si>
  <si>
    <t>710301</t>
  </si>
  <si>
    <t>PRIHODKI OD NAJEMNIN ZA POSLOVNE PROSTORE</t>
  </si>
  <si>
    <t>710302</t>
  </si>
  <si>
    <t>PRIHODKI OD NAJEMNIN ZA STANOVANJA</t>
  </si>
  <si>
    <t>71030401</t>
  </si>
  <si>
    <t>PRIHODKI OD DRUGIH NAJEMNIN - OSKRBA S PITNO VODO</t>
  </si>
  <si>
    <t>71030402</t>
  </si>
  <si>
    <t>PRIHODKI OD DRUGIH NAJEMNIN - ODVAJ.KOM. IN PAD. ODP. VODE</t>
  </si>
  <si>
    <t>71030403</t>
  </si>
  <si>
    <t>PRIHODKI OD DRUGIH NAJEMNIN - POKOPALIŠČA</t>
  </si>
  <si>
    <t>71030404</t>
  </si>
  <si>
    <t>PRIHODKI OD DRUGIH NAJEMNIN - DEPONIJA</t>
  </si>
  <si>
    <t>71030405</t>
  </si>
  <si>
    <t>PRIHODKI OD NAJEMNINE ZA CČN</t>
  </si>
  <si>
    <t>71030499</t>
  </si>
  <si>
    <t>PRIHODKI OD DRUGIH NAJEMNIN</t>
  </si>
  <si>
    <t>710306</t>
  </si>
  <si>
    <t>PRIHODKI IZ NASLOVA PODELJENIH KONCESIJ</t>
  </si>
  <si>
    <t>710312</t>
  </si>
  <si>
    <t>PRIHODKI OD PODELJENIH KONCESIJ ZA VODNO PRAVICO</t>
  </si>
  <si>
    <t>71039900</t>
  </si>
  <si>
    <t>PRIHODKI OD ZAMUDNIH OBRESTI KUPNIN IN NAJEMNIN IN IZVRŠILNI</t>
  </si>
  <si>
    <t>7111</t>
  </si>
  <si>
    <t>UPRAVNE TAKSE IN PRISTOJBINE</t>
  </si>
  <si>
    <t>711100</t>
  </si>
  <si>
    <t>Upravne takse za dokumente iz upravnih dejanj in drugo</t>
  </si>
  <si>
    <t>7120</t>
  </si>
  <si>
    <t>DENARNE KAZNI</t>
  </si>
  <si>
    <t>712001</t>
  </si>
  <si>
    <t>DENARNE KAZNI-ZA PREKRŠKE</t>
  </si>
  <si>
    <t>712005</t>
  </si>
  <si>
    <t>5033, DENARNE KAZNI-V UPRAVNI IZVRŠBI</t>
  </si>
  <si>
    <t>712007</t>
  </si>
  <si>
    <t>515047, NADOMESTILO ZA DEGRADACIJO IN UZURPACIJO PROSTORA</t>
  </si>
  <si>
    <t>712008</t>
  </si>
  <si>
    <t>POVPREČNINE NA PODLAGI ZAKONA O PREKRŠKIH</t>
  </si>
  <si>
    <t>7130</t>
  </si>
  <si>
    <t>PRIHODKI OD PRODAJE BLAGA IN STORITEV</t>
  </si>
  <si>
    <t>713000</t>
  </si>
  <si>
    <t>713004</t>
  </si>
  <si>
    <t>PRIHODKI OD PRODANIH VSTOPNIC ZA KULTURNE,ŠPORTNE IN DRUGE</t>
  </si>
  <si>
    <t>713005</t>
  </si>
  <si>
    <t>PRIHODKI OD VSTOPNIN - GORENJSKA PLAŽA</t>
  </si>
  <si>
    <t>71309910</t>
  </si>
  <si>
    <t>PRIHODKI POGODB O SLUŽNOSTNI PRAVICI</t>
  </si>
  <si>
    <t>71309920</t>
  </si>
  <si>
    <t>PRIHODKI OD PROVIZIJ</t>
  </si>
  <si>
    <t>7141</t>
  </si>
  <si>
    <t>DRUGI NEDAVČNI PRIHODKI</t>
  </si>
  <si>
    <t>714100</t>
  </si>
  <si>
    <t>714105</t>
  </si>
  <si>
    <t>PRIHODKI OD KOMUNALNIH PRISPEVKOV</t>
  </si>
  <si>
    <t>714110</t>
  </si>
  <si>
    <t>ZAMUDNE OBRESTI OD KOMUNALNIH PRISPEVKOV</t>
  </si>
  <si>
    <t>714199</t>
  </si>
  <si>
    <t>DRUGI IZREDNI NEDAVČNI PRIHODKI</t>
  </si>
  <si>
    <t>71419900</t>
  </si>
  <si>
    <t>71419905</t>
  </si>
  <si>
    <t>ODŠKODNINA 10% BRUTO ZNESKA OD ODLAGANJA ODPADKOV</t>
  </si>
  <si>
    <t>71419907</t>
  </si>
  <si>
    <t>ODŠKODNINA ZA ZEMLJIŠČE JP KOMUNALA</t>
  </si>
  <si>
    <t>71419908</t>
  </si>
  <si>
    <t>NAKAZILA ODŠKODNIN ZAVAROVALNIC</t>
  </si>
  <si>
    <t>71419910</t>
  </si>
  <si>
    <t>PRIHODKI JAVNA DELA - RZZ</t>
  </si>
  <si>
    <t>71419911</t>
  </si>
  <si>
    <t>PRIHODKI OBČINA NAKLO - RAZVOJ REGIJ</t>
  </si>
  <si>
    <t>71419921</t>
  </si>
  <si>
    <t>CSD - POVRAČILO STROŠKOV DELA V SPLOŠNO KORIST</t>
  </si>
  <si>
    <t>71419930</t>
  </si>
  <si>
    <t>DRUGI IZREDNI NEDAVČNI PRIHODKI - GROBNINA KS LEŠE</t>
  </si>
  <si>
    <t>71419935</t>
  </si>
  <si>
    <t>DRUGI IZREDNI NEDAVČNI PRIHODKI - VODARINA KS LEŠE</t>
  </si>
  <si>
    <t>71419990</t>
  </si>
  <si>
    <t>PRIHODKI JAVNA DELA - OBČINA</t>
  </si>
  <si>
    <t>72</t>
  </si>
  <si>
    <t>KAPITALSKI PRIHODKI</t>
  </si>
  <si>
    <t>7200</t>
  </si>
  <si>
    <t>PRIHODKI OD PRODAJE ZGRADB IN PROSTOROV</t>
  </si>
  <si>
    <t>720000</t>
  </si>
  <si>
    <t>PRIHODKI OD PRODAJE POSLOVNIH OBJEKTOV IN POSLOVNIH PROSTOR.</t>
  </si>
  <si>
    <t>72000110</t>
  </si>
  <si>
    <t>PRIHODKI OD PRODAJE STANOVANJ NA OBROKE</t>
  </si>
  <si>
    <t>72000111</t>
  </si>
  <si>
    <t>PRIHODKI OD PRODAJE STANOVANJ. OBJEKTOV IN STANOVANJ</t>
  </si>
  <si>
    <t>7202</t>
  </si>
  <si>
    <t>PRIHODKI OD PRODAJE OPREME</t>
  </si>
  <si>
    <t>720299</t>
  </si>
  <si>
    <t>PRIHODKI OD PRODAJE DRUGE OPREME</t>
  </si>
  <si>
    <t>7220</t>
  </si>
  <si>
    <t>PRIHODKI OD PRODAJE KMETIJSKIH ZEMLJIŠČ IN GOZDOV</t>
  </si>
  <si>
    <t>722000</t>
  </si>
  <si>
    <t>PRIHODKI OD PRODAJE KMETIJSKIH ZEMLJIŠČ</t>
  </si>
  <si>
    <t>72200110</t>
  </si>
  <si>
    <t>PRIHODKI OD PRODAJE POSEKA LESA V OBČINSKIH GOZDOVIH</t>
  </si>
  <si>
    <t>7221</t>
  </si>
  <si>
    <t>PRIHODKI OD PRODAJE STAVBNIH ZEMLJIŠČ</t>
  </si>
  <si>
    <t>722100</t>
  </si>
  <si>
    <t>73</t>
  </si>
  <si>
    <t>PREJETE DONACIJE</t>
  </si>
  <si>
    <t>7300</t>
  </si>
  <si>
    <t>PREJETE DONACIJE IN DARILA OD DOMAČIH PRAVNIH OSEB</t>
  </si>
  <si>
    <t>730000</t>
  </si>
  <si>
    <t>7301</t>
  </si>
  <si>
    <t>PREJETE DONACIJE IN DARILA OD DOMAČIH FIZIČNIH OSEB</t>
  </si>
  <si>
    <t>730100</t>
  </si>
  <si>
    <t>74</t>
  </si>
  <si>
    <t>TRANSFERNI PRIHODKI</t>
  </si>
  <si>
    <t>7400</t>
  </si>
  <si>
    <t>PREJETA SREDSTVA IZ DRŽAVNEGA PRORAČUNA</t>
  </si>
  <si>
    <t>74000101</t>
  </si>
  <si>
    <t>PREJETA SREDSTVA IZ DRŽ. PROR. ZA INV. V ZDRAVSTVO</t>
  </si>
  <si>
    <t>74000105</t>
  </si>
  <si>
    <t>PREJETA SREDSTVA IZ DRŽAVNEGA PRORAČUNA ZA GOZDNE CESTE</t>
  </si>
  <si>
    <t>74000111</t>
  </si>
  <si>
    <t>PREJ.SRED.IZ DRŽ.PROR.PO 21. ČLENU ZFO (DOD.SR.ZA INVEST.)</t>
  </si>
  <si>
    <t>74000112</t>
  </si>
  <si>
    <t>PREJETA SR.IZ DRŽ.PROR. - POŽARNA TAKSA</t>
  </si>
  <si>
    <t>74000116</t>
  </si>
  <si>
    <t>INVESTICIJE V ŠPORTNE OBJEKTE (FUNDACIJA ZA ŠPORT)</t>
  </si>
  <si>
    <t>74000120</t>
  </si>
  <si>
    <t>PREJETA SREDSTVA MINIS.ZA KMETIJSTVO, GOZDARSTVO IN PREHRANO</t>
  </si>
  <si>
    <t>74000125</t>
  </si>
  <si>
    <t>PREJETA SREDSTVA INTERREG (KULTURNA DEDIŠČINA)</t>
  </si>
  <si>
    <t>74000131</t>
  </si>
  <si>
    <t>PREJETA SREDSTVA ZA ENERGETSKO OBNOVO JR IN DRUGIH OBJEKTOV</t>
  </si>
  <si>
    <t>74000400</t>
  </si>
  <si>
    <t>DRUGA PREJ.SRED.IZ DRŽ.PRORAČ. ZA NADOMEST. ZA IZG.DOH.</t>
  </si>
  <si>
    <t>74000401</t>
  </si>
  <si>
    <t>DRUGA PREJETA SR.IZ DRŽ.PRORAČ - MATHAUSEN</t>
  </si>
  <si>
    <t>74000402</t>
  </si>
  <si>
    <t>PREJETA SR.IZ DRŽ.PROR.ZA SKUPNO OBČINSKO UPRAVO</t>
  </si>
  <si>
    <t>74000404</t>
  </si>
  <si>
    <t>DRUGA PREJ.SRED.IZ DRŽ.PRORAČ.- SUB.STANARIN</t>
  </si>
  <si>
    <t>7401</t>
  </si>
  <si>
    <t>PREJETA SREDSTVA IZ OBČINSKIH PRORAČUNOV</t>
  </si>
  <si>
    <t>740101</t>
  </si>
  <si>
    <t>PREJETA SREDSTVA IZ OBČINSKIH PRORAČUNOV  ZA INVEST.</t>
  </si>
  <si>
    <t>7411</t>
  </si>
  <si>
    <t>PREJETA SREDSTVA IZ DRŽAVNEGA PRORAČUNA IZ SREDSTEV PRORAČU-</t>
  </si>
  <si>
    <t>74110001</t>
  </si>
  <si>
    <t>PREJETA SR.IZ DR.PROR.IZ SR.EU ZA IZV.KMET.POL.(LAS LEADER)</t>
  </si>
  <si>
    <t>7412</t>
  </si>
  <si>
    <t>74120001</t>
  </si>
  <si>
    <t>PREJETA SR.IZ DR.PR.EU IZ STR.SKLADOV  - PMU</t>
  </si>
  <si>
    <t>74120002</t>
  </si>
  <si>
    <t>PREJETA SR.IZ DR.PR.EU IZ STR. SKLADOV  - GORENJSKA PLAŽA</t>
  </si>
  <si>
    <t>74120003</t>
  </si>
  <si>
    <t>PREJETA SR.IZ DR.PR.EU IZ STR.SKLADOV - UDIN BORŠT</t>
  </si>
  <si>
    <t>74120004</t>
  </si>
  <si>
    <t>PREJETA ST.IZ DR.PR.EU IZ STR.SKLADOV - PRIZIDEK KOVOR</t>
  </si>
  <si>
    <t>7416</t>
  </si>
  <si>
    <t>DRUGA PREJETA SREDSTVA IZ DRŽAVNEGA PRORAČUNA IZ SREDSTEV</t>
  </si>
  <si>
    <t>74160001</t>
  </si>
  <si>
    <t>DRUGA PR.SR.IZ DRŽ.PROR.IZ SR.PROR.EU (CULTH:EX)</t>
  </si>
  <si>
    <t xml:space="preserve">PEDLOG PRORAČUNA OBČINE TRŽIČ ZA LETO 2015 </t>
  </si>
  <si>
    <t>Posebni del - prihodki</t>
  </si>
  <si>
    <t>V eur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</si>
</sst>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b/>
      <i/>
      <sz val="8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2" xfId="0" applyFill="1" applyBorder="1" applyAlignment="1">
      <alignment horizontal="center" vertical="center"/>
    </xf>
    <xf numFmtId="49" fontId="2" fillId="2" borderId="2" xfId="0" applyNumberFormat="1" applyFont="1" applyFill="1" applyBorder="1"/>
    <xf numFmtId="4" fontId="2" fillId="2" borderId="2" xfId="0" applyNumberFormat="1" applyFont="1" applyFill="1" applyBorder="1" applyAlignment="1">
      <alignment horizontal="right"/>
    </xf>
    <xf numFmtId="49" fontId="3" fillId="3" borderId="2" xfId="0" applyNumberFormat="1" applyFont="1" applyFill="1" applyBorder="1"/>
    <xf numFmtId="4" fontId="3" fillId="3" borderId="2" xfId="0" applyNumberFormat="1" applyFont="1" applyFill="1" applyBorder="1" applyAlignment="1">
      <alignment horizontal="right"/>
    </xf>
    <xf numFmtId="49" fontId="4" fillId="3" borderId="0" xfId="0" applyNumberFormat="1" applyFont="1" applyFill="1"/>
    <xf numFmtId="4" fontId="4" fillId="3" borderId="0" xfId="0" applyNumberFormat="1" applyFont="1" applyFill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27"/>
  <sheetViews>
    <sheetView tabSelected="1" zoomScaleNormal="100" workbookViewId="0">
      <pane ySplit="6" topLeftCell="A7" activePane="bottomLeft" state="frozen"/>
      <selection pane="bottomLeft" activeCell="J16" sqref="J16"/>
    </sheetView>
  </sheetViews>
  <sheetFormatPr defaultRowHeight="15"/>
  <cols>
    <col min="1" max="1" width="6.7109375" bestFit="1" customWidth="1"/>
    <col min="2" max="2" width="55.85546875" bestFit="1" customWidth="1"/>
    <col min="3" max="6" width="15.42578125" bestFit="1" customWidth="1"/>
    <col min="7" max="8" width="9.85546875" bestFit="1" customWidth="1"/>
  </cols>
  <sheetData>
    <row r="2" spans="1:8">
      <c r="B2" t="s">
        <v>241</v>
      </c>
    </row>
    <row r="3" spans="1:8">
      <c r="B3" t="s">
        <v>242</v>
      </c>
    </row>
    <row r="4" spans="1:8">
      <c r="H4" t="s">
        <v>243</v>
      </c>
    </row>
    <row r="5" spans="1:8" ht="30" customHeight="1">
      <c r="A5" s="1" t="s">
        <v>0</v>
      </c>
      <c r="B5" s="1" t="s">
        <v>1</v>
      </c>
      <c r="C5" s="1" t="s">
        <v>2</v>
      </c>
      <c r="D5" s="10" t="s">
        <v>3</v>
      </c>
      <c r="E5" s="10" t="s">
        <v>4</v>
      </c>
      <c r="F5" s="10" t="s">
        <v>5</v>
      </c>
      <c r="G5" s="1" t="s">
        <v>6</v>
      </c>
      <c r="H5" s="1" t="s">
        <v>7</v>
      </c>
    </row>
    <row r="6" spans="1:8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</row>
    <row r="7" spans="1:8">
      <c r="A7" s="2" t="s">
        <v>8</v>
      </c>
      <c r="B7" s="2" t="s">
        <v>9</v>
      </c>
      <c r="C7" s="3">
        <f>+C8+C10+C17+C20+C23+C27+C30+C37</f>
        <v>9385319.9399999995</v>
      </c>
      <c r="D7" s="3">
        <f>+D8+D10+D17+D20+D23+D27+D30+D37</f>
        <v>9543016.9299999997</v>
      </c>
      <c r="E7" s="3">
        <f>+E8+E10+E17+E20+E23+E27+E30+E37</f>
        <v>9168154</v>
      </c>
      <c r="F7" s="3">
        <f>+F8+F10+F17+F20+F23+F27+F30+F37</f>
        <v>9168154</v>
      </c>
      <c r="G7" s="3">
        <f t="shared" ref="G7:G38" si="0">IF(D7&lt;&gt;0,F7/D7*100,0)</f>
        <v>96.071861417100095</v>
      </c>
      <c r="H7" s="3">
        <f t="shared" ref="H7:H38" si="1">IF(D7&lt;&gt;0,E7/D7*100,0)</f>
        <v>96.071861417100095</v>
      </c>
    </row>
    <row r="8" spans="1:8">
      <c r="A8" s="4" t="s">
        <v>10</v>
      </c>
      <c r="B8" s="4" t="s">
        <v>11</v>
      </c>
      <c r="C8" s="5">
        <f>+C9</f>
        <v>7882423</v>
      </c>
      <c r="D8" s="5">
        <f>+D9</f>
        <v>7807704</v>
      </c>
      <c r="E8" s="5">
        <f>+E9</f>
        <v>7607704</v>
      </c>
      <c r="F8" s="5">
        <f>+F9</f>
        <v>7607704</v>
      </c>
      <c r="G8" s="5">
        <f t="shared" si="0"/>
        <v>97.438427481369686</v>
      </c>
      <c r="H8" s="5">
        <f t="shared" si="1"/>
        <v>97.438427481369686</v>
      </c>
    </row>
    <row r="9" spans="1:8">
      <c r="A9" s="6" t="s">
        <v>12</v>
      </c>
      <c r="B9" s="6" t="s">
        <v>13</v>
      </c>
      <c r="C9" s="7">
        <v>7882423</v>
      </c>
      <c r="D9" s="7">
        <v>7807704</v>
      </c>
      <c r="E9" s="7">
        <v>7607704</v>
      </c>
      <c r="F9" s="7">
        <v>7607704</v>
      </c>
      <c r="G9" s="7">
        <f t="shared" si="0"/>
        <v>97.438427481369686</v>
      </c>
      <c r="H9" s="7">
        <f t="shared" si="1"/>
        <v>97.438427481369686</v>
      </c>
    </row>
    <row r="10" spans="1:8">
      <c r="A10" s="4" t="s">
        <v>14</v>
      </c>
      <c r="B10" s="4" t="s">
        <v>15</v>
      </c>
      <c r="C10" s="5">
        <f>+C11+C12+C13+C14+C15+C16</f>
        <v>929485.55</v>
      </c>
      <c r="D10" s="5">
        <f>+D11+D12+D13+D14+D15+D16</f>
        <v>976579</v>
      </c>
      <c r="E10" s="5">
        <f>+E11+E12+E13+E14+E15+E16</f>
        <v>915000</v>
      </c>
      <c r="F10" s="5">
        <f>+F11+F12+F13+F14+F15+F16</f>
        <v>915000</v>
      </c>
      <c r="G10" s="5">
        <f t="shared" si="0"/>
        <v>93.694416939131401</v>
      </c>
      <c r="H10" s="5">
        <f t="shared" si="1"/>
        <v>93.694416939131401</v>
      </c>
    </row>
    <row r="11" spans="1:8">
      <c r="A11" s="6" t="s">
        <v>16</v>
      </c>
      <c r="B11" s="6" t="s">
        <v>17</v>
      </c>
      <c r="C11" s="7">
        <v>16224.41</v>
      </c>
      <c r="D11" s="7">
        <v>0</v>
      </c>
      <c r="E11" s="7">
        <v>15000</v>
      </c>
      <c r="F11" s="7">
        <v>15000</v>
      </c>
      <c r="G11" s="7">
        <f t="shared" si="0"/>
        <v>0</v>
      </c>
      <c r="H11" s="7">
        <f t="shared" si="1"/>
        <v>0</v>
      </c>
    </row>
    <row r="12" spans="1:8">
      <c r="A12" s="6" t="s">
        <v>18</v>
      </c>
      <c r="B12" s="6" t="s">
        <v>19</v>
      </c>
      <c r="C12" s="7">
        <v>5405.95</v>
      </c>
      <c r="D12" s="7">
        <v>0</v>
      </c>
      <c r="E12" s="7">
        <v>5000</v>
      </c>
      <c r="F12" s="7">
        <v>5000</v>
      </c>
      <c r="G12" s="7">
        <f t="shared" si="0"/>
        <v>0</v>
      </c>
      <c r="H12" s="7">
        <f t="shared" si="1"/>
        <v>0</v>
      </c>
    </row>
    <row r="13" spans="1:8">
      <c r="A13" s="6" t="s">
        <v>20</v>
      </c>
      <c r="B13" s="6" t="s">
        <v>21</v>
      </c>
      <c r="C13" s="7">
        <v>465525.78</v>
      </c>
      <c r="D13" s="7">
        <v>100000</v>
      </c>
      <c r="E13" s="7">
        <v>460000</v>
      </c>
      <c r="F13" s="7">
        <v>460000</v>
      </c>
      <c r="G13" s="7">
        <f t="shared" si="0"/>
        <v>459.99999999999994</v>
      </c>
      <c r="H13" s="7">
        <f t="shared" si="1"/>
        <v>459.99999999999994</v>
      </c>
    </row>
    <row r="14" spans="1:8">
      <c r="A14" s="6" t="s">
        <v>22</v>
      </c>
      <c r="B14" s="6" t="s">
        <v>23</v>
      </c>
      <c r="C14" s="7">
        <v>437091.62</v>
      </c>
      <c r="D14" s="7">
        <v>50000</v>
      </c>
      <c r="E14" s="7">
        <v>430000</v>
      </c>
      <c r="F14" s="7">
        <v>430000</v>
      </c>
      <c r="G14" s="7">
        <f t="shared" si="0"/>
        <v>860</v>
      </c>
      <c r="H14" s="7">
        <f t="shared" si="1"/>
        <v>860</v>
      </c>
    </row>
    <row r="15" spans="1:8">
      <c r="A15" s="6" t="s">
        <v>24</v>
      </c>
      <c r="B15" s="6" t="s">
        <v>25</v>
      </c>
      <c r="C15" s="7">
        <v>5237.79</v>
      </c>
      <c r="D15" s="7">
        <v>0</v>
      </c>
      <c r="E15" s="7">
        <v>5000</v>
      </c>
      <c r="F15" s="7">
        <v>5000</v>
      </c>
      <c r="G15" s="7">
        <f t="shared" si="0"/>
        <v>0</v>
      </c>
      <c r="H15" s="7">
        <f t="shared" si="1"/>
        <v>0</v>
      </c>
    </row>
    <row r="16" spans="1:8">
      <c r="A16" s="6" t="s">
        <v>26</v>
      </c>
      <c r="B16" s="6" t="s">
        <v>27</v>
      </c>
      <c r="C16" s="7">
        <v>0</v>
      </c>
      <c r="D16" s="7">
        <v>826579</v>
      </c>
      <c r="E16" s="7">
        <v>0</v>
      </c>
      <c r="F16" s="7">
        <v>0</v>
      </c>
      <c r="G16" s="7">
        <f t="shared" si="0"/>
        <v>0</v>
      </c>
      <c r="H16" s="7">
        <f t="shared" si="1"/>
        <v>0</v>
      </c>
    </row>
    <row r="17" spans="1:8">
      <c r="A17" s="4" t="s">
        <v>28</v>
      </c>
      <c r="B17" s="4" t="s">
        <v>29</v>
      </c>
      <c r="C17" s="5">
        <f>+C18+C19</f>
        <v>1296.6699999999998</v>
      </c>
      <c r="D17" s="5">
        <f>+D18+D19</f>
        <v>0</v>
      </c>
      <c r="E17" s="5">
        <f>+E18+E19</f>
        <v>1000</v>
      </c>
      <c r="F17" s="5">
        <f>+F18+F19</f>
        <v>1000</v>
      </c>
      <c r="G17" s="5">
        <f t="shared" si="0"/>
        <v>0</v>
      </c>
      <c r="H17" s="5">
        <f t="shared" si="1"/>
        <v>0</v>
      </c>
    </row>
    <row r="18" spans="1:8">
      <c r="A18" s="6" t="s">
        <v>30</v>
      </c>
      <c r="B18" s="6" t="s">
        <v>31</v>
      </c>
      <c r="C18" s="7">
        <v>1282.58</v>
      </c>
      <c r="D18" s="7">
        <v>0</v>
      </c>
      <c r="E18" s="7">
        <v>1000</v>
      </c>
      <c r="F18" s="7">
        <v>1000</v>
      </c>
      <c r="G18" s="7">
        <f t="shared" si="0"/>
        <v>0</v>
      </c>
      <c r="H18" s="7">
        <f t="shared" si="1"/>
        <v>0</v>
      </c>
    </row>
    <row r="19" spans="1:8">
      <c r="A19" s="6" t="s">
        <v>32</v>
      </c>
      <c r="B19" s="6" t="s">
        <v>33</v>
      </c>
      <c r="C19" s="7">
        <v>14.09</v>
      </c>
      <c r="D19" s="7">
        <v>0</v>
      </c>
      <c r="E19" s="7">
        <v>0</v>
      </c>
      <c r="F19" s="7">
        <v>0</v>
      </c>
      <c r="G19" s="7">
        <f t="shared" si="0"/>
        <v>0</v>
      </c>
      <c r="H19" s="7">
        <f t="shared" si="1"/>
        <v>0</v>
      </c>
    </row>
    <row r="20" spans="1:8">
      <c r="A20" s="4" t="s">
        <v>34</v>
      </c>
      <c r="B20" s="4" t="s">
        <v>35</v>
      </c>
      <c r="C20" s="5">
        <f>+C21+C22</f>
        <v>34698.33</v>
      </c>
      <c r="D20" s="5">
        <f>+D21+D22</f>
        <v>50200</v>
      </c>
      <c r="E20" s="5">
        <f>+E21+E22</f>
        <v>20500</v>
      </c>
      <c r="F20" s="5">
        <f>+F21+F22</f>
        <v>20500</v>
      </c>
      <c r="G20" s="5">
        <f t="shared" si="0"/>
        <v>40.836653386454188</v>
      </c>
      <c r="H20" s="5">
        <f t="shared" si="1"/>
        <v>40.836653386454188</v>
      </c>
    </row>
    <row r="21" spans="1:8">
      <c r="A21" s="6" t="s">
        <v>36</v>
      </c>
      <c r="B21" s="6" t="s">
        <v>37</v>
      </c>
      <c r="C21" s="7">
        <v>34392.44</v>
      </c>
      <c r="D21" s="7">
        <v>50000</v>
      </c>
      <c r="E21" s="7">
        <v>20000</v>
      </c>
      <c r="F21" s="7">
        <v>20000</v>
      </c>
      <c r="G21" s="7">
        <f t="shared" si="0"/>
        <v>40</v>
      </c>
      <c r="H21" s="7">
        <f t="shared" si="1"/>
        <v>40</v>
      </c>
    </row>
    <row r="22" spans="1:8">
      <c r="A22" s="6" t="s">
        <v>38</v>
      </c>
      <c r="B22" s="6" t="s">
        <v>39</v>
      </c>
      <c r="C22" s="7">
        <v>305.89</v>
      </c>
      <c r="D22" s="7">
        <v>200</v>
      </c>
      <c r="E22" s="7">
        <v>500</v>
      </c>
      <c r="F22" s="7">
        <v>500</v>
      </c>
      <c r="G22" s="7">
        <f t="shared" si="0"/>
        <v>250</v>
      </c>
      <c r="H22" s="7">
        <f t="shared" si="1"/>
        <v>250</v>
      </c>
    </row>
    <row r="23" spans="1:8">
      <c r="A23" s="4" t="s">
        <v>40</v>
      </c>
      <c r="B23" s="4" t="s">
        <v>41</v>
      </c>
      <c r="C23" s="5">
        <f>+C24+C25+C26</f>
        <v>117983.41</v>
      </c>
      <c r="D23" s="5">
        <f>+D24+D25+D26</f>
        <v>110400</v>
      </c>
      <c r="E23" s="5">
        <f>+E24+E25+E26</f>
        <v>110400</v>
      </c>
      <c r="F23" s="5">
        <f>+F24+F25+F26</f>
        <v>110400</v>
      </c>
      <c r="G23" s="5">
        <f t="shared" si="0"/>
        <v>100</v>
      </c>
      <c r="H23" s="5">
        <f t="shared" si="1"/>
        <v>100</v>
      </c>
    </row>
    <row r="24" spans="1:8">
      <c r="A24" s="6" t="s">
        <v>42</v>
      </c>
      <c r="B24" s="6" t="s">
        <v>43</v>
      </c>
      <c r="C24" s="7">
        <v>6954.49</v>
      </c>
      <c r="D24" s="7">
        <v>20000</v>
      </c>
      <c r="E24" s="7">
        <v>20000</v>
      </c>
      <c r="F24" s="7">
        <v>20000</v>
      </c>
      <c r="G24" s="7">
        <f t="shared" si="0"/>
        <v>100</v>
      </c>
      <c r="H24" s="7">
        <f t="shared" si="1"/>
        <v>100</v>
      </c>
    </row>
    <row r="25" spans="1:8">
      <c r="A25" s="6" t="s">
        <v>44</v>
      </c>
      <c r="B25" s="6" t="s">
        <v>45</v>
      </c>
      <c r="C25" s="7">
        <v>110532.95</v>
      </c>
      <c r="D25" s="7">
        <v>90000</v>
      </c>
      <c r="E25" s="7">
        <v>90000</v>
      </c>
      <c r="F25" s="7">
        <v>90000</v>
      </c>
      <c r="G25" s="7">
        <f t="shared" si="0"/>
        <v>100</v>
      </c>
      <c r="H25" s="7">
        <f t="shared" si="1"/>
        <v>100</v>
      </c>
    </row>
    <row r="26" spans="1:8">
      <c r="A26" s="6" t="s">
        <v>46</v>
      </c>
      <c r="B26" s="6" t="s">
        <v>47</v>
      </c>
      <c r="C26" s="7">
        <v>495.97</v>
      </c>
      <c r="D26" s="7">
        <v>400</v>
      </c>
      <c r="E26" s="7">
        <v>400</v>
      </c>
      <c r="F26" s="7">
        <v>400</v>
      </c>
      <c r="G26" s="7">
        <f t="shared" si="0"/>
        <v>100</v>
      </c>
      <c r="H26" s="7">
        <f t="shared" si="1"/>
        <v>100</v>
      </c>
    </row>
    <row r="27" spans="1:8">
      <c r="A27" s="4" t="s">
        <v>48</v>
      </c>
      <c r="B27" s="4" t="s">
        <v>49</v>
      </c>
      <c r="C27" s="5">
        <f>+C28+C29</f>
        <v>8415.11</v>
      </c>
      <c r="D27" s="5">
        <f>+D28+D29</f>
        <v>10002</v>
      </c>
      <c r="E27" s="5">
        <f>+E28+E29</f>
        <v>10000</v>
      </c>
      <c r="F27" s="5">
        <f>+F28+F29</f>
        <v>10000</v>
      </c>
      <c r="G27" s="5">
        <f t="shared" si="0"/>
        <v>99.980003999200164</v>
      </c>
      <c r="H27" s="5">
        <f t="shared" si="1"/>
        <v>99.980003999200164</v>
      </c>
    </row>
    <row r="28" spans="1:8">
      <c r="A28" s="6" t="s">
        <v>50</v>
      </c>
      <c r="B28" s="6" t="s">
        <v>51</v>
      </c>
      <c r="C28" s="7">
        <v>8415.11</v>
      </c>
      <c r="D28" s="7">
        <v>10000</v>
      </c>
      <c r="E28" s="7">
        <v>10000</v>
      </c>
      <c r="F28" s="7">
        <v>10000</v>
      </c>
      <c r="G28" s="7">
        <f t="shared" si="0"/>
        <v>100</v>
      </c>
      <c r="H28" s="7">
        <f t="shared" si="1"/>
        <v>100</v>
      </c>
    </row>
    <row r="29" spans="1:8">
      <c r="A29" s="6" t="s">
        <v>52</v>
      </c>
      <c r="B29" s="6" t="s">
        <v>53</v>
      </c>
      <c r="C29" s="7">
        <v>0</v>
      </c>
      <c r="D29" s="7">
        <v>2</v>
      </c>
      <c r="E29" s="7">
        <v>0</v>
      </c>
      <c r="F29" s="7">
        <v>0</v>
      </c>
      <c r="G29" s="7">
        <f t="shared" si="0"/>
        <v>0</v>
      </c>
      <c r="H29" s="7">
        <f t="shared" si="1"/>
        <v>0</v>
      </c>
    </row>
    <row r="30" spans="1:8">
      <c r="A30" s="4" t="s">
        <v>54</v>
      </c>
      <c r="B30" s="4" t="s">
        <v>55</v>
      </c>
      <c r="C30" s="5">
        <f>+C31+C32+C33+C34+C35+C36</f>
        <v>410496.36</v>
      </c>
      <c r="D30" s="5">
        <f>+D31+D32+D33+D34+D35+D36</f>
        <v>588131.92999999993</v>
      </c>
      <c r="E30" s="5">
        <f>+E31+E32+E33+E34+E35+E36</f>
        <v>503550</v>
      </c>
      <c r="F30" s="5">
        <f>+F31+F32+F33+F34+F35+F36</f>
        <v>503550</v>
      </c>
      <c r="G30" s="5">
        <f t="shared" si="0"/>
        <v>85.61854480507462</v>
      </c>
      <c r="H30" s="5">
        <f t="shared" si="1"/>
        <v>85.61854480507462</v>
      </c>
    </row>
    <row r="31" spans="1:8">
      <c r="A31" s="6" t="s">
        <v>56</v>
      </c>
      <c r="B31" s="6" t="s">
        <v>57</v>
      </c>
      <c r="C31" s="7">
        <v>190446.94</v>
      </c>
      <c r="D31" s="7">
        <v>215131.93</v>
      </c>
      <c r="E31" s="7">
        <v>205000</v>
      </c>
      <c r="F31" s="7">
        <v>205000</v>
      </c>
      <c r="G31" s="7">
        <f t="shared" si="0"/>
        <v>95.290364382451273</v>
      </c>
      <c r="H31" s="7">
        <f t="shared" si="1"/>
        <v>95.290364382451273</v>
      </c>
    </row>
    <row r="32" spans="1:8">
      <c r="A32" s="6" t="s">
        <v>58</v>
      </c>
      <c r="B32" s="6" t="s">
        <v>59</v>
      </c>
      <c r="C32" s="7">
        <v>1497.46</v>
      </c>
      <c r="D32" s="7">
        <v>2000</v>
      </c>
      <c r="E32" s="7">
        <v>3500</v>
      </c>
      <c r="F32" s="7">
        <v>3500</v>
      </c>
      <c r="G32" s="7">
        <f t="shared" si="0"/>
        <v>175</v>
      </c>
      <c r="H32" s="7">
        <f t="shared" si="1"/>
        <v>175</v>
      </c>
    </row>
    <row r="33" spans="1:8">
      <c r="A33" s="6" t="s">
        <v>60</v>
      </c>
      <c r="B33" s="6" t="s">
        <v>61</v>
      </c>
      <c r="C33" s="7">
        <v>14055.19</v>
      </c>
      <c r="D33" s="7">
        <v>11000</v>
      </c>
      <c r="E33" s="7">
        <v>11000</v>
      </c>
      <c r="F33" s="7">
        <v>11000</v>
      </c>
      <c r="G33" s="7">
        <f t="shared" si="0"/>
        <v>100</v>
      </c>
      <c r="H33" s="7">
        <f t="shared" si="1"/>
        <v>100</v>
      </c>
    </row>
    <row r="34" spans="1:8">
      <c r="A34" s="6" t="s">
        <v>62</v>
      </c>
      <c r="B34" s="6" t="s">
        <v>63</v>
      </c>
      <c r="C34" s="7">
        <v>79.41</v>
      </c>
      <c r="D34" s="7">
        <v>0</v>
      </c>
      <c r="E34" s="7">
        <v>50</v>
      </c>
      <c r="F34" s="7">
        <v>50</v>
      </c>
      <c r="G34" s="7">
        <f t="shared" si="0"/>
        <v>0</v>
      </c>
      <c r="H34" s="7">
        <f t="shared" si="1"/>
        <v>0</v>
      </c>
    </row>
    <row r="35" spans="1:8">
      <c r="A35" s="6" t="s">
        <v>64</v>
      </c>
      <c r="B35" s="6" t="s">
        <v>65</v>
      </c>
      <c r="C35" s="7">
        <v>24402.61</v>
      </c>
      <c r="D35" s="7">
        <v>0</v>
      </c>
      <c r="E35" s="7">
        <v>24000</v>
      </c>
      <c r="F35" s="7">
        <v>24000</v>
      </c>
      <c r="G35" s="7">
        <f t="shared" si="0"/>
        <v>0</v>
      </c>
      <c r="H35" s="7">
        <f t="shared" si="1"/>
        <v>0</v>
      </c>
    </row>
    <row r="36" spans="1:8">
      <c r="A36" s="6" t="s">
        <v>66</v>
      </c>
      <c r="B36" s="6" t="s">
        <v>67</v>
      </c>
      <c r="C36" s="7">
        <v>180014.75</v>
      </c>
      <c r="D36" s="7">
        <v>360000</v>
      </c>
      <c r="E36" s="7">
        <v>260000</v>
      </c>
      <c r="F36" s="7">
        <v>260000</v>
      </c>
      <c r="G36" s="7">
        <f t="shared" si="0"/>
        <v>72.222222222222214</v>
      </c>
      <c r="H36" s="7">
        <f t="shared" si="1"/>
        <v>72.222222222222214</v>
      </c>
    </row>
    <row r="37" spans="1:8">
      <c r="A37" s="4" t="s">
        <v>68</v>
      </c>
      <c r="B37" s="4" t="s">
        <v>69</v>
      </c>
      <c r="C37" s="5">
        <f>+C38</f>
        <v>521.51</v>
      </c>
      <c r="D37" s="5">
        <f>+D38</f>
        <v>0</v>
      </c>
      <c r="E37" s="5">
        <f>+E38</f>
        <v>0</v>
      </c>
      <c r="F37" s="5">
        <f>+F38</f>
        <v>0</v>
      </c>
      <c r="G37" s="5">
        <f t="shared" si="0"/>
        <v>0</v>
      </c>
      <c r="H37" s="5">
        <f t="shared" si="1"/>
        <v>0</v>
      </c>
    </row>
    <row r="38" spans="1:8">
      <c r="A38" s="6" t="s">
        <v>70</v>
      </c>
      <c r="B38" s="6" t="s">
        <v>71</v>
      </c>
      <c r="C38" s="7">
        <v>521.51</v>
      </c>
      <c r="D38" s="7">
        <v>0</v>
      </c>
      <c r="E38" s="7">
        <v>0</v>
      </c>
      <c r="F38" s="7">
        <v>0</v>
      </c>
      <c r="G38" s="7">
        <f t="shared" si="0"/>
        <v>0</v>
      </c>
      <c r="H38" s="7">
        <f t="shared" si="1"/>
        <v>0</v>
      </c>
    </row>
    <row r="39" spans="1:8">
      <c r="A39" s="2" t="s">
        <v>72</v>
      </c>
      <c r="B39" s="2" t="s">
        <v>73</v>
      </c>
      <c r="C39" s="3">
        <f>+C40+C44+C57+C59+C64+C70</f>
        <v>1678135.9600000004</v>
      </c>
      <c r="D39" s="3">
        <f>+D40+D44+D57+D59+D64+D70</f>
        <v>1846608.3199999998</v>
      </c>
      <c r="E39" s="3">
        <f>+E40+E44+E57+E59+E64+E70</f>
        <v>2307963.16</v>
      </c>
      <c r="F39" s="3">
        <f>+F40+F44+F57+F59+F64+F70</f>
        <v>2307962.16</v>
      </c>
      <c r="G39" s="3">
        <f t="shared" ref="G39:G70" si="2">IF(D39&lt;&gt;0,F39/D39*100,0)</f>
        <v>124.98384930920274</v>
      </c>
      <c r="H39" s="3">
        <f t="shared" ref="H39:H70" si="3">IF(D39&lt;&gt;0,E39/D39*100,0)</f>
        <v>124.98390346253829</v>
      </c>
    </row>
    <row r="40" spans="1:8">
      <c r="A40" s="4" t="s">
        <v>74</v>
      </c>
      <c r="B40" s="4" t="s">
        <v>75</v>
      </c>
      <c r="C40" s="5">
        <f>+C41+C42+C43</f>
        <v>109542.73999999999</v>
      </c>
      <c r="D40" s="5">
        <f>+D41+D42+D43</f>
        <v>42748.29</v>
      </c>
      <c r="E40" s="5">
        <f>+E41+E42+E43</f>
        <v>32260</v>
      </c>
      <c r="F40" s="5">
        <f>+F41+F42+F43</f>
        <v>32260</v>
      </c>
      <c r="G40" s="5">
        <f t="shared" si="2"/>
        <v>75.46500690436973</v>
      </c>
      <c r="H40" s="5">
        <f t="shared" si="3"/>
        <v>75.46500690436973</v>
      </c>
    </row>
    <row r="41" spans="1:8">
      <c r="A41" s="6" t="s">
        <v>76</v>
      </c>
      <c r="B41" s="6" t="s">
        <v>77</v>
      </c>
      <c r="C41" s="7">
        <v>17456.62</v>
      </c>
      <c r="D41" s="7">
        <v>11098.29</v>
      </c>
      <c r="E41" s="7">
        <v>11760</v>
      </c>
      <c r="F41" s="7">
        <v>11760</v>
      </c>
      <c r="G41" s="7">
        <f t="shared" si="2"/>
        <v>105.96226986319512</v>
      </c>
      <c r="H41" s="7">
        <f t="shared" si="3"/>
        <v>105.96226986319512</v>
      </c>
    </row>
    <row r="42" spans="1:8">
      <c r="A42" s="6" t="s">
        <v>78</v>
      </c>
      <c r="B42" s="6" t="s">
        <v>79</v>
      </c>
      <c r="C42" s="7">
        <v>91685.87</v>
      </c>
      <c r="D42" s="7">
        <v>31250</v>
      </c>
      <c r="E42" s="7">
        <v>20100</v>
      </c>
      <c r="F42" s="7">
        <v>20100</v>
      </c>
      <c r="G42" s="7">
        <f t="shared" si="2"/>
        <v>64.319999999999993</v>
      </c>
      <c r="H42" s="7">
        <f t="shared" si="3"/>
        <v>64.319999999999993</v>
      </c>
    </row>
    <row r="43" spans="1:8">
      <c r="A43" s="6" t="s">
        <v>80</v>
      </c>
      <c r="B43" s="6" t="s">
        <v>81</v>
      </c>
      <c r="C43" s="7">
        <v>400.25</v>
      </c>
      <c r="D43" s="7">
        <v>400</v>
      </c>
      <c r="E43" s="7">
        <v>400</v>
      </c>
      <c r="F43" s="7">
        <v>400</v>
      </c>
      <c r="G43" s="7">
        <f t="shared" si="2"/>
        <v>100</v>
      </c>
      <c r="H43" s="7">
        <f t="shared" si="3"/>
        <v>100</v>
      </c>
    </row>
    <row r="44" spans="1:8">
      <c r="A44" s="4" t="s">
        <v>82</v>
      </c>
      <c r="B44" s="4" t="s">
        <v>83</v>
      </c>
      <c r="C44" s="5">
        <f>+C45+C46+C47+C48+C49+C50+C51+C52+C53+C54+C55+C56</f>
        <v>720972.24000000011</v>
      </c>
      <c r="D44" s="5">
        <f>+D45+D46+D47+D48+D49+D50+D51+D52+D53+D54+D55+D56</f>
        <v>1126761.3799999999</v>
      </c>
      <c r="E44" s="5">
        <f>+E45+E46+E47+E48+E49+E50+E51+E52+E53+E54+E55+E56</f>
        <v>1449803.16</v>
      </c>
      <c r="F44" s="5">
        <f>+F45+F46+F47+F48+F49+F50+F51+F52+F53+F54+F55+F56</f>
        <v>1449802.16</v>
      </c>
      <c r="G44" s="5">
        <f t="shared" si="2"/>
        <v>128.66984844652734</v>
      </c>
      <c r="H44" s="5">
        <f t="shared" si="3"/>
        <v>128.66993719646302</v>
      </c>
    </row>
    <row r="45" spans="1:8">
      <c r="A45" s="6" t="s">
        <v>84</v>
      </c>
      <c r="B45" s="6" t="s">
        <v>85</v>
      </c>
      <c r="C45" s="7">
        <v>9993.0300000000007</v>
      </c>
      <c r="D45" s="7">
        <v>6830</v>
      </c>
      <c r="E45" s="7">
        <v>6830</v>
      </c>
      <c r="F45" s="7">
        <v>6830</v>
      </c>
      <c r="G45" s="7">
        <f t="shared" si="2"/>
        <v>100</v>
      </c>
      <c r="H45" s="7">
        <f t="shared" si="3"/>
        <v>100</v>
      </c>
    </row>
    <row r="46" spans="1:8">
      <c r="A46" s="6" t="s">
        <v>86</v>
      </c>
      <c r="B46" s="6" t="s">
        <v>87</v>
      </c>
      <c r="C46" s="7">
        <v>79194.649999999994</v>
      </c>
      <c r="D46" s="7">
        <v>86405.3</v>
      </c>
      <c r="E46" s="7">
        <v>101520</v>
      </c>
      <c r="F46" s="7">
        <v>101520</v>
      </c>
      <c r="G46" s="7">
        <f t="shared" si="2"/>
        <v>117.4927926874856</v>
      </c>
      <c r="H46" s="7">
        <f t="shared" si="3"/>
        <v>117.4927926874856</v>
      </c>
    </row>
    <row r="47" spans="1:8">
      <c r="A47" s="6" t="s">
        <v>88</v>
      </c>
      <c r="B47" s="6" t="s">
        <v>89</v>
      </c>
      <c r="C47" s="7">
        <v>320227.59000000003</v>
      </c>
      <c r="D47" s="7">
        <v>303925.32</v>
      </c>
      <c r="E47" s="7">
        <v>307800</v>
      </c>
      <c r="F47" s="7">
        <v>307800</v>
      </c>
      <c r="G47" s="7">
        <f t="shared" si="2"/>
        <v>101.27487897355837</v>
      </c>
      <c r="H47" s="7">
        <f t="shared" si="3"/>
        <v>101.27487897355837</v>
      </c>
    </row>
    <row r="48" spans="1:8">
      <c r="A48" s="6" t="s">
        <v>90</v>
      </c>
      <c r="B48" s="6" t="s">
        <v>91</v>
      </c>
      <c r="C48" s="7">
        <v>-0.01</v>
      </c>
      <c r="D48" s="7">
        <v>216000</v>
      </c>
      <c r="E48" s="7">
        <v>384333.36</v>
      </c>
      <c r="F48" s="7">
        <v>384333.36</v>
      </c>
      <c r="G48" s="7">
        <f t="shared" si="2"/>
        <v>177.93211111111111</v>
      </c>
      <c r="H48" s="7">
        <f t="shared" si="3"/>
        <v>177.93211111111111</v>
      </c>
    </row>
    <row r="49" spans="1:8">
      <c r="A49" s="6" t="s">
        <v>92</v>
      </c>
      <c r="B49" s="6" t="s">
        <v>93</v>
      </c>
      <c r="C49" s="7">
        <v>0</v>
      </c>
      <c r="D49" s="7">
        <v>184000</v>
      </c>
      <c r="E49" s="7">
        <v>330689.03999999998</v>
      </c>
      <c r="F49" s="7">
        <v>330688.03999999998</v>
      </c>
      <c r="G49" s="7">
        <f t="shared" si="2"/>
        <v>179.72176086956523</v>
      </c>
      <c r="H49" s="7">
        <f t="shared" si="3"/>
        <v>179.72230434782608</v>
      </c>
    </row>
    <row r="50" spans="1:8">
      <c r="A50" s="6" t="s">
        <v>94</v>
      </c>
      <c r="B50" s="6" t="s">
        <v>95</v>
      </c>
      <c r="C50" s="7">
        <v>1175.76</v>
      </c>
      <c r="D50" s="7">
        <v>8000</v>
      </c>
      <c r="E50" s="7">
        <v>1500</v>
      </c>
      <c r="F50" s="7">
        <v>1500</v>
      </c>
      <c r="G50" s="7">
        <f t="shared" si="2"/>
        <v>18.75</v>
      </c>
      <c r="H50" s="7">
        <f t="shared" si="3"/>
        <v>18.75</v>
      </c>
    </row>
    <row r="51" spans="1:8">
      <c r="A51" s="6" t="s">
        <v>96</v>
      </c>
      <c r="B51" s="6" t="s">
        <v>97</v>
      </c>
      <c r="C51" s="7">
        <v>0</v>
      </c>
      <c r="D51" s="7">
        <v>3000</v>
      </c>
      <c r="E51" s="7">
        <v>3000</v>
      </c>
      <c r="F51" s="7">
        <v>3000</v>
      </c>
      <c r="G51" s="7">
        <f t="shared" si="2"/>
        <v>100</v>
      </c>
      <c r="H51" s="7">
        <f t="shared" si="3"/>
        <v>100</v>
      </c>
    </row>
    <row r="52" spans="1:8">
      <c r="A52" s="6" t="s">
        <v>98</v>
      </c>
      <c r="B52" s="6" t="s">
        <v>99</v>
      </c>
      <c r="C52" s="7">
        <v>198830.76</v>
      </c>
      <c r="D52" s="7">
        <v>198830.76</v>
      </c>
      <c r="E52" s="7">
        <v>198830.76</v>
      </c>
      <c r="F52" s="7">
        <v>198830.76</v>
      </c>
      <c r="G52" s="7">
        <f t="shared" si="2"/>
        <v>100</v>
      </c>
      <c r="H52" s="7">
        <f t="shared" si="3"/>
        <v>100</v>
      </c>
    </row>
    <row r="53" spans="1:8">
      <c r="A53" s="6" t="s">
        <v>100</v>
      </c>
      <c r="B53" s="6" t="s">
        <v>101</v>
      </c>
      <c r="C53" s="7">
        <v>7085.77</v>
      </c>
      <c r="D53" s="7">
        <v>9770</v>
      </c>
      <c r="E53" s="7">
        <v>5300</v>
      </c>
      <c r="F53" s="7">
        <v>5300</v>
      </c>
      <c r="G53" s="7">
        <f t="shared" si="2"/>
        <v>54.247697031729778</v>
      </c>
      <c r="H53" s="7">
        <f t="shared" si="3"/>
        <v>54.247697031729778</v>
      </c>
    </row>
    <row r="54" spans="1:8">
      <c r="A54" s="6" t="s">
        <v>102</v>
      </c>
      <c r="B54" s="6" t="s">
        <v>103</v>
      </c>
      <c r="C54" s="7">
        <v>41418.559999999998</v>
      </c>
      <c r="D54" s="7">
        <v>50000</v>
      </c>
      <c r="E54" s="7">
        <v>50000</v>
      </c>
      <c r="F54" s="7">
        <v>50000</v>
      </c>
      <c r="G54" s="7">
        <f t="shared" si="2"/>
        <v>100</v>
      </c>
      <c r="H54" s="7">
        <f t="shared" si="3"/>
        <v>100</v>
      </c>
    </row>
    <row r="55" spans="1:8">
      <c r="A55" s="6" t="s">
        <v>104</v>
      </c>
      <c r="B55" s="6" t="s">
        <v>105</v>
      </c>
      <c r="C55" s="7">
        <v>54967.56</v>
      </c>
      <c r="D55" s="7">
        <v>50000</v>
      </c>
      <c r="E55" s="7">
        <v>50000</v>
      </c>
      <c r="F55" s="7">
        <v>50000</v>
      </c>
      <c r="G55" s="7">
        <f t="shared" si="2"/>
        <v>100</v>
      </c>
      <c r="H55" s="7">
        <f t="shared" si="3"/>
        <v>100</v>
      </c>
    </row>
    <row r="56" spans="1:8">
      <c r="A56" s="6" t="s">
        <v>106</v>
      </c>
      <c r="B56" s="6" t="s">
        <v>107</v>
      </c>
      <c r="C56" s="7">
        <v>8078.57</v>
      </c>
      <c r="D56" s="7">
        <v>10000</v>
      </c>
      <c r="E56" s="7">
        <v>10000</v>
      </c>
      <c r="F56" s="7">
        <v>10000</v>
      </c>
      <c r="G56" s="7">
        <f t="shared" si="2"/>
        <v>100</v>
      </c>
      <c r="H56" s="7">
        <f t="shared" si="3"/>
        <v>100</v>
      </c>
    </row>
    <row r="57" spans="1:8">
      <c r="A57" s="4" t="s">
        <v>108</v>
      </c>
      <c r="B57" s="4" t="s">
        <v>109</v>
      </c>
      <c r="C57" s="5">
        <f>+C58</f>
        <v>5920.66</v>
      </c>
      <c r="D57" s="5">
        <f>+D58</f>
        <v>5000</v>
      </c>
      <c r="E57" s="5">
        <f>+E58</f>
        <v>5000</v>
      </c>
      <c r="F57" s="5">
        <f>+F58</f>
        <v>5000</v>
      </c>
      <c r="G57" s="5">
        <f t="shared" si="2"/>
        <v>100</v>
      </c>
      <c r="H57" s="5">
        <f t="shared" si="3"/>
        <v>100</v>
      </c>
    </row>
    <row r="58" spans="1:8">
      <c r="A58" s="6" t="s">
        <v>110</v>
      </c>
      <c r="B58" s="6" t="s">
        <v>111</v>
      </c>
      <c r="C58" s="7">
        <v>5920.66</v>
      </c>
      <c r="D58" s="7">
        <v>5000</v>
      </c>
      <c r="E58" s="7">
        <v>5000</v>
      </c>
      <c r="F58" s="7">
        <v>5000</v>
      </c>
      <c r="G58" s="7">
        <f t="shared" si="2"/>
        <v>100</v>
      </c>
      <c r="H58" s="7">
        <f t="shared" si="3"/>
        <v>100</v>
      </c>
    </row>
    <row r="59" spans="1:8">
      <c r="A59" s="4" t="s">
        <v>112</v>
      </c>
      <c r="B59" s="4" t="s">
        <v>113</v>
      </c>
      <c r="C59" s="5">
        <f>+C60+C61+C62+C63</f>
        <v>43506.46</v>
      </c>
      <c r="D59" s="5">
        <f>+D60+D61+D62+D63</f>
        <v>42800</v>
      </c>
      <c r="E59" s="5">
        <f>+E60+E61+E62+E63</f>
        <v>43000</v>
      </c>
      <c r="F59" s="5">
        <f>+F60+F61+F62+F63</f>
        <v>43000</v>
      </c>
      <c r="G59" s="5">
        <f t="shared" si="2"/>
        <v>100.46728971962618</v>
      </c>
      <c r="H59" s="5">
        <f t="shared" si="3"/>
        <v>100.46728971962618</v>
      </c>
    </row>
    <row r="60" spans="1:8">
      <c r="A60" s="6" t="s">
        <v>114</v>
      </c>
      <c r="B60" s="6" t="s">
        <v>115</v>
      </c>
      <c r="C60" s="7">
        <v>39166.29</v>
      </c>
      <c r="D60" s="7">
        <v>40000</v>
      </c>
      <c r="E60" s="7">
        <v>40000</v>
      </c>
      <c r="F60" s="7">
        <v>40000</v>
      </c>
      <c r="G60" s="7">
        <f t="shared" si="2"/>
        <v>100</v>
      </c>
      <c r="H60" s="7">
        <f t="shared" si="3"/>
        <v>100</v>
      </c>
    </row>
    <row r="61" spans="1:8">
      <c r="A61" s="6" t="s">
        <v>116</v>
      </c>
      <c r="B61" s="6" t="s">
        <v>117</v>
      </c>
      <c r="C61" s="7">
        <v>0</v>
      </c>
      <c r="D61" s="7">
        <v>0</v>
      </c>
      <c r="E61" s="7">
        <v>200</v>
      </c>
      <c r="F61" s="7">
        <v>200</v>
      </c>
      <c r="G61" s="7">
        <f t="shared" si="2"/>
        <v>0</v>
      </c>
      <c r="H61" s="7">
        <f t="shared" si="3"/>
        <v>0</v>
      </c>
    </row>
    <row r="62" spans="1:8">
      <c r="A62" s="6" t="s">
        <v>118</v>
      </c>
      <c r="B62" s="6" t="s">
        <v>119</v>
      </c>
      <c r="C62" s="7">
        <v>3480.17</v>
      </c>
      <c r="D62" s="7">
        <v>2000</v>
      </c>
      <c r="E62" s="7">
        <v>2000</v>
      </c>
      <c r="F62" s="7">
        <v>2000</v>
      </c>
      <c r="G62" s="7">
        <f t="shared" si="2"/>
        <v>100</v>
      </c>
      <c r="H62" s="7">
        <f t="shared" si="3"/>
        <v>100</v>
      </c>
    </row>
    <row r="63" spans="1:8">
      <c r="A63" s="6" t="s">
        <v>120</v>
      </c>
      <c r="B63" s="6" t="s">
        <v>121</v>
      </c>
      <c r="C63" s="7">
        <v>860</v>
      </c>
      <c r="D63" s="7">
        <v>800</v>
      </c>
      <c r="E63" s="7">
        <v>800</v>
      </c>
      <c r="F63" s="7">
        <v>800</v>
      </c>
      <c r="G63" s="7">
        <f t="shared" si="2"/>
        <v>100</v>
      </c>
      <c r="H63" s="7">
        <f t="shared" si="3"/>
        <v>100</v>
      </c>
    </row>
    <row r="64" spans="1:8">
      <c r="A64" s="4" t="s">
        <v>122</v>
      </c>
      <c r="B64" s="4" t="s">
        <v>123</v>
      </c>
      <c r="C64" s="5">
        <f>+C65+C66+C67+C68+C69</f>
        <v>28731.48</v>
      </c>
      <c r="D64" s="5">
        <f>+D65+D66+D67+D68+D69</f>
        <v>31600</v>
      </c>
      <c r="E64" s="5">
        <f>+E65+E66+E67+E68+E69</f>
        <v>51100</v>
      </c>
      <c r="F64" s="5">
        <f>+F65+F66+F67+F68+F69</f>
        <v>51100</v>
      </c>
      <c r="G64" s="5">
        <f t="shared" si="2"/>
        <v>161.70886075949366</v>
      </c>
      <c r="H64" s="5">
        <f t="shared" si="3"/>
        <v>161.70886075949366</v>
      </c>
    </row>
    <row r="65" spans="1:8">
      <c r="A65" s="6" t="s">
        <v>124</v>
      </c>
      <c r="B65" s="6" t="s">
        <v>123</v>
      </c>
      <c r="C65" s="7">
        <v>16224.43</v>
      </c>
      <c r="D65" s="7">
        <v>17500</v>
      </c>
      <c r="E65" s="7">
        <v>13800</v>
      </c>
      <c r="F65" s="7">
        <v>13800</v>
      </c>
      <c r="G65" s="7">
        <f t="shared" si="2"/>
        <v>78.857142857142861</v>
      </c>
      <c r="H65" s="7">
        <f t="shared" si="3"/>
        <v>78.857142857142861</v>
      </c>
    </row>
    <row r="66" spans="1:8">
      <c r="A66" s="6" t="s">
        <v>125</v>
      </c>
      <c r="B66" s="6" t="s">
        <v>126</v>
      </c>
      <c r="C66" s="7">
        <v>0</v>
      </c>
      <c r="D66" s="7">
        <v>1800</v>
      </c>
      <c r="E66" s="7">
        <v>2000</v>
      </c>
      <c r="F66" s="7">
        <v>2000</v>
      </c>
      <c r="G66" s="7">
        <f t="shared" si="2"/>
        <v>111.11111111111111</v>
      </c>
      <c r="H66" s="7">
        <f t="shared" si="3"/>
        <v>111.11111111111111</v>
      </c>
    </row>
    <row r="67" spans="1:8">
      <c r="A67" s="6" t="s">
        <v>127</v>
      </c>
      <c r="B67" s="6" t="s">
        <v>128</v>
      </c>
      <c r="C67" s="7">
        <v>0</v>
      </c>
      <c r="D67" s="7">
        <v>0</v>
      </c>
      <c r="E67" s="7">
        <v>25000</v>
      </c>
      <c r="F67" s="7">
        <v>25000</v>
      </c>
      <c r="G67" s="7">
        <f t="shared" si="2"/>
        <v>0</v>
      </c>
      <c r="H67" s="7">
        <f t="shared" si="3"/>
        <v>0</v>
      </c>
    </row>
    <row r="68" spans="1:8">
      <c r="A68" s="6" t="s">
        <v>129</v>
      </c>
      <c r="B68" s="6" t="s">
        <v>130</v>
      </c>
      <c r="C68" s="7">
        <v>12226.86</v>
      </c>
      <c r="D68" s="7">
        <v>12000</v>
      </c>
      <c r="E68" s="7">
        <v>10000</v>
      </c>
      <c r="F68" s="7">
        <v>10000</v>
      </c>
      <c r="G68" s="7">
        <f t="shared" si="2"/>
        <v>83.333333333333343</v>
      </c>
      <c r="H68" s="7">
        <f t="shared" si="3"/>
        <v>83.333333333333343</v>
      </c>
    </row>
    <row r="69" spans="1:8">
      <c r="A69" s="6" t="s">
        <v>131</v>
      </c>
      <c r="B69" s="6" t="s">
        <v>132</v>
      </c>
      <c r="C69" s="7">
        <v>280.19</v>
      </c>
      <c r="D69" s="7">
        <v>300</v>
      </c>
      <c r="E69" s="7">
        <v>300</v>
      </c>
      <c r="F69" s="7">
        <v>300</v>
      </c>
      <c r="G69" s="7">
        <f t="shared" si="2"/>
        <v>100</v>
      </c>
      <c r="H69" s="7">
        <f t="shared" si="3"/>
        <v>100</v>
      </c>
    </row>
    <row r="70" spans="1:8">
      <c r="A70" s="4" t="s">
        <v>133</v>
      </c>
      <c r="B70" s="4" t="s">
        <v>134</v>
      </c>
      <c r="C70" s="5">
        <f>+C71+C72+C73+C74+C75+C76+C77+C78+C79+C80+C81+C82+C83+C84</f>
        <v>769462.38000000024</v>
      </c>
      <c r="D70" s="5">
        <f>+D71+D72+D73+D74+D75+D76+D77+D78+D79+D80+D81+D82+D83+D84</f>
        <v>597698.65</v>
      </c>
      <c r="E70" s="5">
        <f>+E71+E72+E73+E74+E75+E76+E77+E78+E79+E80+E81+E82+E83+E84</f>
        <v>726800</v>
      </c>
      <c r="F70" s="5">
        <f>+F71+F72+F73+F74+F75+F76+F77+F78+F79+F80+F81+F82+F83+F84</f>
        <v>726800</v>
      </c>
      <c r="G70" s="5">
        <f t="shared" si="2"/>
        <v>121.59973926660199</v>
      </c>
      <c r="H70" s="5">
        <f t="shared" si="3"/>
        <v>121.59973926660199</v>
      </c>
    </row>
    <row r="71" spans="1:8">
      <c r="A71" s="6" t="s">
        <v>135</v>
      </c>
      <c r="B71" s="6" t="s">
        <v>134</v>
      </c>
      <c r="C71" s="7">
        <v>391.02</v>
      </c>
      <c r="D71" s="7">
        <v>0</v>
      </c>
      <c r="E71" s="7">
        <v>0</v>
      </c>
      <c r="F71" s="7">
        <v>0</v>
      </c>
      <c r="G71" s="7">
        <f t="shared" ref="G71:G102" si="4">IF(D71&lt;&gt;0,F71/D71*100,0)</f>
        <v>0</v>
      </c>
      <c r="H71" s="7">
        <f t="shared" ref="H71:H102" si="5">IF(D71&lt;&gt;0,E71/D71*100,0)</f>
        <v>0</v>
      </c>
    </row>
    <row r="72" spans="1:8">
      <c r="A72" s="6" t="s">
        <v>136</v>
      </c>
      <c r="B72" s="6" t="s">
        <v>137</v>
      </c>
      <c r="C72" s="7">
        <v>472655.75</v>
      </c>
      <c r="D72" s="7">
        <v>230000</v>
      </c>
      <c r="E72" s="7">
        <v>150000</v>
      </c>
      <c r="F72" s="7">
        <v>150000</v>
      </c>
      <c r="G72" s="7">
        <f t="shared" si="4"/>
        <v>65.217391304347828</v>
      </c>
      <c r="H72" s="7">
        <f t="shared" si="5"/>
        <v>65.217391304347828</v>
      </c>
    </row>
    <row r="73" spans="1:8">
      <c r="A73" s="6" t="s">
        <v>138</v>
      </c>
      <c r="B73" s="6" t="s">
        <v>139</v>
      </c>
      <c r="C73" s="7">
        <v>3.22</v>
      </c>
      <c r="D73" s="7">
        <v>0</v>
      </c>
      <c r="E73" s="7">
        <v>0</v>
      </c>
      <c r="F73" s="7">
        <v>0</v>
      </c>
      <c r="G73" s="7">
        <f t="shared" si="4"/>
        <v>0</v>
      </c>
      <c r="H73" s="7">
        <f t="shared" si="5"/>
        <v>0</v>
      </c>
    </row>
    <row r="74" spans="1:8">
      <c r="A74" s="6" t="s">
        <v>140</v>
      </c>
      <c r="B74" s="6" t="s">
        <v>141</v>
      </c>
      <c r="C74" s="7">
        <v>1671.15</v>
      </c>
      <c r="D74" s="7">
        <v>0</v>
      </c>
      <c r="E74" s="7">
        <v>0</v>
      </c>
      <c r="F74" s="7">
        <v>0</v>
      </c>
      <c r="G74" s="7">
        <f t="shared" si="4"/>
        <v>0</v>
      </c>
      <c r="H74" s="7">
        <f t="shared" si="5"/>
        <v>0</v>
      </c>
    </row>
    <row r="75" spans="1:8">
      <c r="A75" s="6" t="s">
        <v>142</v>
      </c>
      <c r="B75" s="6" t="s">
        <v>141</v>
      </c>
      <c r="C75" s="7">
        <v>68257.91</v>
      </c>
      <c r="D75" s="7">
        <v>10100</v>
      </c>
      <c r="E75" s="7">
        <v>12350</v>
      </c>
      <c r="F75" s="7">
        <v>12350</v>
      </c>
      <c r="G75" s="7">
        <f t="shared" si="4"/>
        <v>122.27722772277228</v>
      </c>
      <c r="H75" s="7">
        <f t="shared" si="5"/>
        <v>122.27722772277228</v>
      </c>
    </row>
    <row r="76" spans="1:8">
      <c r="A76" s="6" t="s">
        <v>143</v>
      </c>
      <c r="B76" s="6" t="s">
        <v>144</v>
      </c>
      <c r="C76" s="7">
        <v>202299.15</v>
      </c>
      <c r="D76" s="7">
        <v>288546.98</v>
      </c>
      <c r="E76" s="7">
        <v>0</v>
      </c>
      <c r="F76" s="7">
        <v>0</v>
      </c>
      <c r="G76" s="7">
        <f t="shared" si="4"/>
        <v>0</v>
      </c>
      <c r="H76" s="7">
        <f t="shared" si="5"/>
        <v>0</v>
      </c>
    </row>
    <row r="77" spans="1:8">
      <c r="A77" s="6" t="s">
        <v>145</v>
      </c>
      <c r="B77" s="6" t="s">
        <v>146</v>
      </c>
      <c r="C77" s="7">
        <v>17806.560000000001</v>
      </c>
      <c r="D77" s="7">
        <v>17806.560000000001</v>
      </c>
      <c r="E77" s="7">
        <v>520000</v>
      </c>
      <c r="F77" s="7">
        <v>520000</v>
      </c>
      <c r="G77" s="7">
        <f t="shared" si="4"/>
        <v>2920.2720795032837</v>
      </c>
      <c r="H77" s="7">
        <f t="shared" si="5"/>
        <v>2920.2720795032837</v>
      </c>
    </row>
    <row r="78" spans="1:8">
      <c r="A78" s="6" t="s">
        <v>147</v>
      </c>
      <c r="B78" s="6" t="s">
        <v>148</v>
      </c>
      <c r="C78" s="7">
        <v>701.29</v>
      </c>
      <c r="D78" s="7">
        <v>150</v>
      </c>
      <c r="E78" s="7">
        <v>150</v>
      </c>
      <c r="F78" s="7">
        <v>150</v>
      </c>
      <c r="G78" s="7">
        <f t="shared" si="4"/>
        <v>100</v>
      </c>
      <c r="H78" s="7">
        <f t="shared" si="5"/>
        <v>100</v>
      </c>
    </row>
    <row r="79" spans="1:8">
      <c r="A79" s="6" t="s">
        <v>149</v>
      </c>
      <c r="B79" s="6" t="s">
        <v>150</v>
      </c>
      <c r="C79" s="7">
        <v>3721.65</v>
      </c>
      <c r="D79" s="7">
        <v>42500</v>
      </c>
      <c r="E79" s="7">
        <v>35000</v>
      </c>
      <c r="F79" s="7">
        <v>35000</v>
      </c>
      <c r="G79" s="7">
        <f t="shared" si="4"/>
        <v>82.35294117647058</v>
      </c>
      <c r="H79" s="7">
        <f t="shared" si="5"/>
        <v>82.35294117647058</v>
      </c>
    </row>
    <row r="80" spans="1:8">
      <c r="A80" s="6" t="s">
        <v>151</v>
      </c>
      <c r="B80" s="6" t="s">
        <v>152</v>
      </c>
      <c r="C80" s="7">
        <v>0</v>
      </c>
      <c r="D80" s="7">
        <v>1495.11</v>
      </c>
      <c r="E80" s="7">
        <v>0</v>
      </c>
      <c r="F80" s="7">
        <v>0</v>
      </c>
      <c r="G80" s="7">
        <f t="shared" si="4"/>
        <v>0</v>
      </c>
      <c r="H80" s="7">
        <f t="shared" si="5"/>
        <v>0</v>
      </c>
    </row>
    <row r="81" spans="1:8">
      <c r="A81" s="6" t="s">
        <v>153</v>
      </c>
      <c r="B81" s="6" t="s">
        <v>154</v>
      </c>
      <c r="C81" s="7">
        <v>889.53</v>
      </c>
      <c r="D81" s="7">
        <v>3000</v>
      </c>
      <c r="E81" s="7">
        <v>1000</v>
      </c>
      <c r="F81" s="7">
        <v>1000</v>
      </c>
      <c r="G81" s="7">
        <f t="shared" si="4"/>
        <v>33.333333333333329</v>
      </c>
      <c r="H81" s="7">
        <f t="shared" si="5"/>
        <v>33.333333333333329</v>
      </c>
    </row>
    <row r="82" spans="1:8">
      <c r="A82" s="6" t="s">
        <v>155</v>
      </c>
      <c r="B82" s="6" t="s">
        <v>156</v>
      </c>
      <c r="C82" s="7">
        <v>435</v>
      </c>
      <c r="D82" s="7">
        <v>1900</v>
      </c>
      <c r="E82" s="7">
        <v>1800</v>
      </c>
      <c r="F82" s="7">
        <v>1800</v>
      </c>
      <c r="G82" s="7">
        <f t="shared" si="4"/>
        <v>94.73684210526315</v>
      </c>
      <c r="H82" s="7">
        <f t="shared" si="5"/>
        <v>94.73684210526315</v>
      </c>
    </row>
    <row r="83" spans="1:8">
      <c r="A83" s="6" t="s">
        <v>157</v>
      </c>
      <c r="B83" s="6" t="s">
        <v>158</v>
      </c>
      <c r="C83" s="7">
        <v>0</v>
      </c>
      <c r="D83" s="7">
        <v>2200</v>
      </c>
      <c r="E83" s="7">
        <v>0</v>
      </c>
      <c r="F83" s="7">
        <v>0</v>
      </c>
      <c r="G83" s="7">
        <f t="shared" si="4"/>
        <v>0</v>
      </c>
      <c r="H83" s="7">
        <f t="shared" si="5"/>
        <v>0</v>
      </c>
    </row>
    <row r="84" spans="1:8">
      <c r="A84" s="6" t="s">
        <v>159</v>
      </c>
      <c r="B84" s="6" t="s">
        <v>160</v>
      </c>
      <c r="C84" s="7">
        <v>630.15</v>
      </c>
      <c r="D84" s="7">
        <v>0</v>
      </c>
      <c r="E84" s="7">
        <v>6500</v>
      </c>
      <c r="F84" s="7">
        <v>6500</v>
      </c>
      <c r="G84" s="7">
        <f t="shared" si="4"/>
        <v>0</v>
      </c>
      <c r="H84" s="7">
        <f t="shared" si="5"/>
        <v>0</v>
      </c>
    </row>
    <row r="85" spans="1:8">
      <c r="A85" s="2" t="s">
        <v>161</v>
      </c>
      <c r="B85" s="2" t="s">
        <v>162</v>
      </c>
      <c r="C85" s="3">
        <f>+C86+C90+C92+C95</f>
        <v>203095.88</v>
      </c>
      <c r="D85" s="3">
        <f>+D86+D90+D92+D95</f>
        <v>496844.88</v>
      </c>
      <c r="E85" s="3">
        <f>+E86+E90+E92+E95</f>
        <v>218669.33000000002</v>
      </c>
      <c r="F85" s="3">
        <f>+F86+F90+F92+F95</f>
        <v>218669.33000000002</v>
      </c>
      <c r="G85" s="3">
        <f t="shared" si="4"/>
        <v>44.011589693749087</v>
      </c>
      <c r="H85" s="3">
        <f t="shared" si="5"/>
        <v>44.011589693749087</v>
      </c>
    </row>
    <row r="86" spans="1:8">
      <c r="A86" s="4" t="s">
        <v>163</v>
      </c>
      <c r="B86" s="4" t="s">
        <v>164</v>
      </c>
      <c r="C86" s="5">
        <f>+C87+C88+C89</f>
        <v>56240.06</v>
      </c>
      <c r="D86" s="5">
        <f>+D87+D88+D89</f>
        <v>252781</v>
      </c>
      <c r="E86" s="5">
        <f>+E87+E88+E89</f>
        <v>0</v>
      </c>
      <c r="F86" s="5">
        <f>+F87+F88+F89</f>
        <v>0</v>
      </c>
      <c r="G86" s="5">
        <f t="shared" si="4"/>
        <v>0</v>
      </c>
      <c r="H86" s="5">
        <f t="shared" si="5"/>
        <v>0</v>
      </c>
    </row>
    <row r="87" spans="1:8">
      <c r="A87" s="6" t="s">
        <v>165</v>
      </c>
      <c r="B87" s="6" t="s">
        <v>166</v>
      </c>
      <c r="C87" s="7">
        <v>0</v>
      </c>
      <c r="D87" s="7">
        <v>118350</v>
      </c>
      <c r="E87" s="7">
        <v>0</v>
      </c>
      <c r="F87" s="7">
        <v>0</v>
      </c>
      <c r="G87" s="7">
        <f t="shared" si="4"/>
        <v>0</v>
      </c>
      <c r="H87" s="7">
        <f t="shared" si="5"/>
        <v>0</v>
      </c>
    </row>
    <row r="88" spans="1:8">
      <c r="A88" s="6" t="s">
        <v>167</v>
      </c>
      <c r="B88" s="6" t="s">
        <v>168</v>
      </c>
      <c r="C88" s="7">
        <v>5660.06</v>
      </c>
      <c r="D88" s="7">
        <v>10000</v>
      </c>
      <c r="E88" s="7">
        <v>0</v>
      </c>
      <c r="F88" s="7">
        <v>0</v>
      </c>
      <c r="G88" s="7">
        <f t="shared" si="4"/>
        <v>0</v>
      </c>
      <c r="H88" s="7">
        <f t="shared" si="5"/>
        <v>0</v>
      </c>
    </row>
    <row r="89" spans="1:8">
      <c r="A89" s="6" t="s">
        <v>169</v>
      </c>
      <c r="B89" s="6" t="s">
        <v>170</v>
      </c>
      <c r="C89" s="7">
        <v>50580</v>
      </c>
      <c r="D89" s="7">
        <v>124431</v>
      </c>
      <c r="E89" s="7">
        <v>0</v>
      </c>
      <c r="F89" s="7">
        <v>0</v>
      </c>
      <c r="G89" s="7">
        <f t="shared" si="4"/>
        <v>0</v>
      </c>
      <c r="H89" s="7">
        <f t="shared" si="5"/>
        <v>0</v>
      </c>
    </row>
    <row r="90" spans="1:8">
      <c r="A90" s="4" t="s">
        <v>171</v>
      </c>
      <c r="B90" s="4" t="s">
        <v>172</v>
      </c>
      <c r="C90" s="5">
        <f>+C91</f>
        <v>580.03</v>
      </c>
      <c r="D90" s="5">
        <f>+D91</f>
        <v>8100</v>
      </c>
      <c r="E90" s="5">
        <f>+E91</f>
        <v>0</v>
      </c>
      <c r="F90" s="5">
        <f>+F91</f>
        <v>0</v>
      </c>
      <c r="G90" s="5">
        <f t="shared" si="4"/>
        <v>0</v>
      </c>
      <c r="H90" s="5">
        <f t="shared" si="5"/>
        <v>0</v>
      </c>
    </row>
    <row r="91" spans="1:8">
      <c r="A91" s="6" t="s">
        <v>173</v>
      </c>
      <c r="B91" s="6" t="s">
        <v>174</v>
      </c>
      <c r="C91" s="7">
        <v>580.03</v>
      </c>
      <c r="D91" s="7">
        <v>8100</v>
      </c>
      <c r="E91" s="7">
        <v>0</v>
      </c>
      <c r="F91" s="7">
        <v>0</v>
      </c>
      <c r="G91" s="7">
        <f t="shared" si="4"/>
        <v>0</v>
      </c>
      <c r="H91" s="7">
        <f t="shared" si="5"/>
        <v>0</v>
      </c>
    </row>
    <row r="92" spans="1:8">
      <c r="A92" s="4" t="s">
        <v>175</v>
      </c>
      <c r="B92" s="4" t="s">
        <v>176</v>
      </c>
      <c r="C92" s="5">
        <f>+C93+C94</f>
        <v>93683.41</v>
      </c>
      <c r="D92" s="5">
        <f>+D93+D94</f>
        <v>85977.12</v>
      </c>
      <c r="E92" s="5">
        <f>+E93+E94</f>
        <v>97581</v>
      </c>
      <c r="F92" s="5">
        <f>+F93+F94</f>
        <v>97581</v>
      </c>
      <c r="G92" s="5">
        <f t="shared" si="4"/>
        <v>113.49647441086653</v>
      </c>
      <c r="H92" s="5">
        <f t="shared" si="5"/>
        <v>113.49647441086653</v>
      </c>
    </row>
    <row r="93" spans="1:8">
      <c r="A93" s="6" t="s">
        <v>177</v>
      </c>
      <c r="B93" s="6" t="s">
        <v>178</v>
      </c>
      <c r="C93" s="7">
        <v>42382.59</v>
      </c>
      <c r="D93" s="7">
        <v>10977.12</v>
      </c>
      <c r="E93" s="7">
        <v>47581</v>
      </c>
      <c r="F93" s="7">
        <v>47581</v>
      </c>
      <c r="G93" s="7">
        <f t="shared" si="4"/>
        <v>433.4561342137099</v>
      </c>
      <c r="H93" s="7">
        <f t="shared" si="5"/>
        <v>433.4561342137099</v>
      </c>
    </row>
    <row r="94" spans="1:8">
      <c r="A94" s="6" t="s">
        <v>179</v>
      </c>
      <c r="B94" s="6" t="s">
        <v>180</v>
      </c>
      <c r="C94" s="7">
        <v>51300.82</v>
      </c>
      <c r="D94" s="7">
        <v>75000</v>
      </c>
      <c r="E94" s="7">
        <v>50000</v>
      </c>
      <c r="F94" s="7">
        <v>50000</v>
      </c>
      <c r="G94" s="7">
        <f t="shared" si="4"/>
        <v>66.666666666666657</v>
      </c>
      <c r="H94" s="7">
        <f t="shared" si="5"/>
        <v>66.666666666666657</v>
      </c>
    </row>
    <row r="95" spans="1:8">
      <c r="A95" s="4" t="s">
        <v>181</v>
      </c>
      <c r="B95" s="4" t="s">
        <v>182</v>
      </c>
      <c r="C95" s="5">
        <f>+C96</f>
        <v>52592.38</v>
      </c>
      <c r="D95" s="5">
        <f>+D96</f>
        <v>149986.76</v>
      </c>
      <c r="E95" s="5">
        <f>+E96</f>
        <v>121088.33</v>
      </c>
      <c r="F95" s="5">
        <f>+F96</f>
        <v>121088.33</v>
      </c>
      <c r="G95" s="5">
        <f t="shared" si="4"/>
        <v>80.732679337829552</v>
      </c>
      <c r="H95" s="5">
        <f t="shared" si="5"/>
        <v>80.732679337829552</v>
      </c>
    </row>
    <row r="96" spans="1:8">
      <c r="A96" s="6" t="s">
        <v>183</v>
      </c>
      <c r="B96" s="6" t="s">
        <v>182</v>
      </c>
      <c r="C96" s="7">
        <v>52592.38</v>
      </c>
      <c r="D96" s="7">
        <v>149986.76</v>
      </c>
      <c r="E96" s="7">
        <v>121088.33</v>
      </c>
      <c r="F96" s="7">
        <v>121088.33</v>
      </c>
      <c r="G96" s="7">
        <f t="shared" si="4"/>
        <v>80.732679337829552</v>
      </c>
      <c r="H96" s="7">
        <f t="shared" si="5"/>
        <v>80.732679337829552</v>
      </c>
    </row>
    <row r="97" spans="1:8">
      <c r="A97" s="2" t="s">
        <v>184</v>
      </c>
      <c r="B97" s="2" t="s">
        <v>185</v>
      </c>
      <c r="C97" s="3">
        <f>+C98+C100</f>
        <v>1410</v>
      </c>
      <c r="D97" s="3">
        <f>+D98+D100</f>
        <v>2150</v>
      </c>
      <c r="E97" s="3">
        <f>+E98+E100</f>
        <v>2100</v>
      </c>
      <c r="F97" s="3">
        <f>+F98+F100</f>
        <v>2100</v>
      </c>
      <c r="G97" s="3">
        <f t="shared" si="4"/>
        <v>97.674418604651152</v>
      </c>
      <c r="H97" s="3">
        <f t="shared" si="5"/>
        <v>97.674418604651152</v>
      </c>
    </row>
    <row r="98" spans="1:8">
      <c r="A98" s="4" t="s">
        <v>186</v>
      </c>
      <c r="B98" s="4" t="s">
        <v>187</v>
      </c>
      <c r="C98" s="5">
        <f>+C99</f>
        <v>1170</v>
      </c>
      <c r="D98" s="5">
        <f>+D99</f>
        <v>2000</v>
      </c>
      <c r="E98" s="5">
        <f>+E99</f>
        <v>1950</v>
      </c>
      <c r="F98" s="5">
        <f>+F99</f>
        <v>1950</v>
      </c>
      <c r="G98" s="5">
        <f t="shared" si="4"/>
        <v>97.5</v>
      </c>
      <c r="H98" s="5">
        <f t="shared" si="5"/>
        <v>97.5</v>
      </c>
    </row>
    <row r="99" spans="1:8">
      <c r="A99" s="6" t="s">
        <v>188</v>
      </c>
      <c r="B99" s="6" t="s">
        <v>187</v>
      </c>
      <c r="C99" s="7">
        <v>1170</v>
      </c>
      <c r="D99" s="7">
        <v>2000</v>
      </c>
      <c r="E99" s="7">
        <v>1950</v>
      </c>
      <c r="F99" s="7">
        <v>1950</v>
      </c>
      <c r="G99" s="7">
        <f t="shared" si="4"/>
        <v>97.5</v>
      </c>
      <c r="H99" s="7">
        <f t="shared" si="5"/>
        <v>97.5</v>
      </c>
    </row>
    <row r="100" spans="1:8">
      <c r="A100" s="4" t="s">
        <v>189</v>
      </c>
      <c r="B100" s="4" t="s">
        <v>190</v>
      </c>
      <c r="C100" s="5">
        <f>+C101</f>
        <v>240</v>
      </c>
      <c r="D100" s="5">
        <f>+D101</f>
        <v>150</v>
      </c>
      <c r="E100" s="5">
        <f>+E101</f>
        <v>150</v>
      </c>
      <c r="F100" s="5">
        <f>+F101</f>
        <v>150</v>
      </c>
      <c r="G100" s="5">
        <f t="shared" si="4"/>
        <v>100</v>
      </c>
      <c r="H100" s="5">
        <f t="shared" si="5"/>
        <v>100</v>
      </c>
    </row>
    <row r="101" spans="1:8">
      <c r="A101" s="6" t="s">
        <v>191</v>
      </c>
      <c r="B101" s="6" t="s">
        <v>190</v>
      </c>
      <c r="C101" s="7">
        <v>240</v>
      </c>
      <c r="D101" s="7">
        <v>150</v>
      </c>
      <c r="E101" s="7">
        <v>150</v>
      </c>
      <c r="F101" s="7">
        <v>150</v>
      </c>
      <c r="G101" s="7">
        <f t="shared" si="4"/>
        <v>100</v>
      </c>
      <c r="H101" s="7">
        <f t="shared" si="5"/>
        <v>100</v>
      </c>
    </row>
    <row r="102" spans="1:8">
      <c r="A102" s="2" t="s">
        <v>192</v>
      </c>
      <c r="B102" s="2" t="s">
        <v>193</v>
      </c>
      <c r="C102" s="3">
        <f>+C103+C116+C118+C120+C125</f>
        <v>1556796.3000000003</v>
      </c>
      <c r="D102" s="3">
        <f>+D103+D116+D118+D120+D125</f>
        <v>3255136.96</v>
      </c>
      <c r="E102" s="3">
        <f>+E103+E116+E118+E120+E125</f>
        <v>477495.10000000003</v>
      </c>
      <c r="F102" s="3">
        <f>+F103+F116+F118+F120+F125</f>
        <v>477495.10000000003</v>
      </c>
      <c r="G102" s="3">
        <f t="shared" si="4"/>
        <v>14.668971102217462</v>
      </c>
      <c r="H102" s="3">
        <f t="shared" si="5"/>
        <v>14.668971102217462</v>
      </c>
    </row>
    <row r="103" spans="1:8">
      <c r="A103" s="4" t="s">
        <v>194</v>
      </c>
      <c r="B103" s="4" t="s">
        <v>195</v>
      </c>
      <c r="C103" s="5">
        <f>+C104+C105+C106+C107+C108+C109+C110+C111+C112+C113+C114+C115</f>
        <v>509135.58000000007</v>
      </c>
      <c r="D103" s="5">
        <f>+D104+D105+D106+D107+D108+D109+D110+D111+D112+D113+D114+D115</f>
        <v>888288.58000000007</v>
      </c>
      <c r="E103" s="5">
        <f>+E104+E105+E106+E107+E108+E109+E110+E111+E112+E113+E114+E115</f>
        <v>132400</v>
      </c>
      <c r="F103" s="5">
        <f>+F104+F105+F106+F107+F108+F109+F110+F111+F112+F113+F114+F115</f>
        <v>132400</v>
      </c>
      <c r="G103" s="5">
        <f t="shared" ref="G103:G134" si="6">IF(D103&lt;&gt;0,F103/D103*100,0)</f>
        <v>14.905066099127378</v>
      </c>
      <c r="H103" s="5">
        <f t="shared" ref="H103:H127" si="7">IF(D103&lt;&gt;0,E103/D103*100,0)</f>
        <v>14.905066099127378</v>
      </c>
    </row>
    <row r="104" spans="1:8">
      <c r="A104" s="6" t="s">
        <v>196</v>
      </c>
      <c r="B104" s="6" t="s">
        <v>197</v>
      </c>
      <c r="C104" s="7">
        <v>22500</v>
      </c>
      <c r="D104" s="7">
        <v>105000</v>
      </c>
      <c r="E104" s="7">
        <v>0</v>
      </c>
      <c r="F104" s="7">
        <v>0</v>
      </c>
      <c r="G104" s="7">
        <f t="shared" si="6"/>
        <v>0</v>
      </c>
      <c r="H104" s="7">
        <f t="shared" si="7"/>
        <v>0</v>
      </c>
    </row>
    <row r="105" spans="1:8">
      <c r="A105" s="6" t="s">
        <v>198</v>
      </c>
      <c r="B105" s="6" t="s">
        <v>199</v>
      </c>
      <c r="C105" s="7">
        <v>0</v>
      </c>
      <c r="D105" s="7">
        <v>12400</v>
      </c>
      <c r="E105" s="7">
        <v>12400</v>
      </c>
      <c r="F105" s="7">
        <v>12400</v>
      </c>
      <c r="G105" s="7">
        <f t="shared" si="6"/>
        <v>100</v>
      </c>
      <c r="H105" s="7">
        <f t="shared" si="7"/>
        <v>100</v>
      </c>
    </row>
    <row r="106" spans="1:8">
      <c r="A106" s="6" t="s">
        <v>200</v>
      </c>
      <c r="B106" s="6" t="s">
        <v>201</v>
      </c>
      <c r="C106" s="7">
        <v>335551.71</v>
      </c>
      <c r="D106" s="7">
        <v>322690.52</v>
      </c>
      <c r="E106" s="7">
        <v>0</v>
      </c>
      <c r="F106" s="7">
        <v>0</v>
      </c>
      <c r="G106" s="7">
        <f t="shared" si="6"/>
        <v>0</v>
      </c>
      <c r="H106" s="7">
        <f t="shared" si="7"/>
        <v>0</v>
      </c>
    </row>
    <row r="107" spans="1:8">
      <c r="A107" s="6" t="s">
        <v>202</v>
      </c>
      <c r="B107" s="6" t="s">
        <v>203</v>
      </c>
      <c r="C107" s="7">
        <v>37638</v>
      </c>
      <c r="D107" s="7">
        <v>33600</v>
      </c>
      <c r="E107" s="7">
        <v>25000</v>
      </c>
      <c r="F107" s="7">
        <v>25000</v>
      </c>
      <c r="G107" s="7">
        <f t="shared" si="6"/>
        <v>74.404761904761912</v>
      </c>
      <c r="H107" s="7">
        <f t="shared" si="7"/>
        <v>74.404761904761912</v>
      </c>
    </row>
    <row r="108" spans="1:8">
      <c r="A108" s="6" t="s">
        <v>204</v>
      </c>
      <c r="B108" s="6" t="s">
        <v>205</v>
      </c>
      <c r="C108" s="7">
        <v>26895</v>
      </c>
      <c r="D108" s="7">
        <v>26450</v>
      </c>
      <c r="E108" s="7">
        <v>33000</v>
      </c>
      <c r="F108" s="7">
        <v>33000</v>
      </c>
      <c r="G108" s="7">
        <f t="shared" si="6"/>
        <v>124.76370510396974</v>
      </c>
      <c r="H108" s="7">
        <f t="shared" si="7"/>
        <v>124.76370510396974</v>
      </c>
    </row>
    <row r="109" spans="1:8">
      <c r="A109" s="6" t="s">
        <v>206</v>
      </c>
      <c r="B109" s="6" t="s">
        <v>207</v>
      </c>
      <c r="C109" s="7">
        <v>24971.34</v>
      </c>
      <c r="D109" s="7">
        <v>56492.06</v>
      </c>
      <c r="E109" s="7">
        <v>0</v>
      </c>
      <c r="F109" s="7">
        <v>0</v>
      </c>
      <c r="G109" s="7">
        <f t="shared" si="6"/>
        <v>0</v>
      </c>
      <c r="H109" s="7">
        <f t="shared" si="7"/>
        <v>0</v>
      </c>
    </row>
    <row r="110" spans="1:8">
      <c r="A110" s="6" t="s">
        <v>208</v>
      </c>
      <c r="B110" s="6" t="s">
        <v>209</v>
      </c>
      <c r="C110" s="7">
        <v>71.59</v>
      </c>
      <c r="D110" s="7">
        <v>0</v>
      </c>
      <c r="E110" s="7">
        <v>0</v>
      </c>
      <c r="F110" s="7">
        <v>0</v>
      </c>
      <c r="G110" s="7">
        <f t="shared" si="6"/>
        <v>0</v>
      </c>
      <c r="H110" s="7">
        <f t="shared" si="7"/>
        <v>0</v>
      </c>
    </row>
    <row r="111" spans="1:8">
      <c r="A111" s="6" t="s">
        <v>210</v>
      </c>
      <c r="B111" s="6" t="s">
        <v>211</v>
      </c>
      <c r="C111" s="7">
        <v>0</v>
      </c>
      <c r="D111" s="7">
        <v>310250</v>
      </c>
      <c r="E111" s="7">
        <v>0</v>
      </c>
      <c r="F111" s="7">
        <v>0</v>
      </c>
      <c r="G111" s="7">
        <f t="shared" si="6"/>
        <v>0</v>
      </c>
      <c r="H111" s="7">
        <f t="shared" si="7"/>
        <v>0</v>
      </c>
    </row>
    <row r="112" spans="1:8">
      <c r="A112" s="6" t="s">
        <v>212</v>
      </c>
      <c r="B112" s="6" t="s">
        <v>213</v>
      </c>
      <c r="C112" s="7">
        <v>1980.84</v>
      </c>
      <c r="D112" s="7">
        <v>2000</v>
      </c>
      <c r="E112" s="7">
        <v>7000</v>
      </c>
      <c r="F112" s="7">
        <v>7000</v>
      </c>
      <c r="G112" s="7">
        <f t="shared" si="6"/>
        <v>350</v>
      </c>
      <c r="H112" s="7">
        <f t="shared" si="7"/>
        <v>350</v>
      </c>
    </row>
    <row r="113" spans="1:8">
      <c r="A113" s="6" t="s">
        <v>214</v>
      </c>
      <c r="B113" s="6" t="s">
        <v>215</v>
      </c>
      <c r="C113" s="7">
        <v>3000</v>
      </c>
      <c r="D113" s="7">
        <v>0</v>
      </c>
      <c r="E113" s="7">
        <v>0</v>
      </c>
      <c r="F113" s="7">
        <v>0</v>
      </c>
      <c r="G113" s="7">
        <f t="shared" si="6"/>
        <v>0</v>
      </c>
      <c r="H113" s="7">
        <f t="shared" si="7"/>
        <v>0</v>
      </c>
    </row>
    <row r="114" spans="1:8">
      <c r="A114" s="6" t="s">
        <v>216</v>
      </c>
      <c r="B114" s="6" t="s">
        <v>217</v>
      </c>
      <c r="C114" s="7">
        <v>56527.1</v>
      </c>
      <c r="D114" s="7">
        <v>19406</v>
      </c>
      <c r="E114" s="7">
        <v>50000</v>
      </c>
      <c r="F114" s="7">
        <v>50000</v>
      </c>
      <c r="G114" s="7">
        <f t="shared" si="6"/>
        <v>257.65227249304343</v>
      </c>
      <c r="H114" s="7">
        <f t="shared" si="7"/>
        <v>257.65227249304343</v>
      </c>
    </row>
    <row r="115" spans="1:8">
      <c r="A115" s="6" t="s">
        <v>218</v>
      </c>
      <c r="B115" s="6" t="s">
        <v>219</v>
      </c>
      <c r="C115" s="7">
        <v>0</v>
      </c>
      <c r="D115" s="7">
        <v>0</v>
      </c>
      <c r="E115" s="7">
        <v>5000</v>
      </c>
      <c r="F115" s="7">
        <v>5000</v>
      </c>
      <c r="G115" s="7">
        <f t="shared" si="6"/>
        <v>0</v>
      </c>
      <c r="H115" s="7">
        <f t="shared" si="7"/>
        <v>0</v>
      </c>
    </row>
    <row r="116" spans="1:8">
      <c r="A116" s="4" t="s">
        <v>220</v>
      </c>
      <c r="B116" s="4" t="s">
        <v>221</v>
      </c>
      <c r="C116" s="5">
        <f>+C117</f>
        <v>17245.11</v>
      </c>
      <c r="D116" s="5">
        <f>+D117</f>
        <v>0</v>
      </c>
      <c r="E116" s="5">
        <f>+E117</f>
        <v>0</v>
      </c>
      <c r="F116" s="5">
        <f>+F117</f>
        <v>0</v>
      </c>
      <c r="G116" s="5">
        <f t="shared" si="6"/>
        <v>0</v>
      </c>
      <c r="H116" s="5">
        <f t="shared" si="7"/>
        <v>0</v>
      </c>
    </row>
    <row r="117" spans="1:8">
      <c r="A117" s="6" t="s">
        <v>222</v>
      </c>
      <c r="B117" s="6" t="s">
        <v>223</v>
      </c>
      <c r="C117" s="7">
        <v>17245.11</v>
      </c>
      <c r="D117" s="7">
        <v>0</v>
      </c>
      <c r="E117" s="7">
        <v>0</v>
      </c>
      <c r="F117" s="7">
        <v>0</v>
      </c>
      <c r="G117" s="7">
        <f t="shared" si="6"/>
        <v>0</v>
      </c>
      <c r="H117" s="7">
        <f t="shared" si="7"/>
        <v>0</v>
      </c>
    </row>
    <row r="118" spans="1:8">
      <c r="A118" s="4" t="s">
        <v>224</v>
      </c>
      <c r="B118" s="4" t="s">
        <v>225</v>
      </c>
      <c r="C118" s="5">
        <f>+C119</f>
        <v>0</v>
      </c>
      <c r="D118" s="5">
        <f>+D119</f>
        <v>0</v>
      </c>
      <c r="E118" s="5">
        <f>+E119</f>
        <v>33909.89</v>
      </c>
      <c r="F118" s="5">
        <f>+F119</f>
        <v>33909.89</v>
      </c>
      <c r="G118" s="5">
        <f t="shared" si="6"/>
        <v>0</v>
      </c>
      <c r="H118" s="5">
        <f t="shared" si="7"/>
        <v>0</v>
      </c>
    </row>
    <row r="119" spans="1:8">
      <c r="A119" s="6" t="s">
        <v>226</v>
      </c>
      <c r="B119" s="6" t="s">
        <v>227</v>
      </c>
      <c r="C119" s="7">
        <v>0</v>
      </c>
      <c r="D119" s="7">
        <v>0</v>
      </c>
      <c r="E119" s="7">
        <v>33909.89</v>
      </c>
      <c r="F119" s="7">
        <v>33909.89</v>
      </c>
      <c r="G119" s="7">
        <f t="shared" si="6"/>
        <v>0</v>
      </c>
      <c r="H119" s="7">
        <f t="shared" si="7"/>
        <v>0</v>
      </c>
    </row>
    <row r="120" spans="1:8">
      <c r="A120" s="4" t="s">
        <v>228</v>
      </c>
      <c r="B120" s="4" t="s">
        <v>225</v>
      </c>
      <c r="C120" s="5">
        <f>+C121+C122+C123+C124</f>
        <v>1030415.6100000001</v>
      </c>
      <c r="D120" s="5">
        <f>+D121+D122+D123+D124</f>
        <v>2366848.38</v>
      </c>
      <c r="E120" s="5">
        <f>+E121+E122+E123+E124</f>
        <v>298000</v>
      </c>
      <c r="F120" s="5">
        <f>+F121+F122+F123+F124</f>
        <v>298000</v>
      </c>
      <c r="G120" s="5">
        <f t="shared" si="6"/>
        <v>12.590582587296954</v>
      </c>
      <c r="H120" s="5">
        <f t="shared" si="7"/>
        <v>12.590582587296954</v>
      </c>
    </row>
    <row r="121" spans="1:8">
      <c r="A121" s="6" t="s">
        <v>229</v>
      </c>
      <c r="B121" s="6" t="s">
        <v>230</v>
      </c>
      <c r="C121" s="7">
        <v>583000.30000000005</v>
      </c>
      <c r="D121" s="7">
        <v>0</v>
      </c>
      <c r="E121" s="7">
        <v>0</v>
      </c>
      <c r="F121" s="7">
        <v>0</v>
      </c>
      <c r="G121" s="7">
        <f t="shared" si="6"/>
        <v>0</v>
      </c>
      <c r="H121" s="7">
        <f t="shared" si="7"/>
        <v>0</v>
      </c>
    </row>
    <row r="122" spans="1:8">
      <c r="A122" s="6" t="s">
        <v>231</v>
      </c>
      <c r="B122" s="6" t="s">
        <v>232</v>
      </c>
      <c r="C122" s="7">
        <v>447415.31</v>
      </c>
      <c r="D122" s="7">
        <v>2239348.38</v>
      </c>
      <c r="E122" s="7">
        <v>0</v>
      </c>
      <c r="F122" s="7">
        <v>0</v>
      </c>
      <c r="G122" s="7">
        <f t="shared" si="6"/>
        <v>0</v>
      </c>
      <c r="H122" s="7">
        <f t="shared" si="7"/>
        <v>0</v>
      </c>
    </row>
    <row r="123" spans="1:8">
      <c r="A123" s="6" t="s">
        <v>233</v>
      </c>
      <c r="B123" s="6" t="s">
        <v>234</v>
      </c>
      <c r="C123" s="7">
        <v>0</v>
      </c>
      <c r="D123" s="7">
        <v>127500</v>
      </c>
      <c r="E123" s="7">
        <v>0</v>
      </c>
      <c r="F123" s="7">
        <v>0</v>
      </c>
      <c r="G123" s="7">
        <f t="shared" si="6"/>
        <v>0</v>
      </c>
      <c r="H123" s="7">
        <f t="shared" si="7"/>
        <v>0</v>
      </c>
    </row>
    <row r="124" spans="1:8">
      <c r="A124" s="6" t="s">
        <v>235</v>
      </c>
      <c r="B124" s="6" t="s">
        <v>236</v>
      </c>
      <c r="C124" s="7">
        <v>0</v>
      </c>
      <c r="D124" s="7">
        <v>0</v>
      </c>
      <c r="E124" s="7">
        <v>298000</v>
      </c>
      <c r="F124" s="7">
        <v>298000</v>
      </c>
      <c r="G124" s="7">
        <f t="shared" si="6"/>
        <v>0</v>
      </c>
      <c r="H124" s="7">
        <f t="shared" si="7"/>
        <v>0</v>
      </c>
    </row>
    <row r="125" spans="1:8">
      <c r="A125" s="4" t="s">
        <v>237</v>
      </c>
      <c r="B125" s="4" t="s">
        <v>238</v>
      </c>
      <c r="C125" s="5">
        <f>+C126</f>
        <v>0</v>
      </c>
      <c r="D125" s="5">
        <f>+D126</f>
        <v>0</v>
      </c>
      <c r="E125" s="5">
        <f>+E126</f>
        <v>13185.21</v>
      </c>
      <c r="F125" s="5">
        <f>+F126</f>
        <v>13185.21</v>
      </c>
      <c r="G125" s="5">
        <f t="shared" si="6"/>
        <v>0</v>
      </c>
      <c r="H125" s="5">
        <f t="shared" si="7"/>
        <v>0</v>
      </c>
    </row>
    <row r="126" spans="1:8">
      <c r="A126" s="6" t="s">
        <v>239</v>
      </c>
      <c r="B126" s="6" t="s">
        <v>240</v>
      </c>
      <c r="C126" s="7">
        <v>0</v>
      </c>
      <c r="D126" s="7">
        <v>0</v>
      </c>
      <c r="E126" s="7">
        <v>13185.21</v>
      </c>
      <c r="F126" s="7">
        <v>13185.21</v>
      </c>
      <c r="G126" s="7">
        <f t="shared" si="6"/>
        <v>0</v>
      </c>
      <c r="H126" s="7">
        <f t="shared" si="7"/>
        <v>0</v>
      </c>
    </row>
    <row r="127" spans="1:8">
      <c r="A127" s="8"/>
      <c r="B127" s="8"/>
      <c r="C127" s="9">
        <f>+C7+C39+C85+C97+C102</f>
        <v>12824758.080000002</v>
      </c>
      <c r="D127" s="9">
        <f>+D7+D39+D85+D97+D102</f>
        <v>15143757.09</v>
      </c>
      <c r="E127" s="9">
        <f>+E7+E39+E85+E97+E102</f>
        <v>12174381.59</v>
      </c>
      <c r="F127" s="9">
        <f>+F7+F39+F85+F97+F102</f>
        <v>12174380.59</v>
      </c>
      <c r="G127" s="9">
        <f t="shared" si="6"/>
        <v>80.392075213879437</v>
      </c>
      <c r="H127" s="9">
        <f t="shared" si="7"/>
        <v>80.392081817260589</v>
      </c>
    </row>
  </sheetData>
  <pageMargins left="0.23622047244094491" right="0.23622047244094491" top="0.74803149606299213" bottom="0.74803149606299213" header="0.31496062992125984" footer="0.31496062992125984"/>
  <pageSetup paperSize="9" scale="65" orientation="portrait" r:id="rId1"/>
  <headerFooter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2015-01-10T09:05:18Z</cp:lastPrinted>
  <dcterms:created xsi:type="dcterms:W3CDTF">2015-01-09T09:55:47Z</dcterms:created>
  <dcterms:modified xsi:type="dcterms:W3CDTF">2015-01-10T09:05:29Z</dcterms:modified>
</cp:coreProperties>
</file>