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0"/>
  </bookViews>
  <sheets>
    <sheet name="plan 2007" sheetId="1" r:id="rId1"/>
  </sheets>
  <definedNames/>
  <calcPr fullCalcOnLoad="1"/>
</workbook>
</file>

<file path=xl/sharedStrings.xml><?xml version="1.0" encoding="utf-8"?>
<sst xmlns="http://schemas.openxmlformats.org/spreadsheetml/2006/main" count="87" uniqueCount="45">
  <si>
    <t>Konto</t>
  </si>
  <si>
    <t>I. PRIHODKI</t>
  </si>
  <si>
    <t>Transferni prihodki</t>
  </si>
  <si>
    <t>Dotacije občinskega proračuna</t>
  </si>
  <si>
    <t>Dotacije za lokalne ceste</t>
  </si>
  <si>
    <t>Lastna sredstva</t>
  </si>
  <si>
    <t>Odškodnine za zemljišča</t>
  </si>
  <si>
    <t>Prihodki od obresti</t>
  </si>
  <si>
    <t>Prihodki od najemnin za poslovne prostore</t>
  </si>
  <si>
    <t>II. ODHODKI</t>
  </si>
  <si>
    <t>Krajevna samouprava</t>
  </si>
  <si>
    <t>Pisarniški in splošni material ter storitve</t>
  </si>
  <si>
    <t>Energija, voda, kom.stor. In komunikacije</t>
  </si>
  <si>
    <t>Prevozni stroški in storitve</t>
  </si>
  <si>
    <t>Tekoče vzdrževanje</t>
  </si>
  <si>
    <t>Najemnine in zakupnine</t>
  </si>
  <si>
    <t>Drugi operativni odhodki</t>
  </si>
  <si>
    <t>Tekoči transferi neprof.org. in ustanovam</t>
  </si>
  <si>
    <t>Vzdrževanje komunalnih naprav</t>
  </si>
  <si>
    <t>Investicijski odhodki</t>
  </si>
  <si>
    <t>Investicijsko vzdrževanje in obnove</t>
  </si>
  <si>
    <t>Brezje</t>
  </si>
  <si>
    <t>Kovor</t>
  </si>
  <si>
    <t>Leše</t>
  </si>
  <si>
    <t>Podljubelj</t>
  </si>
  <si>
    <t>Pristava</t>
  </si>
  <si>
    <t>Sebenje</t>
  </si>
  <si>
    <t>Senično</t>
  </si>
  <si>
    <t>Tržič-mesto</t>
  </si>
  <si>
    <t>Ravne</t>
  </si>
  <si>
    <t>III. PRORAČUNSKI PRESEŽEK (PRIMANJKLJAJ) I. -II.</t>
  </si>
  <si>
    <t>Jelendol</t>
  </si>
  <si>
    <t>Križe</t>
  </si>
  <si>
    <t>Investicijski transferi neprof.org. in ustanovam</t>
  </si>
  <si>
    <t>Lom</t>
  </si>
  <si>
    <t>Drugi izr.nedavčni prihodki</t>
  </si>
  <si>
    <t>IV. Sredst., ki bodo predvid. ostala na rač.konec leta</t>
  </si>
  <si>
    <t>Prejeta sredstvca iz občinskega proračuna</t>
  </si>
  <si>
    <t>Nakup opreme</t>
  </si>
  <si>
    <t>Novogradnje,rekonstrukcije in adaptacije</t>
  </si>
  <si>
    <t>Novogradnje,rekonstrukcije inadaptacije</t>
  </si>
  <si>
    <t xml:space="preserve">Bistrica </t>
  </si>
  <si>
    <t xml:space="preserve">   KS, ki imajo primanjkljaj bodo le tega krile s sredstvi, ki bodo ostala na računih konec leta 2006. </t>
  </si>
  <si>
    <t>SKUPAJ (SIT)</t>
  </si>
  <si>
    <t>KRAJEVNE SKUPNOSTI - BILANCE PRIHODKOV IN ODHODKOV ZA LETO 2007 - predlog (v SIT)</t>
  </si>
</sst>
</file>

<file path=xl/styles.xml><?xml version="1.0" encoding="utf-8"?>
<styleSheet xmlns="http://schemas.openxmlformats.org/spreadsheetml/2006/main">
  <numFmts count="24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5" fillId="0" borderId="1" xfId="0" applyFont="1" applyBorder="1" applyAlignment="1">
      <alignment horizontal="left"/>
    </xf>
    <xf numFmtId="0" fontId="7" fillId="0" borderId="2" xfId="0" applyFont="1" applyBorder="1" applyAlignment="1">
      <alignment/>
    </xf>
    <xf numFmtId="3" fontId="5" fillId="0" borderId="2" xfId="18" applyNumberFormat="1" applyFont="1" applyBorder="1" applyAlignment="1">
      <alignment/>
    </xf>
    <xf numFmtId="3" fontId="5" fillId="0" borderId="3" xfId="0" applyNumberFormat="1" applyFont="1" applyBorder="1" applyAlignment="1">
      <alignment horizontal="right"/>
    </xf>
    <xf numFmtId="0" fontId="5" fillId="0" borderId="2" xfId="0" applyFont="1" applyBorder="1" applyAlignment="1">
      <alignment/>
    </xf>
    <xf numFmtId="0" fontId="8" fillId="0" borderId="1" xfId="0" applyFont="1" applyBorder="1" applyAlignment="1">
      <alignment horizontal="left"/>
    </xf>
    <xf numFmtId="0" fontId="9" fillId="0" borderId="2" xfId="0" applyFont="1" applyBorder="1" applyAlignment="1">
      <alignment horizontal="center"/>
    </xf>
    <xf numFmtId="3" fontId="9" fillId="0" borderId="2" xfId="18" applyNumberFormat="1" applyFont="1" applyBorder="1" applyAlignment="1">
      <alignment/>
    </xf>
    <xf numFmtId="3" fontId="9" fillId="0" borderId="3" xfId="0" applyNumberFormat="1" applyFont="1" applyBorder="1" applyAlignment="1">
      <alignment horizontal="right"/>
    </xf>
    <xf numFmtId="0" fontId="0" fillId="0" borderId="1" xfId="0" applyFont="1" applyBorder="1" applyAlignment="1">
      <alignment horizontal="left"/>
    </xf>
    <xf numFmtId="0" fontId="4" fillId="0" borderId="2" xfId="0" applyFont="1" applyBorder="1" applyAlignment="1">
      <alignment/>
    </xf>
    <xf numFmtId="3" fontId="0" fillId="0" borderId="2" xfId="18" applyNumberFormat="1" applyFont="1" applyBorder="1" applyAlignment="1">
      <alignment/>
    </xf>
    <xf numFmtId="3" fontId="0" fillId="0" borderId="3" xfId="0" applyNumberFormat="1" applyFont="1" applyBorder="1" applyAlignment="1">
      <alignment horizontal="righ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/>
    </xf>
    <xf numFmtId="3" fontId="0" fillId="0" borderId="6" xfId="18" applyNumberFormat="1" applyFont="1" applyBorder="1" applyAlignment="1">
      <alignment/>
    </xf>
    <xf numFmtId="3" fontId="0" fillId="0" borderId="7" xfId="0" applyNumberFormat="1" applyFont="1" applyBorder="1" applyAlignment="1">
      <alignment horizontal="right"/>
    </xf>
    <xf numFmtId="0" fontId="4" fillId="0" borderId="1" xfId="0" applyFont="1" applyBorder="1" applyAlignment="1">
      <alignment horizontal="left"/>
    </xf>
    <xf numFmtId="3" fontId="4" fillId="0" borderId="2" xfId="18" applyNumberFormat="1" applyFont="1" applyBorder="1" applyAlignment="1">
      <alignment/>
    </xf>
    <xf numFmtId="3" fontId="4" fillId="0" borderId="3" xfId="0" applyNumberFormat="1" applyFont="1" applyBorder="1" applyAlignment="1">
      <alignment horizontal="right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3" fontId="0" fillId="0" borderId="0" xfId="0" applyNumberFormat="1" applyAlignment="1">
      <alignment/>
    </xf>
    <xf numFmtId="0" fontId="5" fillId="0" borderId="2" xfId="0" applyFont="1" applyBorder="1" applyAlignment="1">
      <alignment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8"/>
  <sheetViews>
    <sheetView tabSelected="1" workbookViewId="0" topLeftCell="A1">
      <selection activeCell="B43" sqref="B43"/>
    </sheetView>
  </sheetViews>
  <sheetFormatPr defaultColWidth="9.140625" defaultRowHeight="12.75"/>
  <cols>
    <col min="2" max="2" width="40.7109375" style="0" customWidth="1"/>
    <col min="3" max="10" width="12.7109375" style="0" customWidth="1"/>
    <col min="11" max="11" width="38.57421875" style="0" customWidth="1"/>
    <col min="12" max="18" width="12.7109375" style="0" customWidth="1"/>
  </cols>
  <sheetData>
    <row r="1" s="25" customFormat="1" ht="18.75" customHeight="1">
      <c r="A1" s="24" t="s">
        <v>44</v>
      </c>
    </row>
    <row r="2" spans="1:18" ht="12.75">
      <c r="A2" s="2"/>
      <c r="B2" s="6"/>
      <c r="C2" s="22" t="s">
        <v>41</v>
      </c>
      <c r="D2" s="22" t="s">
        <v>21</v>
      </c>
      <c r="E2" s="22" t="s">
        <v>31</v>
      </c>
      <c r="F2" s="22" t="s">
        <v>22</v>
      </c>
      <c r="G2" s="22" t="s">
        <v>32</v>
      </c>
      <c r="H2" s="22" t="s">
        <v>23</v>
      </c>
      <c r="I2" s="22" t="s">
        <v>34</v>
      </c>
      <c r="J2" s="2"/>
      <c r="K2" s="6"/>
      <c r="L2" s="22" t="s">
        <v>24</v>
      </c>
      <c r="M2" s="22" t="s">
        <v>25</v>
      </c>
      <c r="N2" s="22" t="s">
        <v>26</v>
      </c>
      <c r="O2" s="22" t="s">
        <v>27</v>
      </c>
      <c r="P2" s="22" t="s">
        <v>28</v>
      </c>
      <c r="Q2" s="22" t="s">
        <v>29</v>
      </c>
      <c r="R2" s="23" t="s">
        <v>43</v>
      </c>
    </row>
    <row r="3" spans="1:18" ht="12.75">
      <c r="A3" s="7" t="s">
        <v>0</v>
      </c>
      <c r="B3" s="8" t="s">
        <v>1</v>
      </c>
      <c r="C3" s="9">
        <f aca="true" t="shared" si="0" ref="C3:Q3">SUM(C4+C8)</f>
        <v>3510882</v>
      </c>
      <c r="D3" s="9">
        <f t="shared" si="0"/>
        <v>2515542</v>
      </c>
      <c r="E3" s="9">
        <f t="shared" si="0"/>
        <v>1488405</v>
      </c>
      <c r="F3" s="9">
        <f t="shared" si="0"/>
        <v>6611921</v>
      </c>
      <c r="G3" s="9">
        <f t="shared" si="0"/>
        <v>2301195</v>
      </c>
      <c r="H3" s="9">
        <f t="shared" si="0"/>
        <v>4918244</v>
      </c>
      <c r="I3" s="9">
        <f t="shared" si="0"/>
        <v>2411798</v>
      </c>
      <c r="J3" s="7" t="s">
        <v>0</v>
      </c>
      <c r="K3" s="8" t="s">
        <v>1</v>
      </c>
      <c r="L3" s="9">
        <f t="shared" si="0"/>
        <v>3683759</v>
      </c>
      <c r="M3" s="9">
        <f t="shared" si="0"/>
        <v>2159136</v>
      </c>
      <c r="N3" s="9">
        <f t="shared" si="0"/>
        <v>2195234</v>
      </c>
      <c r="O3" s="9">
        <f t="shared" si="0"/>
        <v>1319554</v>
      </c>
      <c r="P3" s="9">
        <f t="shared" si="0"/>
        <v>1117173</v>
      </c>
      <c r="Q3" s="9">
        <f t="shared" si="0"/>
        <v>500428</v>
      </c>
      <c r="R3" s="10">
        <f>SUM(C3:Q3)</f>
        <v>34733271</v>
      </c>
    </row>
    <row r="4" spans="1:18" ht="12.75">
      <c r="A4" s="2"/>
      <c r="B4" s="3" t="s">
        <v>2</v>
      </c>
      <c r="C4" s="4">
        <f aca="true" t="shared" si="1" ref="C4:Q4">SUM(C5:C7)</f>
        <v>1750882</v>
      </c>
      <c r="D4" s="4">
        <f t="shared" si="1"/>
        <v>1549542</v>
      </c>
      <c r="E4" s="4">
        <f t="shared" si="1"/>
        <v>1449405</v>
      </c>
      <c r="F4" s="4">
        <f t="shared" si="1"/>
        <v>2995921</v>
      </c>
      <c r="G4" s="4">
        <f t="shared" si="1"/>
        <v>2296195</v>
      </c>
      <c r="H4" s="4">
        <f t="shared" si="1"/>
        <v>4574744</v>
      </c>
      <c r="I4" s="4">
        <f t="shared" si="1"/>
        <v>2246798</v>
      </c>
      <c r="J4" s="2"/>
      <c r="K4" s="3" t="s">
        <v>2</v>
      </c>
      <c r="L4" s="4">
        <f t="shared" si="1"/>
        <v>3388759</v>
      </c>
      <c r="M4" s="4">
        <f t="shared" si="1"/>
        <v>2111136</v>
      </c>
      <c r="N4" s="4">
        <f t="shared" si="1"/>
        <v>2155234</v>
      </c>
      <c r="O4" s="4">
        <f t="shared" si="1"/>
        <v>1291554</v>
      </c>
      <c r="P4" s="4">
        <f t="shared" si="1"/>
        <v>1069173</v>
      </c>
      <c r="Q4" s="4">
        <f t="shared" si="1"/>
        <v>490428</v>
      </c>
      <c r="R4" s="5">
        <f>SUM(C4:Q4)</f>
        <v>27369771</v>
      </c>
    </row>
    <row r="5" spans="1:18" ht="12.75">
      <c r="A5" s="2">
        <v>740100</v>
      </c>
      <c r="B5" s="6" t="s">
        <v>3</v>
      </c>
      <c r="C5" s="4">
        <v>1750882</v>
      </c>
      <c r="D5" s="4">
        <v>1549542</v>
      </c>
      <c r="E5" s="4">
        <v>1449405</v>
      </c>
      <c r="F5" s="4">
        <v>2995921</v>
      </c>
      <c r="G5" s="4">
        <v>2296195</v>
      </c>
      <c r="H5" s="4">
        <v>4574744</v>
      </c>
      <c r="I5" s="4">
        <v>2246798</v>
      </c>
      <c r="J5" s="2">
        <v>740100</v>
      </c>
      <c r="K5" s="6" t="s">
        <v>3</v>
      </c>
      <c r="L5" s="4">
        <v>3388759</v>
      </c>
      <c r="M5" s="4">
        <v>2111136</v>
      </c>
      <c r="N5" s="4">
        <v>2155234</v>
      </c>
      <c r="O5" s="4">
        <v>1291554</v>
      </c>
      <c r="P5" s="4">
        <v>1069173</v>
      </c>
      <c r="Q5" s="4">
        <v>490428</v>
      </c>
      <c r="R5" s="5">
        <v>27369771</v>
      </c>
    </row>
    <row r="6" spans="1:18" ht="12.75">
      <c r="A6" s="2">
        <v>740101</v>
      </c>
      <c r="B6" s="6" t="s">
        <v>37</v>
      </c>
      <c r="C6" s="4"/>
      <c r="D6" s="4"/>
      <c r="E6" s="4"/>
      <c r="F6" s="4"/>
      <c r="G6" s="4"/>
      <c r="H6" s="4"/>
      <c r="I6" s="4"/>
      <c r="J6" s="2"/>
      <c r="K6" s="6"/>
      <c r="L6" s="4"/>
      <c r="M6" s="4"/>
      <c r="N6" s="4"/>
      <c r="O6" s="4"/>
      <c r="P6" s="4"/>
      <c r="Q6" s="4"/>
      <c r="R6" s="5"/>
    </row>
    <row r="7" spans="1:18" ht="12.75">
      <c r="A7" s="2">
        <v>7401002</v>
      </c>
      <c r="B7" s="6" t="s">
        <v>4</v>
      </c>
      <c r="C7" s="4"/>
      <c r="D7" s="4"/>
      <c r="E7" s="4"/>
      <c r="F7" s="4"/>
      <c r="G7" s="4"/>
      <c r="H7" s="4"/>
      <c r="I7" s="4"/>
      <c r="J7" s="2">
        <v>7401002</v>
      </c>
      <c r="K7" s="6" t="s">
        <v>4</v>
      </c>
      <c r="L7" s="4"/>
      <c r="M7" s="4"/>
      <c r="N7" s="4"/>
      <c r="O7" s="4"/>
      <c r="P7" s="6"/>
      <c r="Q7" s="6"/>
      <c r="R7" s="5"/>
    </row>
    <row r="8" spans="1:18" ht="12.75">
      <c r="A8" s="2"/>
      <c r="B8" s="3" t="s">
        <v>5</v>
      </c>
      <c r="C8" s="4">
        <f aca="true" t="shared" si="2" ref="C8:Q8">SUM(C9:C12)</f>
        <v>1760000</v>
      </c>
      <c r="D8" s="4">
        <f t="shared" si="2"/>
        <v>966000</v>
      </c>
      <c r="E8" s="4">
        <f t="shared" si="2"/>
        <v>39000</v>
      </c>
      <c r="F8" s="4">
        <f t="shared" si="2"/>
        <v>3616000</v>
      </c>
      <c r="G8" s="4">
        <f t="shared" si="2"/>
        <v>5000</v>
      </c>
      <c r="H8" s="4">
        <f t="shared" si="2"/>
        <v>343500</v>
      </c>
      <c r="I8" s="4">
        <f t="shared" si="2"/>
        <v>165000</v>
      </c>
      <c r="J8" s="2"/>
      <c r="K8" s="3" t="s">
        <v>5</v>
      </c>
      <c r="L8" s="4">
        <f t="shared" si="2"/>
        <v>295000</v>
      </c>
      <c r="M8" s="4">
        <f t="shared" si="2"/>
        <v>48000</v>
      </c>
      <c r="N8" s="4">
        <f t="shared" si="2"/>
        <v>40000</v>
      </c>
      <c r="O8" s="4">
        <f t="shared" si="2"/>
        <v>28000</v>
      </c>
      <c r="P8" s="4">
        <f t="shared" si="2"/>
        <v>48000</v>
      </c>
      <c r="Q8" s="4">
        <f t="shared" si="2"/>
        <v>10000</v>
      </c>
      <c r="R8" s="5">
        <f>SUM(C8:Q8)</f>
        <v>7363500</v>
      </c>
    </row>
    <row r="9" spans="1:18" ht="12.75">
      <c r="A9" s="2">
        <v>704710</v>
      </c>
      <c r="B9" s="6" t="s">
        <v>6</v>
      </c>
      <c r="C9" s="4"/>
      <c r="D9" s="4"/>
      <c r="E9" s="4"/>
      <c r="F9" s="4">
        <v>3516000</v>
      </c>
      <c r="G9" s="4"/>
      <c r="H9" s="4"/>
      <c r="I9" s="4"/>
      <c r="J9" s="2">
        <v>704710</v>
      </c>
      <c r="K9" s="6" t="s">
        <v>6</v>
      </c>
      <c r="L9" s="4"/>
      <c r="M9" s="6"/>
      <c r="N9" s="4"/>
      <c r="O9" s="6"/>
      <c r="P9" s="6"/>
      <c r="Q9" s="6"/>
      <c r="R9" s="5">
        <v>3516000</v>
      </c>
    </row>
    <row r="10" spans="1:18" ht="12.75">
      <c r="A10" s="2">
        <v>710200</v>
      </c>
      <c r="B10" s="6" t="s">
        <v>7</v>
      </c>
      <c r="C10" s="4">
        <v>20000</v>
      </c>
      <c r="D10" s="4">
        <v>6000</v>
      </c>
      <c r="E10" s="4">
        <v>9000</v>
      </c>
      <c r="F10" s="4">
        <v>100000</v>
      </c>
      <c r="G10" s="4">
        <v>5000</v>
      </c>
      <c r="H10" s="4">
        <v>62000</v>
      </c>
      <c r="I10" s="4">
        <v>10000</v>
      </c>
      <c r="J10" s="2">
        <v>710200</v>
      </c>
      <c r="K10" s="6" t="s">
        <v>7</v>
      </c>
      <c r="L10" s="4">
        <v>45000</v>
      </c>
      <c r="M10" s="4">
        <v>48000</v>
      </c>
      <c r="N10" s="4">
        <v>8000</v>
      </c>
      <c r="O10" s="4">
        <v>8000</v>
      </c>
      <c r="P10" s="4">
        <v>8000</v>
      </c>
      <c r="Q10" s="4">
        <v>10000</v>
      </c>
      <c r="R10" s="5">
        <v>339000</v>
      </c>
    </row>
    <row r="11" spans="1:18" ht="12.75">
      <c r="A11" s="2">
        <v>710301</v>
      </c>
      <c r="B11" s="6" t="s">
        <v>8</v>
      </c>
      <c r="C11" s="4">
        <v>1740000</v>
      </c>
      <c r="D11" s="4">
        <v>960000</v>
      </c>
      <c r="E11" s="4">
        <v>30000</v>
      </c>
      <c r="F11" s="4"/>
      <c r="G11" s="4"/>
      <c r="H11" s="4">
        <v>46500</v>
      </c>
      <c r="I11" s="4">
        <v>155000</v>
      </c>
      <c r="J11" s="2">
        <v>710301</v>
      </c>
      <c r="K11" s="6" t="s">
        <v>8</v>
      </c>
      <c r="L11" s="4">
        <v>250000</v>
      </c>
      <c r="M11" s="6"/>
      <c r="N11" s="4">
        <v>32000</v>
      </c>
      <c r="O11" s="4">
        <v>20000</v>
      </c>
      <c r="P11" s="4">
        <v>40000</v>
      </c>
      <c r="Q11" s="6"/>
      <c r="R11" s="5">
        <v>3273500</v>
      </c>
    </row>
    <row r="12" spans="1:18" ht="12.75">
      <c r="A12" s="2">
        <v>714199</v>
      </c>
      <c r="B12" s="6" t="s">
        <v>35</v>
      </c>
      <c r="C12" s="4"/>
      <c r="D12" s="4"/>
      <c r="E12" s="4"/>
      <c r="F12" s="4"/>
      <c r="G12" s="4"/>
      <c r="H12" s="4">
        <v>235000</v>
      </c>
      <c r="I12" s="4"/>
      <c r="J12" s="2">
        <v>714199</v>
      </c>
      <c r="K12" s="6" t="s">
        <v>35</v>
      </c>
      <c r="L12" s="4"/>
      <c r="M12" s="6"/>
      <c r="N12" s="4"/>
      <c r="O12" s="6"/>
      <c r="P12" s="6"/>
      <c r="Q12" s="6"/>
      <c r="R12" s="5">
        <v>235000</v>
      </c>
    </row>
    <row r="13" spans="1:18" ht="12.75">
      <c r="A13" s="7"/>
      <c r="B13" s="8" t="s">
        <v>9</v>
      </c>
      <c r="C13" s="9">
        <f aca="true" t="shared" si="3" ref="C13:I13">SUM(C14+C26+C33)</f>
        <v>4139707.55</v>
      </c>
      <c r="D13" s="9">
        <f t="shared" si="3"/>
        <v>2515542</v>
      </c>
      <c r="E13" s="9">
        <f t="shared" si="3"/>
        <v>1488405</v>
      </c>
      <c r="F13" s="9">
        <f t="shared" si="3"/>
        <v>10111921</v>
      </c>
      <c r="G13" s="9">
        <f t="shared" si="3"/>
        <v>2301195</v>
      </c>
      <c r="H13" s="9">
        <f t="shared" si="3"/>
        <v>4918244</v>
      </c>
      <c r="I13" s="9">
        <f t="shared" si="3"/>
        <v>2411798</v>
      </c>
      <c r="J13" s="7"/>
      <c r="K13" s="8" t="s">
        <v>9</v>
      </c>
      <c r="L13" s="9">
        <f>SUM(L14+L26+L33)</f>
        <v>3683759</v>
      </c>
      <c r="M13" s="9">
        <f>SUM(M14+M26+M33)</f>
        <v>2159136</v>
      </c>
      <c r="N13" s="9">
        <f>SUM(N14+N26+N33)</f>
        <v>2195234</v>
      </c>
      <c r="O13" s="9">
        <f>SUM(O14+O26+O33)</f>
        <v>1319554</v>
      </c>
      <c r="P13" s="9">
        <f>SUM(P14+P26+P33)</f>
        <v>1117173</v>
      </c>
      <c r="Q13" s="9">
        <f>SUM(Q15:Q25)</f>
        <v>500428</v>
      </c>
      <c r="R13" s="10">
        <f>SUM(C13:Q13)</f>
        <v>38862096.55</v>
      </c>
    </row>
    <row r="14" spans="1:18" ht="12.75">
      <c r="A14" s="11"/>
      <c r="B14" s="12" t="s">
        <v>10</v>
      </c>
      <c r="C14" s="13">
        <f>SUM(C15:C25)</f>
        <v>4139707.55</v>
      </c>
      <c r="D14" s="13">
        <f>SUM(D15:D23)</f>
        <v>1244000</v>
      </c>
      <c r="E14" s="13">
        <f>SUM(E15:E21)</f>
        <v>364000</v>
      </c>
      <c r="F14" s="13">
        <f>SUM(F15:F21)</f>
        <v>900000</v>
      </c>
      <c r="G14" s="13">
        <f>SUM(G15:G21)</f>
        <v>815000</v>
      </c>
      <c r="H14" s="13">
        <f>SUM(H15:H25)</f>
        <v>3928500</v>
      </c>
      <c r="I14" s="13">
        <f>SUM(I15:I23)</f>
        <v>1641798</v>
      </c>
      <c r="J14" s="11"/>
      <c r="K14" s="12" t="s">
        <v>10</v>
      </c>
      <c r="L14" s="13">
        <f>SUM(L15:L21)</f>
        <v>970000</v>
      </c>
      <c r="M14" s="13">
        <f>SUM(M15:M21)</f>
        <v>980000</v>
      </c>
      <c r="N14" s="13">
        <f>SUM(N15:N22)</f>
        <v>801234</v>
      </c>
      <c r="O14" s="13">
        <f>SUM(O15:O21)</f>
        <v>519554</v>
      </c>
      <c r="P14" s="13">
        <f>SUM(P15:P23)</f>
        <v>1117173</v>
      </c>
      <c r="Q14" s="13">
        <f>SUM(Q15:Q25)</f>
        <v>500428</v>
      </c>
      <c r="R14" s="14">
        <v>17921395</v>
      </c>
    </row>
    <row r="15" spans="1:18" ht="12.75">
      <c r="A15" s="2">
        <v>4020</v>
      </c>
      <c r="B15" s="6" t="s">
        <v>11</v>
      </c>
      <c r="C15" s="4">
        <v>550000</v>
      </c>
      <c r="D15" s="4">
        <v>120000</v>
      </c>
      <c r="E15" s="4">
        <v>70000</v>
      </c>
      <c r="F15" s="4">
        <v>170000</v>
      </c>
      <c r="G15" s="4">
        <v>130000</v>
      </c>
      <c r="H15" s="4">
        <v>100000</v>
      </c>
      <c r="I15" s="4">
        <v>70000</v>
      </c>
      <c r="J15" s="2">
        <v>4020</v>
      </c>
      <c r="K15" s="6" t="s">
        <v>11</v>
      </c>
      <c r="L15" s="4">
        <v>100000</v>
      </c>
      <c r="M15" s="4">
        <v>100000</v>
      </c>
      <c r="N15" s="4">
        <v>130000</v>
      </c>
      <c r="O15" s="4">
        <v>254554</v>
      </c>
      <c r="P15" s="4">
        <v>45000</v>
      </c>
      <c r="Q15" s="4">
        <v>200000</v>
      </c>
      <c r="R15" s="5">
        <v>2039554</v>
      </c>
    </row>
    <row r="16" spans="1:18" ht="12.75">
      <c r="A16" s="2">
        <v>4022</v>
      </c>
      <c r="B16" s="6" t="s">
        <v>12</v>
      </c>
      <c r="C16" s="4">
        <v>850000</v>
      </c>
      <c r="D16" s="4">
        <v>170000</v>
      </c>
      <c r="E16" s="4">
        <v>100000</v>
      </c>
      <c r="F16" s="4">
        <v>30000</v>
      </c>
      <c r="G16" s="4">
        <v>90000</v>
      </c>
      <c r="H16" s="4">
        <v>50000</v>
      </c>
      <c r="I16" s="4">
        <v>320000</v>
      </c>
      <c r="J16" s="2">
        <v>4022</v>
      </c>
      <c r="K16" s="6" t="s">
        <v>12</v>
      </c>
      <c r="L16" s="4">
        <v>320000</v>
      </c>
      <c r="M16" s="6"/>
      <c r="N16" s="4">
        <v>112000</v>
      </c>
      <c r="O16" s="4">
        <v>55000</v>
      </c>
      <c r="P16" s="4">
        <v>200000</v>
      </c>
      <c r="Q16" s="4">
        <v>50000</v>
      </c>
      <c r="R16" s="5">
        <v>2347000</v>
      </c>
    </row>
    <row r="17" spans="1:18" ht="12.75">
      <c r="A17" s="2">
        <v>4023</v>
      </c>
      <c r="B17" s="6" t="s">
        <v>13</v>
      </c>
      <c r="C17" s="4">
        <v>0</v>
      </c>
      <c r="D17" s="4"/>
      <c r="E17" s="4"/>
      <c r="F17" s="4"/>
      <c r="G17" s="4"/>
      <c r="H17" s="4"/>
      <c r="I17" s="4"/>
      <c r="J17" s="2">
        <v>4023</v>
      </c>
      <c r="K17" s="6" t="s">
        <v>13</v>
      </c>
      <c r="L17" s="4"/>
      <c r="M17" s="6"/>
      <c r="N17" s="6"/>
      <c r="O17" s="6"/>
      <c r="P17" s="6"/>
      <c r="Q17" s="6"/>
      <c r="R17" s="5">
        <v>0</v>
      </c>
    </row>
    <row r="18" spans="1:18" ht="12.75">
      <c r="A18" s="2">
        <v>4025</v>
      </c>
      <c r="B18" s="6" t="s">
        <v>14</v>
      </c>
      <c r="C18" s="4">
        <v>539707.55</v>
      </c>
      <c r="D18" s="4">
        <v>400000</v>
      </c>
      <c r="E18" s="4">
        <v>50000</v>
      </c>
      <c r="F18" s="4">
        <v>70000</v>
      </c>
      <c r="G18" s="4">
        <v>60000</v>
      </c>
      <c r="H18" s="4">
        <v>76500</v>
      </c>
      <c r="I18" s="4">
        <v>90000</v>
      </c>
      <c r="J18" s="2">
        <v>4025</v>
      </c>
      <c r="K18" s="6" t="s">
        <v>14</v>
      </c>
      <c r="L18" s="4">
        <v>500000</v>
      </c>
      <c r="M18" s="4"/>
      <c r="N18" s="4">
        <v>119234</v>
      </c>
      <c r="O18" s="4">
        <v>10000</v>
      </c>
      <c r="P18" s="4">
        <v>150000</v>
      </c>
      <c r="Q18" s="4">
        <v>197428</v>
      </c>
      <c r="R18" s="5">
        <v>2262870</v>
      </c>
    </row>
    <row r="19" spans="1:18" ht="12.75">
      <c r="A19" s="2">
        <v>4026</v>
      </c>
      <c r="B19" s="6" t="s">
        <v>15</v>
      </c>
      <c r="C19" s="4">
        <v>50000</v>
      </c>
      <c r="D19" s="4">
        <v>4000</v>
      </c>
      <c r="E19" s="4">
        <v>4000</v>
      </c>
      <c r="F19" s="4"/>
      <c r="G19" s="4"/>
      <c r="H19" s="4">
        <v>2000</v>
      </c>
      <c r="I19" s="4">
        <v>5000</v>
      </c>
      <c r="J19" s="2">
        <v>4026</v>
      </c>
      <c r="K19" s="6" t="s">
        <v>15</v>
      </c>
      <c r="L19" s="4"/>
      <c r="M19" s="6"/>
      <c r="N19" s="4">
        <v>60000</v>
      </c>
      <c r="O19" s="4"/>
      <c r="P19" s="4">
        <v>13000</v>
      </c>
      <c r="Q19" s="4"/>
      <c r="R19" s="5">
        <v>138000</v>
      </c>
    </row>
    <row r="20" spans="1:18" ht="12.75">
      <c r="A20" s="2">
        <v>4029</v>
      </c>
      <c r="B20" s="6" t="s">
        <v>16</v>
      </c>
      <c r="C20" s="4">
        <v>1050000</v>
      </c>
      <c r="D20" s="4">
        <v>50000</v>
      </c>
      <c r="E20" s="4">
        <v>100000</v>
      </c>
      <c r="F20" s="4">
        <v>430000</v>
      </c>
      <c r="G20" s="4">
        <v>335000</v>
      </c>
      <c r="H20" s="4"/>
      <c r="I20" s="4">
        <v>2000</v>
      </c>
      <c r="J20" s="2">
        <v>4029</v>
      </c>
      <c r="K20" s="6" t="s">
        <v>16</v>
      </c>
      <c r="L20" s="4">
        <v>50000</v>
      </c>
      <c r="M20" s="4">
        <v>830000</v>
      </c>
      <c r="N20" s="4">
        <v>30000</v>
      </c>
      <c r="O20" s="4">
        <v>150000</v>
      </c>
      <c r="P20" s="6">
        <v>1000</v>
      </c>
      <c r="Q20" s="4">
        <v>3000</v>
      </c>
      <c r="R20" s="5">
        <v>3031000</v>
      </c>
    </row>
    <row r="21" spans="1:18" ht="12.75">
      <c r="A21" s="2">
        <v>4120</v>
      </c>
      <c r="B21" s="6" t="s">
        <v>17</v>
      </c>
      <c r="C21" s="4">
        <v>100000</v>
      </c>
      <c r="D21" s="4"/>
      <c r="E21" s="4">
        <v>40000</v>
      </c>
      <c r="F21" s="4">
        <v>200000</v>
      </c>
      <c r="G21" s="4">
        <v>200000</v>
      </c>
      <c r="H21" s="4"/>
      <c r="I21" s="4">
        <v>50000</v>
      </c>
      <c r="J21" s="2">
        <v>4120</v>
      </c>
      <c r="K21" s="6" t="s">
        <v>17</v>
      </c>
      <c r="L21" s="4"/>
      <c r="M21" s="6">
        <v>50000</v>
      </c>
      <c r="N21" s="6">
        <v>50000</v>
      </c>
      <c r="O21" s="6">
        <v>50000</v>
      </c>
      <c r="P21" s="6">
        <v>100000</v>
      </c>
      <c r="Q21" s="6">
        <v>50000</v>
      </c>
      <c r="R21" s="5">
        <v>890000</v>
      </c>
    </row>
    <row r="22" spans="1:18" ht="12.75">
      <c r="A22" s="2">
        <v>4202</v>
      </c>
      <c r="B22" s="6" t="s">
        <v>38</v>
      </c>
      <c r="C22" s="4">
        <v>1000000</v>
      </c>
      <c r="D22" s="4"/>
      <c r="E22" s="4"/>
      <c r="F22" s="4"/>
      <c r="G22" s="4"/>
      <c r="H22" s="4">
        <v>3000000</v>
      </c>
      <c r="I22" s="4"/>
      <c r="J22" s="2">
        <v>4202</v>
      </c>
      <c r="K22" s="6" t="s">
        <v>38</v>
      </c>
      <c r="L22" s="4"/>
      <c r="M22" s="6"/>
      <c r="N22" s="6">
        <v>300000</v>
      </c>
      <c r="O22" s="6"/>
      <c r="P22" s="6"/>
      <c r="Q22" s="6"/>
      <c r="R22" s="5">
        <v>4300000</v>
      </c>
    </row>
    <row r="23" spans="1:18" ht="12.75">
      <c r="A23" s="2">
        <v>4205</v>
      </c>
      <c r="B23" s="6" t="s">
        <v>20</v>
      </c>
      <c r="C23" s="4"/>
      <c r="D23" s="4">
        <v>500000</v>
      </c>
      <c r="E23" s="4"/>
      <c r="F23" s="4"/>
      <c r="G23" s="4"/>
      <c r="H23" s="4"/>
      <c r="I23" s="4">
        <v>1104798</v>
      </c>
      <c r="J23" s="2">
        <v>4205</v>
      </c>
      <c r="K23" s="6" t="s">
        <v>20</v>
      </c>
      <c r="L23" s="4"/>
      <c r="M23" s="6"/>
      <c r="N23" s="6"/>
      <c r="O23" s="6"/>
      <c r="P23" s="6">
        <v>608173</v>
      </c>
      <c r="Q23" s="6"/>
      <c r="R23" s="5">
        <v>2212971</v>
      </c>
    </row>
    <row r="24" spans="1:18" ht="12.75">
      <c r="A24" s="2">
        <v>4302</v>
      </c>
      <c r="B24" s="6" t="s">
        <v>33</v>
      </c>
      <c r="C24" s="4"/>
      <c r="D24" s="4"/>
      <c r="E24" s="4"/>
      <c r="F24" s="4"/>
      <c r="G24" s="4"/>
      <c r="H24" s="4">
        <v>700000</v>
      </c>
      <c r="I24" s="4"/>
      <c r="J24" s="2">
        <v>4302</v>
      </c>
      <c r="K24" s="6" t="s">
        <v>33</v>
      </c>
      <c r="L24" s="4"/>
      <c r="M24" s="6"/>
      <c r="N24" s="6"/>
      <c r="O24" s="6"/>
      <c r="P24" s="6"/>
      <c r="Q24" s="6"/>
      <c r="R24" s="5">
        <v>700000</v>
      </c>
    </row>
    <row r="25" spans="1:18" ht="12.75">
      <c r="A25" s="2">
        <v>4310</v>
      </c>
      <c r="B25" s="6" t="s">
        <v>33</v>
      </c>
      <c r="C25" s="4"/>
      <c r="D25" s="4"/>
      <c r="E25" s="4"/>
      <c r="F25" s="4"/>
      <c r="G25" s="4"/>
      <c r="H25" s="4"/>
      <c r="I25" s="4"/>
      <c r="J25" s="2">
        <v>4310</v>
      </c>
      <c r="K25" s="6" t="s">
        <v>33</v>
      </c>
      <c r="L25" s="4"/>
      <c r="M25" s="6"/>
      <c r="N25" s="6"/>
      <c r="O25" s="6"/>
      <c r="P25" s="6"/>
      <c r="Q25" s="4"/>
      <c r="R25" s="5"/>
    </row>
    <row r="26" spans="1:18" ht="12.75">
      <c r="A26" s="11"/>
      <c r="B26" s="12" t="s">
        <v>18</v>
      </c>
      <c r="C26" s="13"/>
      <c r="D26" s="13">
        <f aca="true" t="shared" si="4" ref="D26:O26">SUM(D27:D32)</f>
        <v>1271542</v>
      </c>
      <c r="E26" s="13">
        <f t="shared" si="4"/>
        <v>1124405</v>
      </c>
      <c r="F26" s="13">
        <f t="shared" si="4"/>
        <v>3811921</v>
      </c>
      <c r="G26" s="13">
        <f t="shared" si="4"/>
        <v>1486195</v>
      </c>
      <c r="H26" s="13">
        <f t="shared" si="4"/>
        <v>989744</v>
      </c>
      <c r="I26" s="13">
        <f t="shared" si="4"/>
        <v>320000</v>
      </c>
      <c r="J26" s="11"/>
      <c r="K26" s="12" t="s">
        <v>18</v>
      </c>
      <c r="L26" s="13">
        <f t="shared" si="4"/>
        <v>713759</v>
      </c>
      <c r="M26" s="13">
        <f t="shared" si="4"/>
        <v>1179136</v>
      </c>
      <c r="N26" s="13">
        <f t="shared" si="4"/>
        <v>1394000</v>
      </c>
      <c r="O26" s="13">
        <f t="shared" si="4"/>
        <v>800000</v>
      </c>
      <c r="P26" s="13"/>
      <c r="Q26" s="13"/>
      <c r="R26" s="14">
        <f>SUM(C26:Q26)</f>
        <v>13090702</v>
      </c>
    </row>
    <row r="27" spans="1:18" ht="12.75">
      <c r="A27" s="2">
        <v>4020</v>
      </c>
      <c r="B27" s="6" t="s">
        <v>11</v>
      </c>
      <c r="C27" s="4"/>
      <c r="D27" s="4">
        <v>200000</v>
      </c>
      <c r="E27" s="4">
        <v>50000</v>
      </c>
      <c r="F27" s="4">
        <v>300000</v>
      </c>
      <c r="G27" s="4">
        <v>300000</v>
      </c>
      <c r="H27" s="4"/>
      <c r="I27" s="4"/>
      <c r="J27" s="2">
        <v>4020</v>
      </c>
      <c r="K27" s="6" t="s">
        <v>11</v>
      </c>
      <c r="L27" s="4">
        <v>50000</v>
      </c>
      <c r="M27" s="4">
        <v>30000</v>
      </c>
      <c r="N27" s="4"/>
      <c r="O27" s="4"/>
      <c r="P27" s="6"/>
      <c r="Q27" s="6"/>
      <c r="R27" s="5">
        <v>930000</v>
      </c>
    </row>
    <row r="28" spans="1:18" ht="12.75">
      <c r="A28" s="2">
        <v>4022</v>
      </c>
      <c r="B28" s="6" t="s">
        <v>12</v>
      </c>
      <c r="C28" s="4"/>
      <c r="D28" s="4">
        <v>600000</v>
      </c>
      <c r="E28" s="4">
        <v>300000</v>
      </c>
      <c r="F28" s="4">
        <v>1300000</v>
      </c>
      <c r="G28" s="4">
        <v>1100000</v>
      </c>
      <c r="H28" s="4">
        <v>400000</v>
      </c>
      <c r="I28" s="4">
        <v>120000</v>
      </c>
      <c r="J28" s="2">
        <v>4022</v>
      </c>
      <c r="K28" s="6" t="s">
        <v>12</v>
      </c>
      <c r="L28" s="4">
        <v>570000</v>
      </c>
      <c r="M28" s="4">
        <v>1099136</v>
      </c>
      <c r="N28" s="4">
        <v>1000000</v>
      </c>
      <c r="O28" s="4">
        <v>600000</v>
      </c>
      <c r="P28" s="6"/>
      <c r="Q28" s="6"/>
      <c r="R28" s="5">
        <v>7089136</v>
      </c>
    </row>
    <row r="29" spans="1:18" ht="12.75">
      <c r="A29" s="2">
        <v>4023</v>
      </c>
      <c r="B29" s="6" t="s">
        <v>13</v>
      </c>
      <c r="C29" s="4"/>
      <c r="D29" s="4"/>
      <c r="E29" s="4"/>
      <c r="F29" s="4"/>
      <c r="G29" s="4"/>
      <c r="H29" s="4"/>
      <c r="I29" s="4"/>
      <c r="J29" s="2">
        <v>4023</v>
      </c>
      <c r="K29" s="6" t="s">
        <v>13</v>
      </c>
      <c r="L29" s="4"/>
      <c r="M29" s="6"/>
      <c r="N29" s="6"/>
      <c r="O29" s="6"/>
      <c r="P29" s="6"/>
      <c r="Q29" s="6"/>
      <c r="R29" s="5">
        <v>0</v>
      </c>
    </row>
    <row r="30" spans="1:18" ht="12.75">
      <c r="A30" s="2">
        <v>4025</v>
      </c>
      <c r="B30" s="6" t="s">
        <v>14</v>
      </c>
      <c r="C30" s="4"/>
      <c r="D30" s="4">
        <v>400000</v>
      </c>
      <c r="E30" s="4">
        <v>150000</v>
      </c>
      <c r="F30" s="4">
        <v>1800000</v>
      </c>
      <c r="G30" s="4"/>
      <c r="H30" s="4">
        <v>59744</v>
      </c>
      <c r="I30" s="4">
        <v>50000</v>
      </c>
      <c r="J30" s="2">
        <v>4025</v>
      </c>
      <c r="K30" s="6" t="s">
        <v>14</v>
      </c>
      <c r="L30" s="4">
        <v>93759</v>
      </c>
      <c r="M30" s="4">
        <v>50000</v>
      </c>
      <c r="N30" s="4">
        <v>200000</v>
      </c>
      <c r="O30" s="4">
        <v>200000</v>
      </c>
      <c r="P30" s="6"/>
      <c r="Q30" s="6"/>
      <c r="R30" s="5">
        <v>3003503</v>
      </c>
    </row>
    <row r="31" spans="1:18" ht="12.75">
      <c r="A31" s="2">
        <v>4026</v>
      </c>
      <c r="B31" s="6" t="s">
        <v>15</v>
      </c>
      <c r="C31" s="4"/>
      <c r="D31" s="4"/>
      <c r="E31" s="4"/>
      <c r="F31" s="4"/>
      <c r="G31" s="4"/>
      <c r="H31" s="4"/>
      <c r="I31" s="4"/>
      <c r="J31" s="2">
        <v>4026</v>
      </c>
      <c r="K31" s="6" t="s">
        <v>15</v>
      </c>
      <c r="L31" s="4"/>
      <c r="M31" s="6"/>
      <c r="N31" s="4">
        <v>94000</v>
      </c>
      <c r="O31" s="6"/>
      <c r="P31" s="6"/>
      <c r="Q31" s="6"/>
      <c r="R31" s="5">
        <v>94000</v>
      </c>
    </row>
    <row r="32" spans="1:18" ht="12.75">
      <c r="A32" s="2">
        <v>4029</v>
      </c>
      <c r="B32" s="6" t="s">
        <v>16</v>
      </c>
      <c r="C32" s="4"/>
      <c r="D32" s="4">
        <v>71542</v>
      </c>
      <c r="E32" s="4">
        <v>624405</v>
      </c>
      <c r="F32" s="4">
        <v>411921</v>
      </c>
      <c r="G32" s="4">
        <v>86195</v>
      </c>
      <c r="H32" s="4">
        <v>530000</v>
      </c>
      <c r="I32" s="4">
        <v>150000</v>
      </c>
      <c r="J32" s="2">
        <v>4029</v>
      </c>
      <c r="K32" s="6" t="s">
        <v>16</v>
      </c>
      <c r="L32" s="4"/>
      <c r="M32" s="4"/>
      <c r="N32" s="6">
        <v>100000</v>
      </c>
      <c r="O32" s="6"/>
      <c r="P32" s="6"/>
      <c r="Q32" s="6"/>
      <c r="R32" s="5">
        <v>1974063</v>
      </c>
    </row>
    <row r="33" spans="1:18" ht="12.75">
      <c r="A33" s="11"/>
      <c r="B33" s="12" t="s">
        <v>19</v>
      </c>
      <c r="C33" s="13"/>
      <c r="D33" s="13"/>
      <c r="E33" s="13">
        <f>SUM(E35)</f>
        <v>0</v>
      </c>
      <c r="F33" s="13">
        <v>5400000</v>
      </c>
      <c r="G33" s="13"/>
      <c r="H33" s="13"/>
      <c r="I33" s="13">
        <f>SUM(I34)</f>
        <v>450000</v>
      </c>
      <c r="J33" s="11"/>
      <c r="K33" s="12" t="s">
        <v>19</v>
      </c>
      <c r="L33" s="13">
        <f>SUM(L35)</f>
        <v>2000000</v>
      </c>
      <c r="M33" s="13"/>
      <c r="N33" s="13"/>
      <c r="O33" s="13"/>
      <c r="P33" s="13"/>
      <c r="Q33" s="13"/>
      <c r="R33" s="14">
        <f>SUM(C33:Q33)</f>
        <v>7850000</v>
      </c>
    </row>
    <row r="34" spans="1:18" ht="12.75">
      <c r="A34" s="2">
        <v>4204</v>
      </c>
      <c r="B34" s="27" t="s">
        <v>39</v>
      </c>
      <c r="C34" s="13"/>
      <c r="D34" s="13"/>
      <c r="E34" s="13"/>
      <c r="F34" s="13"/>
      <c r="G34" s="13"/>
      <c r="H34" s="13"/>
      <c r="I34" s="4">
        <v>450000</v>
      </c>
      <c r="J34" s="11">
        <v>4204</v>
      </c>
      <c r="K34" s="27" t="s">
        <v>40</v>
      </c>
      <c r="L34" s="13"/>
      <c r="M34" s="13"/>
      <c r="N34" s="13"/>
      <c r="O34" s="13"/>
      <c r="P34" s="13"/>
      <c r="Q34" s="13"/>
      <c r="R34" s="5">
        <v>450000</v>
      </c>
    </row>
    <row r="35" spans="1:18" ht="12.75">
      <c r="A35" s="2">
        <v>4205</v>
      </c>
      <c r="B35" s="6" t="s">
        <v>20</v>
      </c>
      <c r="C35" s="4"/>
      <c r="D35" s="4"/>
      <c r="E35" s="4"/>
      <c r="F35" s="4">
        <v>5400000</v>
      </c>
      <c r="G35" s="4"/>
      <c r="H35" s="4"/>
      <c r="I35" s="4"/>
      <c r="J35" s="2">
        <v>4205</v>
      </c>
      <c r="K35" s="6" t="s">
        <v>20</v>
      </c>
      <c r="L35" s="4">
        <v>2000000</v>
      </c>
      <c r="M35" s="4"/>
      <c r="N35" s="4"/>
      <c r="O35" s="4"/>
      <c r="P35" s="4"/>
      <c r="Q35" s="4"/>
      <c r="R35" s="5">
        <v>7400000</v>
      </c>
    </row>
    <row r="36" spans="1:18" ht="12.75">
      <c r="A36" s="19" t="s">
        <v>30</v>
      </c>
      <c r="B36" s="12"/>
      <c r="C36" s="20">
        <v>-628825.55</v>
      </c>
      <c r="D36" s="20">
        <v>0</v>
      </c>
      <c r="E36" s="20">
        <f>E3-E13</f>
        <v>0</v>
      </c>
      <c r="F36" s="20">
        <v>-3500000</v>
      </c>
      <c r="G36" s="20">
        <v>0</v>
      </c>
      <c r="H36" s="20">
        <v>0</v>
      </c>
      <c r="I36" s="20">
        <v>0</v>
      </c>
      <c r="J36" s="19" t="s">
        <v>30</v>
      </c>
      <c r="K36" s="12"/>
      <c r="L36" s="20">
        <v>0</v>
      </c>
      <c r="M36" s="20">
        <v>0</v>
      </c>
      <c r="N36" s="20">
        <v>0</v>
      </c>
      <c r="O36" s="20">
        <v>0</v>
      </c>
      <c r="P36" s="20">
        <v>0</v>
      </c>
      <c r="Q36" s="20">
        <f>Q3-Q13</f>
        <v>0</v>
      </c>
      <c r="R36" s="21">
        <f>SUM(C36:Q36)</f>
        <v>-4128825.55</v>
      </c>
    </row>
    <row r="37" spans="1:18" ht="13.5" thickBot="1">
      <c r="A37" s="15" t="s">
        <v>36</v>
      </c>
      <c r="B37" s="16"/>
      <c r="C37" s="17">
        <v>628825</v>
      </c>
      <c r="D37" s="17">
        <v>2164497</v>
      </c>
      <c r="E37" s="17">
        <v>462009.15</v>
      </c>
      <c r="F37" s="17">
        <v>6942844</v>
      </c>
      <c r="G37" s="17">
        <v>327000</v>
      </c>
      <c r="H37" s="17">
        <v>2460458.17</v>
      </c>
      <c r="I37" s="17">
        <v>1336164</v>
      </c>
      <c r="J37" s="15" t="s">
        <v>36</v>
      </c>
      <c r="K37" s="16"/>
      <c r="L37" s="17">
        <v>1881858</v>
      </c>
      <c r="M37" s="17">
        <v>1636488</v>
      </c>
      <c r="N37" s="17">
        <v>1387769</v>
      </c>
      <c r="O37" s="17">
        <v>719218</v>
      </c>
      <c r="P37" s="17">
        <v>1505478.39</v>
      </c>
      <c r="Q37" s="17">
        <v>629682.86</v>
      </c>
      <c r="R37" s="18">
        <v>22082291</v>
      </c>
    </row>
    <row r="38" spans="1:6" ht="13.5" thickTop="1">
      <c r="A38" s="1" t="s">
        <v>42</v>
      </c>
      <c r="F38" s="26"/>
    </row>
  </sheetData>
  <printOptions/>
  <pageMargins left="0.75" right="0.75" top="1" bottom="1" header="0" footer="0"/>
  <pageSetup horizontalDpi="600" verticalDpi="600" orientation="landscape" paperSize="9" scale="91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marjetam</cp:lastModifiedBy>
  <cp:lastPrinted>2007-02-27T10:41:37Z</cp:lastPrinted>
  <dcterms:created xsi:type="dcterms:W3CDTF">1997-01-31T12:20:41Z</dcterms:created>
  <dcterms:modified xsi:type="dcterms:W3CDTF">2007-03-08T13:46:31Z</dcterms:modified>
  <cp:category/>
  <cp:version/>
  <cp:contentType/>
  <cp:contentStatus/>
</cp:coreProperties>
</file>