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2013\users\marjetam\Moji dokumenti\Proračun 2017\Rebalans\Gradivo OS\"/>
    </mc:Choice>
  </mc:AlternateContent>
  <bookViews>
    <workbookView xWindow="0" yWindow="0" windowWidth="14250" windowHeight="12735"/>
  </bookViews>
  <sheets>
    <sheet name="List1" sheetId="1" r:id="rId1"/>
  </sheets>
  <definedNames>
    <definedName name="_xlnm.Print_Titles" localSheetId="0">List1!$3:$4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5" i="1" l="1"/>
  <c r="H134" i="1"/>
  <c r="H133" i="1"/>
  <c r="H131" i="1"/>
  <c r="H130" i="1"/>
  <c r="H129" i="1"/>
  <c r="H128" i="1"/>
  <c r="H127" i="1"/>
  <c r="H126" i="1"/>
  <c r="H124" i="1"/>
  <c r="H123" i="1"/>
  <c r="H120" i="1"/>
  <c r="H118" i="1"/>
  <c r="H116" i="1"/>
  <c r="H114" i="1"/>
  <c r="H112" i="1"/>
  <c r="H110" i="1"/>
  <c r="H108" i="1"/>
  <c r="H105" i="1"/>
  <c r="H102" i="1"/>
  <c r="H100" i="1"/>
  <c r="H98" i="1"/>
  <c r="H96" i="1"/>
  <c r="H94" i="1"/>
  <c r="H92" i="1"/>
  <c r="H90" i="1"/>
  <c r="H87" i="1"/>
  <c r="H86" i="1"/>
  <c r="H84" i="1"/>
  <c r="H83" i="1"/>
  <c r="H82" i="1"/>
  <c r="H81" i="1"/>
  <c r="H80" i="1"/>
  <c r="H78" i="1"/>
  <c r="H76" i="1"/>
  <c r="H75" i="1"/>
  <c r="H73" i="1"/>
  <c r="H72" i="1"/>
  <c r="H70" i="1"/>
  <c r="H68" i="1"/>
  <c r="H66" i="1"/>
  <c r="H65" i="1"/>
  <c r="H62" i="1"/>
  <c r="H60" i="1"/>
  <c r="H58" i="1"/>
  <c r="H57" i="1"/>
  <c r="H55" i="1"/>
  <c r="H53" i="1"/>
  <c r="H51" i="1"/>
  <c r="H48" i="1"/>
  <c r="H46" i="1"/>
  <c r="H44" i="1"/>
  <c r="H42" i="1"/>
  <c r="H40" i="1"/>
  <c r="H38" i="1"/>
  <c r="H36" i="1"/>
  <c r="H34" i="1"/>
  <c r="H32" i="1"/>
  <c r="H30" i="1"/>
  <c r="H28" i="1"/>
  <c r="H26" i="1"/>
  <c r="H23" i="1"/>
  <c r="H22" i="1"/>
  <c r="H20" i="1"/>
  <c r="H18" i="1"/>
  <c r="H15" i="1"/>
  <c r="H14" i="1"/>
  <c r="H12" i="1"/>
  <c r="H10" i="1"/>
  <c r="H7" i="1"/>
  <c r="H6" i="1"/>
  <c r="G135" i="1"/>
  <c r="G133" i="1"/>
  <c r="G131" i="1"/>
  <c r="G130" i="1"/>
  <c r="G129" i="1"/>
  <c r="G128" i="1"/>
  <c r="G127" i="1"/>
  <c r="G126" i="1"/>
  <c r="G124" i="1"/>
  <c r="G123" i="1"/>
  <c r="G120" i="1"/>
  <c r="G118" i="1"/>
  <c r="G116" i="1"/>
  <c r="G114" i="1"/>
  <c r="G112" i="1"/>
  <c r="G110" i="1"/>
  <c r="G108" i="1"/>
  <c r="G105" i="1"/>
  <c r="G102" i="1"/>
  <c r="G100" i="1"/>
  <c r="G98" i="1"/>
  <c r="G96" i="1"/>
  <c r="G94" i="1"/>
  <c r="G92" i="1"/>
  <c r="G90" i="1"/>
  <c r="G87" i="1"/>
  <c r="G86" i="1"/>
  <c r="G84" i="1"/>
  <c r="G83" i="1"/>
  <c r="G81" i="1"/>
  <c r="G80" i="1"/>
  <c r="G78" i="1"/>
  <c r="G76" i="1"/>
  <c r="G75" i="1"/>
  <c r="G73" i="1"/>
  <c r="G72" i="1"/>
  <c r="G70" i="1"/>
  <c r="G68" i="1"/>
  <c r="G66" i="1"/>
  <c r="G65" i="1"/>
  <c r="G62" i="1"/>
  <c r="G61" i="1"/>
  <c r="G60" i="1"/>
  <c r="G58" i="1"/>
  <c r="G57" i="1"/>
  <c r="G55" i="1"/>
  <c r="G53" i="1"/>
  <c r="G51" i="1"/>
  <c r="G48" i="1"/>
  <c r="G46" i="1"/>
  <c r="G44" i="1"/>
  <c r="G42" i="1"/>
  <c r="G40" i="1"/>
  <c r="G38" i="1"/>
  <c r="G36" i="1"/>
  <c r="G34" i="1"/>
  <c r="G32" i="1"/>
  <c r="G30" i="1"/>
  <c r="G28" i="1"/>
  <c r="G26" i="1"/>
  <c r="G23" i="1"/>
  <c r="G20" i="1"/>
  <c r="G18" i="1"/>
  <c r="G15" i="1"/>
  <c r="G12" i="1"/>
  <c r="G10" i="1"/>
  <c r="G7" i="1"/>
  <c r="F134" i="1"/>
  <c r="E134" i="1"/>
  <c r="F132" i="1"/>
  <c r="H132" i="1" s="1"/>
  <c r="E132" i="1"/>
  <c r="F125" i="1"/>
  <c r="H125" i="1" s="1"/>
  <c r="E125" i="1"/>
  <c r="F122" i="1"/>
  <c r="H122" i="1" s="1"/>
  <c r="E122" i="1"/>
  <c r="F119" i="1"/>
  <c r="H119" i="1" s="1"/>
  <c r="E119" i="1"/>
  <c r="F117" i="1"/>
  <c r="H117" i="1" s="1"/>
  <c r="E117" i="1"/>
  <c r="F115" i="1"/>
  <c r="H115" i="1" s="1"/>
  <c r="E115" i="1"/>
  <c r="F113" i="1"/>
  <c r="H113" i="1" s="1"/>
  <c r="E113" i="1"/>
  <c r="F111" i="1"/>
  <c r="H111" i="1" s="1"/>
  <c r="E111" i="1"/>
  <c r="F109" i="1"/>
  <c r="G109" i="1" s="1"/>
  <c r="E109" i="1"/>
  <c r="F107" i="1"/>
  <c r="H107" i="1" s="1"/>
  <c r="E107" i="1"/>
  <c r="F104" i="1"/>
  <c r="F103" i="1" s="1"/>
  <c r="H103" i="1" s="1"/>
  <c r="E104" i="1"/>
  <c r="E103" i="1" s="1"/>
  <c r="F101" i="1"/>
  <c r="H101" i="1" s="1"/>
  <c r="E101" i="1"/>
  <c r="F99" i="1"/>
  <c r="H99" i="1" s="1"/>
  <c r="E99" i="1"/>
  <c r="F97" i="1"/>
  <c r="H97" i="1" s="1"/>
  <c r="E97" i="1"/>
  <c r="F95" i="1"/>
  <c r="H95" i="1" s="1"/>
  <c r="E95" i="1"/>
  <c r="F93" i="1"/>
  <c r="H93" i="1" s="1"/>
  <c r="E93" i="1"/>
  <c r="F91" i="1"/>
  <c r="H91" i="1" s="1"/>
  <c r="E91" i="1"/>
  <c r="F89" i="1"/>
  <c r="H89" i="1" s="1"/>
  <c r="E89" i="1"/>
  <c r="E88" i="1" s="1"/>
  <c r="F85" i="1"/>
  <c r="G85" i="1" s="1"/>
  <c r="E85" i="1"/>
  <c r="F82" i="1"/>
  <c r="E82" i="1"/>
  <c r="F79" i="1"/>
  <c r="G79" i="1" s="1"/>
  <c r="E79" i="1"/>
  <c r="F77" i="1"/>
  <c r="H77" i="1" s="1"/>
  <c r="E77" i="1"/>
  <c r="F74" i="1"/>
  <c r="G74" i="1" s="1"/>
  <c r="E74" i="1"/>
  <c r="F71" i="1"/>
  <c r="G71" i="1" s="1"/>
  <c r="E71" i="1"/>
  <c r="F69" i="1"/>
  <c r="G69" i="1" s="1"/>
  <c r="E69" i="1"/>
  <c r="F67" i="1"/>
  <c r="G67" i="1" s="1"/>
  <c r="E67" i="1"/>
  <c r="F64" i="1"/>
  <c r="G64" i="1" s="1"/>
  <c r="E64" i="1"/>
  <c r="F61" i="1"/>
  <c r="H61" i="1" s="1"/>
  <c r="E61" i="1"/>
  <c r="F59" i="1"/>
  <c r="G59" i="1" s="1"/>
  <c r="E59" i="1"/>
  <c r="F56" i="1"/>
  <c r="G56" i="1" s="1"/>
  <c r="E56" i="1"/>
  <c r="F54" i="1"/>
  <c r="G54" i="1" s="1"/>
  <c r="E54" i="1"/>
  <c r="F52" i="1"/>
  <c r="G52" i="1" s="1"/>
  <c r="E52" i="1"/>
  <c r="F50" i="1"/>
  <c r="F49" i="1" s="1"/>
  <c r="H49" i="1" s="1"/>
  <c r="E50" i="1"/>
  <c r="F47" i="1"/>
  <c r="G47" i="1" s="1"/>
  <c r="E47" i="1"/>
  <c r="F45" i="1"/>
  <c r="G45" i="1" s="1"/>
  <c r="E45" i="1"/>
  <c r="F43" i="1"/>
  <c r="G43" i="1" s="1"/>
  <c r="E43" i="1"/>
  <c r="F41" i="1"/>
  <c r="G41" i="1" s="1"/>
  <c r="E41" i="1"/>
  <c r="F39" i="1"/>
  <c r="G39" i="1" s="1"/>
  <c r="E39" i="1"/>
  <c r="F37" i="1"/>
  <c r="G37" i="1" s="1"/>
  <c r="E37" i="1"/>
  <c r="F35" i="1"/>
  <c r="G35" i="1" s="1"/>
  <c r="E35" i="1"/>
  <c r="F33" i="1"/>
  <c r="G33" i="1" s="1"/>
  <c r="E33" i="1"/>
  <c r="F31" i="1"/>
  <c r="G31" i="1" s="1"/>
  <c r="E31" i="1"/>
  <c r="F29" i="1"/>
  <c r="G29" i="1" s="1"/>
  <c r="E29" i="1"/>
  <c r="F27" i="1"/>
  <c r="G27" i="1" s="1"/>
  <c r="E27" i="1"/>
  <c r="F25" i="1"/>
  <c r="G25" i="1" s="1"/>
  <c r="E25" i="1"/>
  <c r="F22" i="1"/>
  <c r="G22" i="1" s="1"/>
  <c r="E22" i="1"/>
  <c r="E21" i="1" s="1"/>
  <c r="F21" i="1"/>
  <c r="G21" i="1" s="1"/>
  <c r="F19" i="1"/>
  <c r="H19" i="1" s="1"/>
  <c r="E19" i="1"/>
  <c r="F17" i="1"/>
  <c r="F16" i="1" s="1"/>
  <c r="H16" i="1" s="1"/>
  <c r="E17" i="1"/>
  <c r="F14" i="1"/>
  <c r="F13" i="1" s="1"/>
  <c r="H13" i="1" s="1"/>
  <c r="E14" i="1"/>
  <c r="E13" i="1" s="1"/>
  <c r="G13" i="1" s="1"/>
  <c r="F11" i="1"/>
  <c r="H11" i="1" s="1"/>
  <c r="E11" i="1"/>
  <c r="F9" i="1"/>
  <c r="H9" i="1" s="1"/>
  <c r="E9" i="1"/>
  <c r="G9" i="1" s="1"/>
  <c r="F6" i="1"/>
  <c r="F5" i="1" s="1"/>
  <c r="H5" i="1" s="1"/>
  <c r="E6" i="1"/>
  <c r="E5" i="1" s="1"/>
  <c r="G113" i="1" l="1"/>
  <c r="G117" i="1"/>
  <c r="H17" i="1"/>
  <c r="H21" i="1"/>
  <c r="H25" i="1"/>
  <c r="H29" i="1"/>
  <c r="H33" i="1"/>
  <c r="H37" i="1"/>
  <c r="H41" i="1"/>
  <c r="H45" i="1"/>
  <c r="H69" i="1"/>
  <c r="H85" i="1"/>
  <c r="H109" i="1"/>
  <c r="H50" i="1"/>
  <c r="H54" i="1"/>
  <c r="H74" i="1"/>
  <c r="G77" i="1"/>
  <c r="G82" i="1"/>
  <c r="G125" i="1"/>
  <c r="H27" i="1"/>
  <c r="H31" i="1"/>
  <c r="H35" i="1"/>
  <c r="H39" i="1"/>
  <c r="H43" i="1"/>
  <c r="H47" i="1"/>
  <c r="H59" i="1"/>
  <c r="H67" i="1"/>
  <c r="H71" i="1"/>
  <c r="H79" i="1"/>
  <c r="F88" i="1"/>
  <c r="H88" i="1" s="1"/>
  <c r="H52" i="1"/>
  <c r="H56" i="1"/>
  <c r="H64" i="1"/>
  <c r="H104" i="1"/>
  <c r="G19" i="1"/>
  <c r="G88" i="1"/>
  <c r="G93" i="1"/>
  <c r="G97" i="1"/>
  <c r="G101" i="1"/>
  <c r="G107" i="1"/>
  <c r="G115" i="1"/>
  <c r="G119" i="1"/>
  <c r="G134" i="1"/>
  <c r="G14" i="1"/>
  <c r="E8" i="1"/>
  <c r="E136" i="1" s="1"/>
  <c r="G11" i="1"/>
  <c r="G91" i="1"/>
  <c r="G95" i="1"/>
  <c r="G99" i="1"/>
  <c r="G103" i="1"/>
  <c r="G122" i="1"/>
  <c r="G132" i="1"/>
  <c r="G5" i="1"/>
  <c r="F106" i="1"/>
  <c r="H106" i="1" s="1"/>
  <c r="G17" i="1"/>
  <c r="G89" i="1"/>
  <c r="F121" i="1"/>
  <c r="H121" i="1" s="1"/>
  <c r="G6" i="1"/>
  <c r="G50" i="1"/>
  <c r="G111" i="1"/>
  <c r="G104" i="1"/>
  <c r="E121" i="1"/>
  <c r="E106" i="1"/>
  <c r="E63" i="1"/>
  <c r="F63" i="1"/>
  <c r="H63" i="1" s="1"/>
  <c r="E49" i="1"/>
  <c r="G49" i="1" s="1"/>
  <c r="F24" i="1"/>
  <c r="H24" i="1" s="1"/>
  <c r="E24" i="1"/>
  <c r="E16" i="1"/>
  <c r="G16" i="1" s="1"/>
  <c r="F8" i="1"/>
  <c r="H8" i="1" s="1"/>
  <c r="G24" i="1" l="1"/>
  <c r="G106" i="1"/>
  <c r="G8" i="1"/>
  <c r="G63" i="1"/>
  <c r="G121" i="1"/>
  <c r="F136" i="1"/>
  <c r="G136" i="1" l="1"/>
  <c r="H136" i="1"/>
</calcChain>
</file>

<file path=xl/sharedStrings.xml><?xml version="1.0" encoding="utf-8"?>
<sst xmlns="http://schemas.openxmlformats.org/spreadsheetml/2006/main" count="272" uniqueCount="197">
  <si>
    <t>PK</t>
  </si>
  <si>
    <t>NRP</t>
  </si>
  <si>
    <t>PP</t>
  </si>
  <si>
    <t>Opis</t>
  </si>
  <si>
    <t>04</t>
  </si>
  <si>
    <t>SKUPNE ADMINISTRATIVNE SLUŽBE IN SPLOŠNE JAVNE STORITVE</t>
  </si>
  <si>
    <t>41511005</t>
  </si>
  <si>
    <t>NOGOMETNO IGRIŠČE TRŽIČ</t>
  </si>
  <si>
    <t>61000</t>
  </si>
  <si>
    <t>NAKUP NEPREMIČNIN IN DRUGI ODH.V ZVEZI Z NEPR.</t>
  </si>
  <si>
    <t>06</t>
  </si>
  <si>
    <t>LOKALNA SAMOUPRAVA</t>
  </si>
  <si>
    <t>41508001</t>
  </si>
  <si>
    <t>IZDELAVA CELOSTNE PROMETNE STRATEGIJE</t>
  </si>
  <si>
    <t>30611</t>
  </si>
  <si>
    <t>RAZVOJNI PROJEKTI</t>
  </si>
  <si>
    <t>41511008</t>
  </si>
  <si>
    <t>DOM KRAJANOV KS SEBENJE</t>
  </si>
  <si>
    <t>50124</t>
  </si>
  <si>
    <t>INVESTICIJSKO VZDRŽEVANJE V KS</t>
  </si>
  <si>
    <t>07</t>
  </si>
  <si>
    <t>OBRAMBA IN UKREPI OB IZREDNIH DOGODKIH</t>
  </si>
  <si>
    <t>41004017</t>
  </si>
  <si>
    <t>VZDRŽ.GAS.DOMOV, INVEST.IN NABAVA GAS.OPREME, VOZIL</t>
  </si>
  <si>
    <t>70305</t>
  </si>
  <si>
    <t>DEJAVNOST GASILSKE ZVEZE IN DRUŠTEV</t>
  </si>
  <si>
    <t>11</t>
  </si>
  <si>
    <t>KMETIJSTVO, GOZDARSTVO IN RIBIŠTVO</t>
  </si>
  <si>
    <t>41208009</t>
  </si>
  <si>
    <t>INTERVENCIJE V KMETIJSTVU</t>
  </si>
  <si>
    <t>30100</t>
  </si>
  <si>
    <t>41607008</t>
  </si>
  <si>
    <t>UREDITEV VOZIŠČA JELENDOL-DO JAGRA</t>
  </si>
  <si>
    <t>60500</t>
  </si>
  <si>
    <t>VZDRŽEVANJE GOZDNIH CEST</t>
  </si>
  <si>
    <t>12</t>
  </si>
  <si>
    <t>PRIDOBIVANJE IN DISTRIBUCIJA ENERGETSKIH SUROVIN</t>
  </si>
  <si>
    <t>41208010</t>
  </si>
  <si>
    <t>ENERGETSKA OBNOVA STAVB</t>
  </si>
  <si>
    <t>30202</t>
  </si>
  <si>
    <t>13</t>
  </si>
  <si>
    <t>PROMET, PROMETNA INFRASTRUKTURA IN KOMUNIKACIJE</t>
  </si>
  <si>
    <t>40907001</t>
  </si>
  <si>
    <t>INVESTICIJSKO VZDRŽEVANJE OBČINSKIH CEST</t>
  </si>
  <si>
    <t>60205</t>
  </si>
  <si>
    <t>INVEST. VZDRŽ. KATEGORIZIRANIH CEST</t>
  </si>
  <si>
    <t>40907008</t>
  </si>
  <si>
    <t>TEKOČE VZDRŽEVANJE LOKALNIH CEST</t>
  </si>
  <si>
    <t>60203</t>
  </si>
  <si>
    <t>41407001</t>
  </si>
  <si>
    <t>PLOČNIK LOKA - KOVOR</t>
  </si>
  <si>
    <t>41408006</t>
  </si>
  <si>
    <t>INVESTICIJSKO VZDRŽEVANJE JAVNE RAZSVETLJAVE</t>
  </si>
  <si>
    <t>60202</t>
  </si>
  <si>
    <t>JAVNA RAZSVETLJAVA</t>
  </si>
  <si>
    <t>41507001</t>
  </si>
  <si>
    <t>UREDITEV VAŠKEGA JEDRA KRIŽE</t>
  </si>
  <si>
    <t>41607001</t>
  </si>
  <si>
    <t>KROŽIŠČE PRI SOKOLNICI</t>
  </si>
  <si>
    <t>41607002</t>
  </si>
  <si>
    <t>OBNOVA ZADRAŠKEGA MOSTU IN CESTE ZADRAGA-ŽIG.VAS</t>
  </si>
  <si>
    <t>41607003</t>
  </si>
  <si>
    <t>UREDITEV VOZIŠČA LEŠE-PERAČICA</t>
  </si>
  <si>
    <t>41607004</t>
  </si>
  <si>
    <t>OBNOVA KRIŽIŠČA PODLJUBELJ</t>
  </si>
  <si>
    <t>41607006</t>
  </si>
  <si>
    <t>UREDITEV VOZIŠČA LOM-KRIŽIŠČE POTARJE-GRAHOVŠE</t>
  </si>
  <si>
    <t>41607007</t>
  </si>
  <si>
    <t>PLOČNIK V SENIČNEM</t>
  </si>
  <si>
    <t>41607009</t>
  </si>
  <si>
    <t>UREDITEV KROŽIŠČA V BISTRICI</t>
  </si>
  <si>
    <t>14</t>
  </si>
  <si>
    <t>GOSPODARSTVO</t>
  </si>
  <si>
    <t>41208014</t>
  </si>
  <si>
    <t>NEPOSREDNE SPODBUDE ZA SPODBUJANJE PODJETNIŠTVA IN ZAPOSLOVANJA</t>
  </si>
  <si>
    <t>30609</t>
  </si>
  <si>
    <t>SRED.ZA POSPEŠ.GOSPODARST.V OBČ.</t>
  </si>
  <si>
    <t>41208018</t>
  </si>
  <si>
    <t>RAZVOJ OBMOČJA ZELENICA</t>
  </si>
  <si>
    <t>31401</t>
  </si>
  <si>
    <t>RAZVOJ OBMOČJA ZELENICE</t>
  </si>
  <si>
    <t>41408004</t>
  </si>
  <si>
    <t>REGENERACIJA INDUSTRIJSKEGA OBMOČJA BPT - RIO TRŽIČ</t>
  </si>
  <si>
    <t>41511006</t>
  </si>
  <si>
    <t>RAZVOJ TURIZMA V OBČINI TRŽIČ</t>
  </si>
  <si>
    <t>30300</t>
  </si>
  <si>
    <t>SPODBUJANJE RAZVOJA TURIZMA</t>
  </si>
  <si>
    <t>30302</t>
  </si>
  <si>
    <t>UREDITEV KOLESARSKIH IN GORSKO-KOLESARSKIH POTI</t>
  </si>
  <si>
    <t>41611002</t>
  </si>
  <si>
    <t>ALPE ADRIA PARK DOŽIVETIJ</t>
  </si>
  <si>
    <t>30714</t>
  </si>
  <si>
    <t>41611003</t>
  </si>
  <si>
    <t>UREDITEV P + R PARKIRIŠČA</t>
  </si>
  <si>
    <t>15</t>
  </si>
  <si>
    <t>VAROVANJE OKOLJA IN NARAVNE DEDIŠČINE</t>
  </si>
  <si>
    <t>41207006</t>
  </si>
  <si>
    <t>INV.VZDR. IN OBNOVE OBSTOJEČE INFRAST.(VODOVOD, KANAL)</t>
  </si>
  <si>
    <t>60301</t>
  </si>
  <si>
    <t>INDIVID. KOMUNALNA RABA - RAVNANJE Z ODPADNO VODO</t>
  </si>
  <si>
    <t>61100</t>
  </si>
  <si>
    <t>PORABA TAKSE ZA OBREMENJ.VODE</t>
  </si>
  <si>
    <t>41207015</t>
  </si>
  <si>
    <t>UREDITEV DEPONIJE KOVOR</t>
  </si>
  <si>
    <t>61200</t>
  </si>
  <si>
    <t>PORABA TAKSE ZA OBREMEN.OKOLJA - ODPADKI</t>
  </si>
  <si>
    <t>41407003</t>
  </si>
  <si>
    <t>SLAP - KOMUNALNO OPREMLJANJE</t>
  </si>
  <si>
    <t>41407004</t>
  </si>
  <si>
    <t>BISTRICA - KOMUNALNO OPREMLJANJE</t>
  </si>
  <si>
    <t>41407005</t>
  </si>
  <si>
    <t>KOVOR - KOMUNALNO OPREMLJANJE</t>
  </si>
  <si>
    <t>41407006</t>
  </si>
  <si>
    <t>KRIŽE - SEBENJE  KOMUNALNO OPREMLJANJE</t>
  </si>
  <si>
    <t>41407007</t>
  </si>
  <si>
    <t>KRIŽE (PLANINSKA POT IN POT NA MOČILA) KOMUNALNO OPREMLJANJE</t>
  </si>
  <si>
    <t>41407010</t>
  </si>
  <si>
    <t>LOKA - KOMUNALNO OPREMLJANJE</t>
  </si>
  <si>
    <t>41407012</t>
  </si>
  <si>
    <t>RETNJE -KOMUNALNO OPREMLJANJE</t>
  </si>
  <si>
    <t>16</t>
  </si>
  <si>
    <t>PROSTORSKO PLANIRANJE IN STANOVANJSKO KOMUNALNA DEJAVNOST</t>
  </si>
  <si>
    <t>40909001</t>
  </si>
  <si>
    <t>INVESTICIJSKO VZDRŽEVANJE STANOVANJ</t>
  </si>
  <si>
    <t>60105</t>
  </si>
  <si>
    <t>GRADNJA, NAKUP IN INV.VZDRŽ. STANOVANJ</t>
  </si>
  <si>
    <t>41007006</t>
  </si>
  <si>
    <t>OBČINSKI PROSTORSKI NAČRT OBČINE TRŽIČ</t>
  </si>
  <si>
    <t>60800</t>
  </si>
  <si>
    <t>PROSTORSKA DOKUMENTACIJA</t>
  </si>
  <si>
    <t>60303</t>
  </si>
  <si>
    <t>INDIVIDUALNA KOMUNALNA RABA - OSKRBA Z VODO</t>
  </si>
  <si>
    <t>41208019</t>
  </si>
  <si>
    <t>UREJANJE POKOPALIŠČ</t>
  </si>
  <si>
    <t>60229</t>
  </si>
  <si>
    <t>UREJANJE POKOPALIŠČ IN POKOPALIŠKA DEJAVNOST</t>
  </si>
  <si>
    <t>17</t>
  </si>
  <si>
    <t>ZDRAVSTVENO VARSTVO</t>
  </si>
  <si>
    <t>40904017</t>
  </si>
  <si>
    <t>INVESTICIJE IN PROJEKTI V ZDRAVSTVENEM DOMU TRŽIČ</t>
  </si>
  <si>
    <t>50119</t>
  </si>
  <si>
    <t>PROJEKTI IN INVESTICIJE V ZDRAVSTVU</t>
  </si>
  <si>
    <t>18</t>
  </si>
  <si>
    <t>KULTURA, ŠPORT IN NEVLADNE ORGANIZACIJE</t>
  </si>
  <si>
    <t>40904010</t>
  </si>
  <si>
    <t>VZDRŽEVANJE IN INVESTICIJE V TRŽIŠKEM MUZEJU</t>
  </si>
  <si>
    <t>40315</t>
  </si>
  <si>
    <t>TRŽIŠKI MUZEJ</t>
  </si>
  <si>
    <t>41004004</t>
  </si>
  <si>
    <t>INVEST.VZDRŽ.KNJIŽNICE DR.TONETA PRETNARJA</t>
  </si>
  <si>
    <t>40316</t>
  </si>
  <si>
    <t>KNJIŽNICA DR.TONETA PRETNARJA TRŽIČ</t>
  </si>
  <si>
    <t>41208005</t>
  </si>
  <si>
    <t>INVESTICIJE V DTO</t>
  </si>
  <si>
    <t>50121</t>
  </si>
  <si>
    <t>NAKUP, GRADNJA IN INV.VZDRŽ.ŠPORTNIH OBJEKTOV</t>
  </si>
  <si>
    <t>41511001</t>
  </si>
  <si>
    <t>UREDITEV VEČNAMENSKEGA IGRIŠČA POD GRADOM NEUHAUS</t>
  </si>
  <si>
    <t>41511003</t>
  </si>
  <si>
    <t>PROJEKTI IN INVESTICIJE V KULTURI</t>
  </si>
  <si>
    <t>50120</t>
  </si>
  <si>
    <t>41511007</t>
  </si>
  <si>
    <t>RAZVOJ OBMOČJA NEKDANJEGA TABORIŠČA LJUBELJ</t>
  </si>
  <si>
    <t>30712</t>
  </si>
  <si>
    <t>OBMOČJE SPOMENIKA MAUTHAUSEN</t>
  </si>
  <si>
    <t>41611001</t>
  </si>
  <si>
    <t>UREDITEV BALINIŠČA V BISTRICI</t>
  </si>
  <si>
    <t>19</t>
  </si>
  <si>
    <t>IZOBRAŽEVANJE</t>
  </si>
  <si>
    <t>40904007</t>
  </si>
  <si>
    <t>PROJEKTI IN INVESTICIJE V VRTCU TRŽIČ</t>
  </si>
  <si>
    <t>40101</t>
  </si>
  <si>
    <t>DEJAVNOST VRTCA TRŽIČ</t>
  </si>
  <si>
    <t>50110</t>
  </si>
  <si>
    <t>41208008</t>
  </si>
  <si>
    <t>PROJEKTI IN INVESTICIJE V OŠ</t>
  </si>
  <si>
    <t>40219</t>
  </si>
  <si>
    <t>OŠ BISTRICA</t>
  </si>
  <si>
    <t>40229</t>
  </si>
  <si>
    <t>OŠ TRŽIČ</t>
  </si>
  <si>
    <t>40239</t>
  </si>
  <si>
    <t>OŠ KRIŽE</t>
  </si>
  <si>
    <t>40249</t>
  </si>
  <si>
    <t>GLASBENA ŠOLA TRŽIČ</t>
  </si>
  <si>
    <t>40298</t>
  </si>
  <si>
    <t>LJUDSKA UNIVERZA TRŽIČ</t>
  </si>
  <si>
    <t>50109</t>
  </si>
  <si>
    <t>PROJEKTI IN INVESTICIJE V OSNOVNIH ŠOLAH</t>
  </si>
  <si>
    <t>41408002</t>
  </si>
  <si>
    <t>PREVOZI UČENCEV</t>
  </si>
  <si>
    <t>40280</t>
  </si>
  <si>
    <t>Indeks 6:5</t>
  </si>
  <si>
    <t>REB - VP</t>
  </si>
  <si>
    <t>VP 2017</t>
  </si>
  <si>
    <t>REB 2017</t>
  </si>
  <si>
    <t>v EUR</t>
  </si>
  <si>
    <t>REBALANS PRORAČUNA OBČINE TRŽIČ ZA LETO 2017 - NAČRT RAZVOJNIH PROGRAMOV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</si>
</sst>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rgb="FF000000"/>
      <name val="Arial Narrow"/>
      <family val="2"/>
      <charset val="238"/>
    </font>
    <font>
      <i/>
      <sz val="10"/>
      <name val="Arial Narrow"/>
      <family val="2"/>
      <charset val="238"/>
    </font>
    <font>
      <i/>
      <sz val="10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2" xfId="0" applyFill="1" applyBorder="1" applyAlignment="1">
      <alignment horizontal="center" vertical="center"/>
    </xf>
    <xf numFmtId="49" fontId="2" fillId="3" borderId="0" xfId="0" applyNumberFormat="1" applyFont="1" applyFill="1"/>
    <xf numFmtId="0" fontId="2" fillId="3" borderId="0" xfId="0" applyFont="1" applyFill="1"/>
    <xf numFmtId="4" fontId="2" fillId="3" borderId="0" xfId="0" applyNumberFormat="1" applyFont="1" applyFill="1" applyAlignment="1">
      <alignment horizontal="right"/>
    </xf>
    <xf numFmtId="0" fontId="3" fillId="4" borderId="2" xfId="0" applyFont="1" applyFill="1" applyBorder="1"/>
    <xf numFmtId="49" fontId="3" fillId="4" borderId="2" xfId="0" applyNumberFormat="1" applyFont="1" applyFill="1" applyBorder="1"/>
    <xf numFmtId="4" fontId="3" fillId="4" borderId="2" xfId="0" applyNumberFormat="1" applyFont="1" applyFill="1" applyBorder="1" applyAlignment="1">
      <alignment horizontal="right"/>
    </xf>
    <xf numFmtId="0" fontId="4" fillId="4" borderId="0" xfId="0" applyFont="1" applyFill="1"/>
    <xf numFmtId="49" fontId="4" fillId="4" borderId="0" xfId="0" applyNumberFormat="1" applyFont="1" applyFill="1"/>
    <xf numFmtId="4" fontId="4" fillId="4" borderId="0" xfId="0" applyNumberFormat="1" applyFont="1" applyFill="1" applyAlignment="1">
      <alignment horizontal="right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tabSelected="1" zoomScaleNormal="100" workbookViewId="0">
      <pane ySplit="4" topLeftCell="A5" activePane="bottomLeft" state="frozen"/>
      <selection pane="bottomLeft" activeCell="AE3" sqref="AE3"/>
    </sheetView>
  </sheetViews>
  <sheetFormatPr defaultRowHeight="15" x14ac:dyDescent="0.25"/>
  <cols>
    <col min="1" max="1" width="3.28515625" bestFit="1" customWidth="1"/>
    <col min="2" max="2" width="5" customWidth="1"/>
    <col min="3" max="3" width="5.85546875" bestFit="1" customWidth="1"/>
    <col min="4" max="4" width="57.42578125" customWidth="1"/>
    <col min="5" max="7" width="15.85546875" customWidth="1"/>
    <col min="8" max="8" width="11.42578125" customWidth="1"/>
  </cols>
  <sheetData>
    <row r="1" spans="1:8" x14ac:dyDescent="0.25">
      <c r="A1" s="13" t="s">
        <v>196</v>
      </c>
      <c r="B1" s="13"/>
      <c r="C1" s="13"/>
      <c r="D1" s="13"/>
      <c r="E1" s="13"/>
      <c r="F1" s="13"/>
      <c r="G1" s="13"/>
      <c r="H1" s="13"/>
    </row>
    <row r="2" spans="1:8" x14ac:dyDescent="0.25">
      <c r="H2" t="s">
        <v>195</v>
      </c>
    </row>
    <row r="3" spans="1:8" ht="30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193</v>
      </c>
      <c r="F3" s="1" t="s">
        <v>194</v>
      </c>
      <c r="G3" s="1" t="s">
        <v>192</v>
      </c>
      <c r="H3" s="1" t="s">
        <v>191</v>
      </c>
    </row>
    <row r="4" spans="1:8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/>
      <c r="H4" s="1"/>
    </row>
    <row r="5" spans="1:8" x14ac:dyDescent="0.25">
      <c r="A5" s="2" t="s">
        <v>4</v>
      </c>
      <c r="B5" s="3"/>
      <c r="C5" s="3"/>
      <c r="D5" s="2" t="s">
        <v>5</v>
      </c>
      <c r="E5" s="4">
        <f>+E6</f>
        <v>262500</v>
      </c>
      <c r="F5" s="4">
        <f>+F6</f>
        <v>269000</v>
      </c>
      <c r="G5" s="4">
        <f>F5-E5</f>
        <v>6500</v>
      </c>
      <c r="H5" s="4">
        <f>F5/E5*100</f>
        <v>102.47619047619048</v>
      </c>
    </row>
    <row r="6" spans="1:8" x14ac:dyDescent="0.25">
      <c r="A6" s="5"/>
      <c r="B6" s="6" t="s">
        <v>6</v>
      </c>
      <c r="C6" s="5"/>
      <c r="D6" s="6" t="s">
        <v>7</v>
      </c>
      <c r="E6" s="7">
        <f>+E7</f>
        <v>262500</v>
      </c>
      <c r="F6" s="7">
        <f>+F7</f>
        <v>269000</v>
      </c>
      <c r="G6" s="7">
        <f t="shared" ref="G6:G69" si="0">F6-E6</f>
        <v>6500</v>
      </c>
      <c r="H6" s="7">
        <f t="shared" ref="H6:H69" si="1">F6/E6*100</f>
        <v>102.47619047619048</v>
      </c>
    </row>
    <row r="7" spans="1:8" x14ac:dyDescent="0.25">
      <c r="A7" s="8"/>
      <c r="B7" s="8"/>
      <c r="C7" s="9" t="s">
        <v>8</v>
      </c>
      <c r="D7" s="9" t="s">
        <v>9</v>
      </c>
      <c r="E7" s="10">
        <v>262500</v>
      </c>
      <c r="F7" s="10">
        <v>269000</v>
      </c>
      <c r="G7" s="10">
        <f t="shared" si="0"/>
        <v>6500</v>
      </c>
      <c r="H7" s="10">
        <f t="shared" si="1"/>
        <v>102.47619047619048</v>
      </c>
    </row>
    <row r="8" spans="1:8" x14ac:dyDescent="0.25">
      <c r="A8" s="2" t="s">
        <v>10</v>
      </c>
      <c r="B8" s="3"/>
      <c r="C8" s="3"/>
      <c r="D8" s="2" t="s">
        <v>11</v>
      </c>
      <c r="E8" s="4">
        <f>+E9+E11</f>
        <v>50500</v>
      </c>
      <c r="F8" s="4">
        <f>+F9+F11</f>
        <v>30500</v>
      </c>
      <c r="G8" s="4">
        <f t="shared" si="0"/>
        <v>-20000</v>
      </c>
      <c r="H8" s="4">
        <f t="shared" si="1"/>
        <v>60.396039603960396</v>
      </c>
    </row>
    <row r="9" spans="1:8" x14ac:dyDescent="0.25">
      <c r="A9" s="5"/>
      <c r="B9" s="6" t="s">
        <v>12</v>
      </c>
      <c r="C9" s="5"/>
      <c r="D9" s="6" t="s">
        <v>13</v>
      </c>
      <c r="E9" s="7">
        <f>+E10</f>
        <v>30500</v>
      </c>
      <c r="F9" s="7">
        <f>+F10</f>
        <v>30500</v>
      </c>
      <c r="G9" s="7">
        <f t="shared" si="0"/>
        <v>0</v>
      </c>
      <c r="H9" s="7">
        <f t="shared" si="1"/>
        <v>100</v>
      </c>
    </row>
    <row r="10" spans="1:8" x14ac:dyDescent="0.25">
      <c r="A10" s="8"/>
      <c r="B10" s="8"/>
      <c r="C10" s="9" t="s">
        <v>14</v>
      </c>
      <c r="D10" s="9" t="s">
        <v>15</v>
      </c>
      <c r="E10" s="10">
        <v>30500</v>
      </c>
      <c r="F10" s="10">
        <v>30500</v>
      </c>
      <c r="G10" s="10">
        <f t="shared" si="0"/>
        <v>0</v>
      </c>
      <c r="H10" s="10">
        <f t="shared" si="1"/>
        <v>100</v>
      </c>
    </row>
    <row r="11" spans="1:8" x14ac:dyDescent="0.25">
      <c r="A11" s="5"/>
      <c r="B11" s="6" t="s">
        <v>16</v>
      </c>
      <c r="C11" s="5"/>
      <c r="D11" s="6" t="s">
        <v>17</v>
      </c>
      <c r="E11" s="7">
        <f>+E12</f>
        <v>20000</v>
      </c>
      <c r="F11" s="7">
        <f>+F12</f>
        <v>0</v>
      </c>
      <c r="G11" s="7">
        <f t="shared" si="0"/>
        <v>-20000</v>
      </c>
      <c r="H11" s="7">
        <f t="shared" si="1"/>
        <v>0</v>
      </c>
    </row>
    <row r="12" spans="1:8" x14ac:dyDescent="0.25">
      <c r="A12" s="8"/>
      <c r="B12" s="8"/>
      <c r="C12" s="9" t="s">
        <v>18</v>
      </c>
      <c r="D12" s="9" t="s">
        <v>19</v>
      </c>
      <c r="E12" s="10">
        <v>20000</v>
      </c>
      <c r="F12" s="10">
        <v>0</v>
      </c>
      <c r="G12" s="10">
        <f t="shared" si="0"/>
        <v>-20000</v>
      </c>
      <c r="H12" s="10">
        <f t="shared" si="1"/>
        <v>0</v>
      </c>
    </row>
    <row r="13" spans="1:8" x14ac:dyDescent="0.25">
      <c r="A13" s="2" t="s">
        <v>20</v>
      </c>
      <c r="B13" s="3"/>
      <c r="C13" s="3"/>
      <c r="D13" s="2" t="s">
        <v>21</v>
      </c>
      <c r="E13" s="4">
        <f>+E14</f>
        <v>195000</v>
      </c>
      <c r="F13" s="4">
        <f>+F14</f>
        <v>255000</v>
      </c>
      <c r="G13" s="4">
        <f t="shared" si="0"/>
        <v>60000</v>
      </c>
      <c r="H13" s="4">
        <f t="shared" si="1"/>
        <v>130.76923076923077</v>
      </c>
    </row>
    <row r="14" spans="1:8" x14ac:dyDescent="0.25">
      <c r="A14" s="5"/>
      <c r="B14" s="6" t="s">
        <v>22</v>
      </c>
      <c r="C14" s="5"/>
      <c r="D14" s="6" t="s">
        <v>23</v>
      </c>
      <c r="E14" s="7">
        <f>+E15</f>
        <v>195000</v>
      </c>
      <c r="F14" s="7">
        <f>+F15</f>
        <v>255000</v>
      </c>
      <c r="G14" s="7">
        <f t="shared" si="0"/>
        <v>60000</v>
      </c>
      <c r="H14" s="7">
        <f t="shared" si="1"/>
        <v>130.76923076923077</v>
      </c>
    </row>
    <row r="15" spans="1:8" x14ac:dyDescent="0.25">
      <c r="A15" s="8"/>
      <c r="B15" s="8"/>
      <c r="C15" s="9" t="s">
        <v>24</v>
      </c>
      <c r="D15" s="9" t="s">
        <v>25</v>
      </c>
      <c r="E15" s="10">
        <v>195000</v>
      </c>
      <c r="F15" s="10">
        <v>255000</v>
      </c>
      <c r="G15" s="10">
        <f t="shared" si="0"/>
        <v>60000</v>
      </c>
      <c r="H15" s="10">
        <f t="shared" si="1"/>
        <v>130.76923076923077</v>
      </c>
    </row>
    <row r="16" spans="1:8" x14ac:dyDescent="0.25">
      <c r="A16" s="2" t="s">
        <v>26</v>
      </c>
      <c r="B16" s="3"/>
      <c r="C16" s="3"/>
      <c r="D16" s="2" t="s">
        <v>27</v>
      </c>
      <c r="E16" s="4">
        <f>+E17+E19</f>
        <v>94000</v>
      </c>
      <c r="F16" s="4">
        <f>+F17+F19</f>
        <v>104000</v>
      </c>
      <c r="G16" s="4">
        <f t="shared" si="0"/>
        <v>10000</v>
      </c>
      <c r="H16" s="4">
        <f t="shared" si="1"/>
        <v>110.63829787234043</v>
      </c>
    </row>
    <row r="17" spans="1:8" x14ac:dyDescent="0.25">
      <c r="A17" s="5"/>
      <c r="B17" s="6" t="s">
        <v>28</v>
      </c>
      <c r="C17" s="5"/>
      <c r="D17" s="6" t="s">
        <v>29</v>
      </c>
      <c r="E17" s="7">
        <f>+E18</f>
        <v>44000</v>
      </c>
      <c r="F17" s="7">
        <f>+F18</f>
        <v>44000</v>
      </c>
      <c r="G17" s="7">
        <f t="shared" si="0"/>
        <v>0</v>
      </c>
      <c r="H17" s="7">
        <f t="shared" si="1"/>
        <v>100</v>
      </c>
    </row>
    <row r="18" spans="1:8" x14ac:dyDescent="0.25">
      <c r="A18" s="8"/>
      <c r="B18" s="8"/>
      <c r="C18" s="9" t="s">
        <v>30</v>
      </c>
      <c r="D18" s="9" t="s">
        <v>29</v>
      </c>
      <c r="E18" s="10">
        <v>44000</v>
      </c>
      <c r="F18" s="10">
        <v>44000</v>
      </c>
      <c r="G18" s="10">
        <f t="shared" si="0"/>
        <v>0</v>
      </c>
      <c r="H18" s="10">
        <f t="shared" si="1"/>
        <v>100</v>
      </c>
    </row>
    <row r="19" spans="1:8" x14ac:dyDescent="0.25">
      <c r="A19" s="5"/>
      <c r="B19" s="6" t="s">
        <v>31</v>
      </c>
      <c r="C19" s="5"/>
      <c r="D19" s="6" t="s">
        <v>32</v>
      </c>
      <c r="E19" s="7">
        <f>+E20</f>
        <v>50000</v>
      </c>
      <c r="F19" s="7">
        <f>+F20</f>
        <v>60000</v>
      </c>
      <c r="G19" s="7">
        <f t="shared" si="0"/>
        <v>10000</v>
      </c>
      <c r="H19" s="7">
        <f t="shared" si="1"/>
        <v>120</v>
      </c>
    </row>
    <row r="20" spans="1:8" x14ac:dyDescent="0.25">
      <c r="A20" s="8"/>
      <c r="B20" s="8"/>
      <c r="C20" s="9" t="s">
        <v>33</v>
      </c>
      <c r="D20" s="9" t="s">
        <v>34</v>
      </c>
      <c r="E20" s="10">
        <v>50000</v>
      </c>
      <c r="F20" s="10">
        <v>60000</v>
      </c>
      <c r="G20" s="10">
        <f t="shared" si="0"/>
        <v>10000</v>
      </c>
      <c r="H20" s="10">
        <f t="shared" si="1"/>
        <v>120</v>
      </c>
    </row>
    <row r="21" spans="1:8" x14ac:dyDescent="0.25">
      <c r="A21" s="2" t="s">
        <v>35</v>
      </c>
      <c r="B21" s="3"/>
      <c r="C21" s="3"/>
      <c r="D21" s="2" t="s">
        <v>36</v>
      </c>
      <c r="E21" s="4">
        <f>+E22</f>
        <v>45000</v>
      </c>
      <c r="F21" s="4">
        <f>+F22</f>
        <v>45000</v>
      </c>
      <c r="G21" s="4">
        <f t="shared" si="0"/>
        <v>0</v>
      </c>
      <c r="H21" s="4">
        <f t="shared" si="1"/>
        <v>100</v>
      </c>
    </row>
    <row r="22" spans="1:8" x14ac:dyDescent="0.25">
      <c r="A22" s="5"/>
      <c r="B22" s="6" t="s">
        <v>37</v>
      </c>
      <c r="C22" s="5"/>
      <c r="D22" s="6" t="s">
        <v>38</v>
      </c>
      <c r="E22" s="7">
        <f>+E23</f>
        <v>45000</v>
      </c>
      <c r="F22" s="7">
        <f>+F23</f>
        <v>45000</v>
      </c>
      <c r="G22" s="7">
        <f t="shared" si="0"/>
        <v>0</v>
      </c>
      <c r="H22" s="7">
        <f t="shared" si="1"/>
        <v>100</v>
      </c>
    </row>
    <row r="23" spans="1:8" x14ac:dyDescent="0.25">
      <c r="A23" s="8"/>
      <c r="B23" s="8"/>
      <c r="C23" s="9" t="s">
        <v>39</v>
      </c>
      <c r="D23" s="9" t="s">
        <v>38</v>
      </c>
      <c r="E23" s="10">
        <v>45000</v>
      </c>
      <c r="F23" s="10">
        <v>45000</v>
      </c>
      <c r="G23" s="10">
        <f t="shared" si="0"/>
        <v>0</v>
      </c>
      <c r="H23" s="10">
        <f t="shared" si="1"/>
        <v>100</v>
      </c>
    </row>
    <row r="24" spans="1:8" x14ac:dyDescent="0.25">
      <c r="A24" s="2" t="s">
        <v>40</v>
      </c>
      <c r="B24" s="3"/>
      <c r="C24" s="3"/>
      <c r="D24" s="2" t="s">
        <v>41</v>
      </c>
      <c r="E24" s="4">
        <f>+E25+E27+E29+E31+E33+E35+E37+E39+E41+E43+E45+E47</f>
        <v>1910000</v>
      </c>
      <c r="F24" s="4">
        <f>+F25+F27+F29+F31+F33+F35+F37+F39+F41+F43+F45+F47</f>
        <v>2014300</v>
      </c>
      <c r="G24" s="4">
        <f t="shared" si="0"/>
        <v>104300</v>
      </c>
      <c r="H24" s="4">
        <f t="shared" si="1"/>
        <v>105.46073298429319</v>
      </c>
    </row>
    <row r="25" spans="1:8" x14ac:dyDescent="0.25">
      <c r="A25" s="5"/>
      <c r="B25" s="6" t="s">
        <v>42</v>
      </c>
      <c r="C25" s="5"/>
      <c r="D25" s="6" t="s">
        <v>43</v>
      </c>
      <c r="E25" s="7">
        <f>+E26</f>
        <v>486500</v>
      </c>
      <c r="F25" s="7">
        <f>+F26</f>
        <v>554000</v>
      </c>
      <c r="G25" s="7">
        <f t="shared" si="0"/>
        <v>67500</v>
      </c>
      <c r="H25" s="7">
        <f t="shared" si="1"/>
        <v>113.87461459403904</v>
      </c>
    </row>
    <row r="26" spans="1:8" x14ac:dyDescent="0.25">
      <c r="A26" s="8"/>
      <c r="B26" s="8"/>
      <c r="C26" s="9" t="s">
        <v>44</v>
      </c>
      <c r="D26" s="9" t="s">
        <v>45</v>
      </c>
      <c r="E26" s="10">
        <v>486500</v>
      </c>
      <c r="F26" s="10">
        <v>554000</v>
      </c>
      <c r="G26" s="10">
        <f t="shared" si="0"/>
        <v>67500</v>
      </c>
      <c r="H26" s="10">
        <f t="shared" si="1"/>
        <v>113.87461459403904</v>
      </c>
    </row>
    <row r="27" spans="1:8" x14ac:dyDescent="0.25">
      <c r="A27" s="5"/>
      <c r="B27" s="6" t="s">
        <v>46</v>
      </c>
      <c r="C27" s="5"/>
      <c r="D27" s="6" t="s">
        <v>47</v>
      </c>
      <c r="E27" s="7">
        <f>+E28</f>
        <v>632500</v>
      </c>
      <c r="F27" s="7">
        <f>+F28</f>
        <v>632500</v>
      </c>
      <c r="G27" s="7">
        <f t="shared" si="0"/>
        <v>0</v>
      </c>
      <c r="H27" s="7">
        <f t="shared" si="1"/>
        <v>100</v>
      </c>
    </row>
    <row r="28" spans="1:8" x14ac:dyDescent="0.25">
      <c r="A28" s="8"/>
      <c r="B28" s="8"/>
      <c r="C28" s="9" t="s">
        <v>48</v>
      </c>
      <c r="D28" s="9" t="s">
        <v>47</v>
      </c>
      <c r="E28" s="10">
        <v>632500</v>
      </c>
      <c r="F28" s="10">
        <v>632500</v>
      </c>
      <c r="G28" s="10">
        <f t="shared" si="0"/>
        <v>0</v>
      </c>
      <c r="H28" s="10">
        <f t="shared" si="1"/>
        <v>100</v>
      </c>
    </row>
    <row r="29" spans="1:8" x14ac:dyDescent="0.25">
      <c r="A29" s="5"/>
      <c r="B29" s="6" t="s">
        <v>49</v>
      </c>
      <c r="C29" s="5"/>
      <c r="D29" s="6" t="s">
        <v>50</v>
      </c>
      <c r="E29" s="7">
        <f>+E30</f>
        <v>156000</v>
      </c>
      <c r="F29" s="7">
        <f>+F30</f>
        <v>176400</v>
      </c>
      <c r="G29" s="7">
        <f t="shared" si="0"/>
        <v>20400</v>
      </c>
      <c r="H29" s="7">
        <f t="shared" si="1"/>
        <v>113.07692307692308</v>
      </c>
    </row>
    <row r="30" spans="1:8" x14ac:dyDescent="0.25">
      <c r="A30" s="8"/>
      <c r="B30" s="8"/>
      <c r="C30" s="9" t="s">
        <v>44</v>
      </c>
      <c r="D30" s="9" t="s">
        <v>45</v>
      </c>
      <c r="E30" s="10">
        <v>156000</v>
      </c>
      <c r="F30" s="10">
        <v>176400</v>
      </c>
      <c r="G30" s="10">
        <f t="shared" si="0"/>
        <v>20400</v>
      </c>
      <c r="H30" s="10">
        <f t="shared" si="1"/>
        <v>113.07692307692308</v>
      </c>
    </row>
    <row r="31" spans="1:8" x14ac:dyDescent="0.25">
      <c r="A31" s="5"/>
      <c r="B31" s="6" t="s">
        <v>51</v>
      </c>
      <c r="C31" s="5"/>
      <c r="D31" s="6" t="s">
        <v>52</v>
      </c>
      <c r="E31" s="7">
        <f>+E32</f>
        <v>99000</v>
      </c>
      <c r="F31" s="7">
        <f>+F32</f>
        <v>140000</v>
      </c>
      <c r="G31" s="7">
        <f t="shared" si="0"/>
        <v>41000</v>
      </c>
      <c r="H31" s="7">
        <f t="shared" si="1"/>
        <v>141.41414141414143</v>
      </c>
    </row>
    <row r="32" spans="1:8" x14ac:dyDescent="0.25">
      <c r="A32" s="8"/>
      <c r="B32" s="8"/>
      <c r="C32" s="9" t="s">
        <v>53</v>
      </c>
      <c r="D32" s="9" t="s">
        <v>54</v>
      </c>
      <c r="E32" s="10">
        <v>99000</v>
      </c>
      <c r="F32" s="10">
        <v>140000</v>
      </c>
      <c r="G32" s="10">
        <f t="shared" si="0"/>
        <v>41000</v>
      </c>
      <c r="H32" s="10">
        <f t="shared" si="1"/>
        <v>141.41414141414143</v>
      </c>
    </row>
    <row r="33" spans="1:8" x14ac:dyDescent="0.25">
      <c r="A33" s="5"/>
      <c r="B33" s="6" t="s">
        <v>55</v>
      </c>
      <c r="C33" s="5"/>
      <c r="D33" s="6" t="s">
        <v>56</v>
      </c>
      <c r="E33" s="7">
        <f>+E34</f>
        <v>133000</v>
      </c>
      <c r="F33" s="7">
        <f>+F34</f>
        <v>119000</v>
      </c>
      <c r="G33" s="7">
        <f t="shared" si="0"/>
        <v>-14000</v>
      </c>
      <c r="H33" s="7">
        <f t="shared" si="1"/>
        <v>89.473684210526315</v>
      </c>
    </row>
    <row r="34" spans="1:8" x14ac:dyDescent="0.25">
      <c r="A34" s="8"/>
      <c r="B34" s="8"/>
      <c r="C34" s="9" t="s">
        <v>44</v>
      </c>
      <c r="D34" s="9" t="s">
        <v>45</v>
      </c>
      <c r="E34" s="10">
        <v>133000</v>
      </c>
      <c r="F34" s="10">
        <v>119000</v>
      </c>
      <c r="G34" s="10">
        <f t="shared" si="0"/>
        <v>-14000</v>
      </c>
      <c r="H34" s="10">
        <f t="shared" si="1"/>
        <v>89.473684210526315</v>
      </c>
    </row>
    <row r="35" spans="1:8" x14ac:dyDescent="0.25">
      <c r="A35" s="5"/>
      <c r="B35" s="6" t="s">
        <v>57</v>
      </c>
      <c r="C35" s="5"/>
      <c r="D35" s="6" t="s">
        <v>58</v>
      </c>
      <c r="E35" s="7">
        <f>+E36</f>
        <v>18000</v>
      </c>
      <c r="F35" s="7">
        <f>+F36</f>
        <v>18000</v>
      </c>
      <c r="G35" s="7">
        <f t="shared" si="0"/>
        <v>0</v>
      </c>
      <c r="H35" s="7">
        <f t="shared" si="1"/>
        <v>100</v>
      </c>
    </row>
    <row r="36" spans="1:8" x14ac:dyDescent="0.25">
      <c r="A36" s="8"/>
      <c r="B36" s="8"/>
      <c r="C36" s="9" t="s">
        <v>44</v>
      </c>
      <c r="D36" s="9" t="s">
        <v>45</v>
      </c>
      <c r="E36" s="10">
        <v>18000</v>
      </c>
      <c r="F36" s="10">
        <v>18000</v>
      </c>
      <c r="G36" s="10">
        <f t="shared" si="0"/>
        <v>0</v>
      </c>
      <c r="H36" s="10">
        <f t="shared" si="1"/>
        <v>100</v>
      </c>
    </row>
    <row r="37" spans="1:8" x14ac:dyDescent="0.25">
      <c r="A37" s="5"/>
      <c r="B37" s="6" t="s">
        <v>59</v>
      </c>
      <c r="C37" s="5"/>
      <c r="D37" s="6" t="s">
        <v>60</v>
      </c>
      <c r="E37" s="7">
        <f>+E38</f>
        <v>62000</v>
      </c>
      <c r="F37" s="7">
        <f>+F38</f>
        <v>0</v>
      </c>
      <c r="G37" s="7">
        <f t="shared" si="0"/>
        <v>-62000</v>
      </c>
      <c r="H37" s="7">
        <f t="shared" si="1"/>
        <v>0</v>
      </c>
    </row>
    <row r="38" spans="1:8" x14ac:dyDescent="0.25">
      <c r="A38" s="8"/>
      <c r="B38" s="8"/>
      <c r="C38" s="9" t="s">
        <v>44</v>
      </c>
      <c r="D38" s="9" t="s">
        <v>45</v>
      </c>
      <c r="E38" s="10">
        <v>62000</v>
      </c>
      <c r="F38" s="10">
        <v>0</v>
      </c>
      <c r="G38" s="10">
        <f t="shared" si="0"/>
        <v>-62000</v>
      </c>
      <c r="H38" s="10">
        <f t="shared" si="1"/>
        <v>0</v>
      </c>
    </row>
    <row r="39" spans="1:8" x14ac:dyDescent="0.25">
      <c r="A39" s="5"/>
      <c r="B39" s="6" t="s">
        <v>61</v>
      </c>
      <c r="C39" s="5"/>
      <c r="D39" s="6" t="s">
        <v>62</v>
      </c>
      <c r="E39" s="7">
        <f>+E40</f>
        <v>7000</v>
      </c>
      <c r="F39" s="7">
        <f>+F40</f>
        <v>1400</v>
      </c>
      <c r="G39" s="7">
        <f t="shared" si="0"/>
        <v>-5600</v>
      </c>
      <c r="H39" s="7">
        <f t="shared" si="1"/>
        <v>20</v>
      </c>
    </row>
    <row r="40" spans="1:8" x14ac:dyDescent="0.25">
      <c r="A40" s="8"/>
      <c r="B40" s="8"/>
      <c r="C40" s="9" t="s">
        <v>44</v>
      </c>
      <c r="D40" s="9" t="s">
        <v>45</v>
      </c>
      <c r="E40" s="10">
        <v>7000</v>
      </c>
      <c r="F40" s="10">
        <v>1400</v>
      </c>
      <c r="G40" s="10">
        <f t="shared" si="0"/>
        <v>-5600</v>
      </c>
      <c r="H40" s="10">
        <f t="shared" si="1"/>
        <v>20</v>
      </c>
    </row>
    <row r="41" spans="1:8" x14ac:dyDescent="0.25">
      <c r="A41" s="5"/>
      <c r="B41" s="6" t="s">
        <v>63</v>
      </c>
      <c r="C41" s="5"/>
      <c r="D41" s="6" t="s">
        <v>64</v>
      </c>
      <c r="E41" s="7">
        <f>+E42</f>
        <v>250000</v>
      </c>
      <c r="F41" s="7">
        <f>+F42</f>
        <v>265000</v>
      </c>
      <c r="G41" s="7">
        <f t="shared" si="0"/>
        <v>15000</v>
      </c>
      <c r="H41" s="7">
        <f t="shared" si="1"/>
        <v>106</v>
      </c>
    </row>
    <row r="42" spans="1:8" x14ac:dyDescent="0.25">
      <c r="A42" s="8"/>
      <c r="B42" s="8"/>
      <c r="C42" s="9" t="s">
        <v>44</v>
      </c>
      <c r="D42" s="9" t="s">
        <v>45</v>
      </c>
      <c r="E42" s="10">
        <v>250000</v>
      </c>
      <c r="F42" s="10">
        <v>265000</v>
      </c>
      <c r="G42" s="10">
        <f t="shared" si="0"/>
        <v>15000</v>
      </c>
      <c r="H42" s="10">
        <f t="shared" si="1"/>
        <v>106</v>
      </c>
    </row>
    <row r="43" spans="1:8" x14ac:dyDescent="0.25">
      <c r="A43" s="5"/>
      <c r="B43" s="6" t="s">
        <v>65</v>
      </c>
      <c r="C43" s="5"/>
      <c r="D43" s="6" t="s">
        <v>66</v>
      </c>
      <c r="E43" s="7">
        <f>+E44</f>
        <v>8500</v>
      </c>
      <c r="F43" s="7">
        <f>+F44</f>
        <v>8500</v>
      </c>
      <c r="G43" s="7">
        <f t="shared" si="0"/>
        <v>0</v>
      </c>
      <c r="H43" s="7">
        <f t="shared" si="1"/>
        <v>100</v>
      </c>
    </row>
    <row r="44" spans="1:8" x14ac:dyDescent="0.25">
      <c r="A44" s="8"/>
      <c r="B44" s="8"/>
      <c r="C44" s="9" t="s">
        <v>44</v>
      </c>
      <c r="D44" s="9" t="s">
        <v>45</v>
      </c>
      <c r="E44" s="10">
        <v>8500</v>
      </c>
      <c r="F44" s="10">
        <v>8500</v>
      </c>
      <c r="G44" s="10">
        <f t="shared" si="0"/>
        <v>0</v>
      </c>
      <c r="H44" s="10">
        <f t="shared" si="1"/>
        <v>100</v>
      </c>
    </row>
    <row r="45" spans="1:8" x14ac:dyDescent="0.25">
      <c r="A45" s="5"/>
      <c r="B45" s="6" t="s">
        <v>67</v>
      </c>
      <c r="C45" s="5"/>
      <c r="D45" s="6" t="s">
        <v>68</v>
      </c>
      <c r="E45" s="7">
        <f>+E46</f>
        <v>7500</v>
      </c>
      <c r="F45" s="7">
        <f>+F46</f>
        <v>7500</v>
      </c>
      <c r="G45" s="7">
        <f t="shared" si="0"/>
        <v>0</v>
      </c>
      <c r="H45" s="7">
        <f t="shared" si="1"/>
        <v>100</v>
      </c>
    </row>
    <row r="46" spans="1:8" x14ac:dyDescent="0.25">
      <c r="A46" s="8"/>
      <c r="B46" s="8"/>
      <c r="C46" s="9" t="s">
        <v>44</v>
      </c>
      <c r="D46" s="9" t="s">
        <v>45</v>
      </c>
      <c r="E46" s="10">
        <v>7500</v>
      </c>
      <c r="F46" s="10">
        <v>7500</v>
      </c>
      <c r="G46" s="10">
        <f t="shared" si="0"/>
        <v>0</v>
      </c>
      <c r="H46" s="10">
        <f t="shared" si="1"/>
        <v>100</v>
      </c>
    </row>
    <row r="47" spans="1:8" x14ac:dyDescent="0.25">
      <c r="A47" s="5"/>
      <c r="B47" s="6" t="s">
        <v>69</v>
      </c>
      <c r="C47" s="5"/>
      <c r="D47" s="6" t="s">
        <v>70</v>
      </c>
      <c r="E47" s="7">
        <f>+E48</f>
        <v>50000</v>
      </c>
      <c r="F47" s="7">
        <f>+F48</f>
        <v>92000</v>
      </c>
      <c r="G47" s="7">
        <f t="shared" si="0"/>
        <v>42000</v>
      </c>
      <c r="H47" s="7">
        <f t="shared" si="1"/>
        <v>184</v>
      </c>
    </row>
    <row r="48" spans="1:8" x14ac:dyDescent="0.25">
      <c r="A48" s="8"/>
      <c r="B48" s="8"/>
      <c r="C48" s="9" t="s">
        <v>44</v>
      </c>
      <c r="D48" s="9" t="s">
        <v>45</v>
      </c>
      <c r="E48" s="10">
        <v>50000</v>
      </c>
      <c r="F48" s="10">
        <v>92000</v>
      </c>
      <c r="G48" s="10">
        <f t="shared" si="0"/>
        <v>42000</v>
      </c>
      <c r="H48" s="10">
        <f t="shared" si="1"/>
        <v>184</v>
      </c>
    </row>
    <row r="49" spans="1:8" x14ac:dyDescent="0.25">
      <c r="A49" s="2" t="s">
        <v>71</v>
      </c>
      <c r="B49" s="3"/>
      <c r="C49" s="3"/>
      <c r="D49" s="2" t="s">
        <v>72</v>
      </c>
      <c r="E49" s="4">
        <f>+E50+E52+E54+E56+E59+E61</f>
        <v>623079.54</v>
      </c>
      <c r="F49" s="4">
        <f>+F50+F52+F54+F56+F59+F61</f>
        <v>515000</v>
      </c>
      <c r="G49" s="4">
        <f t="shared" si="0"/>
        <v>-108079.54000000004</v>
      </c>
      <c r="H49" s="4">
        <f t="shared" si="1"/>
        <v>82.653973840964184</v>
      </c>
    </row>
    <row r="50" spans="1:8" x14ac:dyDescent="0.25">
      <c r="A50" s="5"/>
      <c r="B50" s="6" t="s">
        <v>73</v>
      </c>
      <c r="C50" s="5"/>
      <c r="D50" s="6" t="s">
        <v>74</v>
      </c>
      <c r="E50" s="7">
        <f>+E51</f>
        <v>175000</v>
      </c>
      <c r="F50" s="7">
        <f>+F51</f>
        <v>175000</v>
      </c>
      <c r="G50" s="7">
        <f t="shared" si="0"/>
        <v>0</v>
      </c>
      <c r="H50" s="7">
        <f t="shared" si="1"/>
        <v>100</v>
      </c>
    </row>
    <row r="51" spans="1:8" x14ac:dyDescent="0.25">
      <c r="A51" s="8"/>
      <c r="B51" s="8"/>
      <c r="C51" s="9" t="s">
        <v>75</v>
      </c>
      <c r="D51" s="9" t="s">
        <v>76</v>
      </c>
      <c r="E51" s="10">
        <v>175000</v>
      </c>
      <c r="F51" s="10">
        <v>175000</v>
      </c>
      <c r="G51" s="10">
        <f t="shared" si="0"/>
        <v>0</v>
      </c>
      <c r="H51" s="10">
        <f t="shared" si="1"/>
        <v>100</v>
      </c>
    </row>
    <row r="52" spans="1:8" x14ac:dyDescent="0.25">
      <c r="A52" s="5"/>
      <c r="B52" s="6" t="s">
        <v>77</v>
      </c>
      <c r="C52" s="5"/>
      <c r="D52" s="6" t="s">
        <v>78</v>
      </c>
      <c r="E52" s="7">
        <f>+E53</f>
        <v>85000</v>
      </c>
      <c r="F52" s="7">
        <f>+F53</f>
        <v>85000</v>
      </c>
      <c r="G52" s="7">
        <f t="shared" si="0"/>
        <v>0</v>
      </c>
      <c r="H52" s="7">
        <f t="shared" si="1"/>
        <v>100</v>
      </c>
    </row>
    <row r="53" spans="1:8" x14ac:dyDescent="0.25">
      <c r="A53" s="8"/>
      <c r="B53" s="8"/>
      <c r="C53" s="9" t="s">
        <v>79</v>
      </c>
      <c r="D53" s="9" t="s">
        <v>80</v>
      </c>
      <c r="E53" s="10">
        <v>85000</v>
      </c>
      <c r="F53" s="10">
        <v>85000</v>
      </c>
      <c r="G53" s="10">
        <f t="shared" si="0"/>
        <v>0</v>
      </c>
      <c r="H53" s="10">
        <f t="shared" si="1"/>
        <v>100</v>
      </c>
    </row>
    <row r="54" spans="1:8" x14ac:dyDescent="0.25">
      <c r="A54" s="5"/>
      <c r="B54" s="6" t="s">
        <v>81</v>
      </c>
      <c r="C54" s="5"/>
      <c r="D54" s="6" t="s">
        <v>82</v>
      </c>
      <c r="E54" s="7">
        <f>+E55</f>
        <v>120000</v>
      </c>
      <c r="F54" s="7">
        <f>+F55</f>
        <v>30000</v>
      </c>
      <c r="G54" s="7">
        <f t="shared" si="0"/>
        <v>-90000</v>
      </c>
      <c r="H54" s="7">
        <f t="shared" si="1"/>
        <v>25</v>
      </c>
    </row>
    <row r="55" spans="1:8" x14ac:dyDescent="0.25">
      <c r="A55" s="8"/>
      <c r="B55" s="8"/>
      <c r="C55" s="9" t="s">
        <v>75</v>
      </c>
      <c r="D55" s="9" t="s">
        <v>76</v>
      </c>
      <c r="E55" s="10">
        <v>120000</v>
      </c>
      <c r="F55" s="10">
        <v>30000</v>
      </c>
      <c r="G55" s="10">
        <f t="shared" si="0"/>
        <v>-90000</v>
      </c>
      <c r="H55" s="10">
        <f t="shared" si="1"/>
        <v>25</v>
      </c>
    </row>
    <row r="56" spans="1:8" x14ac:dyDescent="0.25">
      <c r="A56" s="5"/>
      <c r="B56" s="6" t="s">
        <v>83</v>
      </c>
      <c r="C56" s="5"/>
      <c r="D56" s="6" t="s">
        <v>84</v>
      </c>
      <c r="E56" s="7">
        <f>+E57+E58</f>
        <v>55000</v>
      </c>
      <c r="F56" s="7">
        <f>+F57+F58</f>
        <v>55000</v>
      </c>
      <c r="G56" s="7">
        <f t="shared" si="0"/>
        <v>0</v>
      </c>
      <c r="H56" s="7">
        <f t="shared" si="1"/>
        <v>100</v>
      </c>
    </row>
    <row r="57" spans="1:8" x14ac:dyDescent="0.25">
      <c r="A57" s="8"/>
      <c r="B57" s="8"/>
      <c r="C57" s="9" t="s">
        <v>85</v>
      </c>
      <c r="D57" s="9" t="s">
        <v>86</v>
      </c>
      <c r="E57" s="10">
        <v>5000</v>
      </c>
      <c r="F57" s="10">
        <v>5000</v>
      </c>
      <c r="G57" s="10">
        <f t="shared" si="0"/>
        <v>0</v>
      </c>
      <c r="H57" s="10">
        <f t="shared" si="1"/>
        <v>100</v>
      </c>
    </row>
    <row r="58" spans="1:8" x14ac:dyDescent="0.25">
      <c r="A58" s="8"/>
      <c r="B58" s="8"/>
      <c r="C58" s="9" t="s">
        <v>87</v>
      </c>
      <c r="D58" s="9" t="s">
        <v>88</v>
      </c>
      <c r="E58" s="10">
        <v>50000</v>
      </c>
      <c r="F58" s="10">
        <v>50000</v>
      </c>
      <c r="G58" s="10">
        <f t="shared" si="0"/>
        <v>0</v>
      </c>
      <c r="H58" s="10">
        <f t="shared" si="1"/>
        <v>100</v>
      </c>
    </row>
    <row r="59" spans="1:8" x14ac:dyDescent="0.25">
      <c r="A59" s="5"/>
      <c r="B59" s="6" t="s">
        <v>89</v>
      </c>
      <c r="C59" s="5"/>
      <c r="D59" s="6" t="s">
        <v>90</v>
      </c>
      <c r="E59" s="7">
        <f>+E60</f>
        <v>78079.539999999994</v>
      </c>
      <c r="F59" s="7">
        <f>+F60</f>
        <v>60000</v>
      </c>
      <c r="G59" s="7">
        <f t="shared" si="0"/>
        <v>-18079.539999999994</v>
      </c>
      <c r="H59" s="7">
        <f t="shared" si="1"/>
        <v>76.844715017532124</v>
      </c>
    </row>
    <row r="60" spans="1:8" x14ac:dyDescent="0.25">
      <c r="A60" s="8"/>
      <c r="B60" s="8"/>
      <c r="C60" s="9" t="s">
        <v>91</v>
      </c>
      <c r="D60" s="9" t="s">
        <v>90</v>
      </c>
      <c r="E60" s="10">
        <v>78079.539999999994</v>
      </c>
      <c r="F60" s="10">
        <v>60000</v>
      </c>
      <c r="G60" s="10">
        <f t="shared" si="0"/>
        <v>-18079.539999999994</v>
      </c>
      <c r="H60" s="10">
        <f t="shared" si="1"/>
        <v>76.844715017532124</v>
      </c>
    </row>
    <row r="61" spans="1:8" x14ac:dyDescent="0.25">
      <c r="A61" s="5"/>
      <c r="B61" s="6" t="s">
        <v>92</v>
      </c>
      <c r="C61" s="5"/>
      <c r="D61" s="6" t="s">
        <v>93</v>
      </c>
      <c r="E61" s="7">
        <f>+E62</f>
        <v>110000</v>
      </c>
      <c r="F61" s="7">
        <f>+F62</f>
        <v>110000</v>
      </c>
      <c r="G61" s="7">
        <f t="shared" si="0"/>
        <v>0</v>
      </c>
      <c r="H61" s="7">
        <f t="shared" si="1"/>
        <v>100</v>
      </c>
    </row>
    <row r="62" spans="1:8" x14ac:dyDescent="0.25">
      <c r="A62" s="8"/>
      <c r="B62" s="8"/>
      <c r="C62" s="9" t="s">
        <v>75</v>
      </c>
      <c r="D62" s="9" t="s">
        <v>76</v>
      </c>
      <c r="E62" s="10">
        <v>110000</v>
      </c>
      <c r="F62" s="10">
        <v>110000</v>
      </c>
      <c r="G62" s="10">
        <f t="shared" si="0"/>
        <v>0</v>
      </c>
      <c r="H62" s="10">
        <f t="shared" si="1"/>
        <v>100</v>
      </c>
    </row>
    <row r="63" spans="1:8" x14ac:dyDescent="0.25">
      <c r="A63" s="2" t="s">
        <v>94</v>
      </c>
      <c r="B63" s="3"/>
      <c r="C63" s="3"/>
      <c r="D63" s="2" t="s">
        <v>95</v>
      </c>
      <c r="E63" s="4">
        <f>+E64+E67+E69+E71+E74+E77+E79+E82+E85</f>
        <v>963710</v>
      </c>
      <c r="F63" s="4">
        <f>+F64+F67+F69+F71+F74+F77+F79+F82+F85</f>
        <v>371530</v>
      </c>
      <c r="G63" s="4">
        <f t="shared" si="0"/>
        <v>-592180</v>
      </c>
      <c r="H63" s="4">
        <f t="shared" si="1"/>
        <v>38.552054041153461</v>
      </c>
    </row>
    <row r="64" spans="1:8" x14ac:dyDescent="0.25">
      <c r="A64" s="5"/>
      <c r="B64" s="6" t="s">
        <v>96</v>
      </c>
      <c r="C64" s="5"/>
      <c r="D64" s="6" t="s">
        <v>97</v>
      </c>
      <c r="E64" s="7">
        <f>+E65+E66</f>
        <v>45500</v>
      </c>
      <c r="F64" s="7">
        <f>+F65+F66</f>
        <v>147900</v>
      </c>
      <c r="G64" s="7">
        <f t="shared" si="0"/>
        <v>102400</v>
      </c>
      <c r="H64" s="7">
        <f t="shared" si="1"/>
        <v>325.05494505494505</v>
      </c>
    </row>
    <row r="65" spans="1:8" x14ac:dyDescent="0.25">
      <c r="A65" s="8"/>
      <c r="B65" s="8"/>
      <c r="C65" s="9" t="s">
        <v>98</v>
      </c>
      <c r="D65" s="9" t="s">
        <v>99</v>
      </c>
      <c r="E65" s="10">
        <v>37500</v>
      </c>
      <c r="F65" s="10">
        <v>62900</v>
      </c>
      <c r="G65" s="10">
        <f t="shared" si="0"/>
        <v>25400</v>
      </c>
      <c r="H65" s="10">
        <f t="shared" si="1"/>
        <v>167.73333333333335</v>
      </c>
    </row>
    <row r="66" spans="1:8" x14ac:dyDescent="0.25">
      <c r="A66" s="8"/>
      <c r="B66" s="8"/>
      <c r="C66" s="9" t="s">
        <v>100</v>
      </c>
      <c r="D66" s="9" t="s">
        <v>101</v>
      </c>
      <c r="E66" s="10">
        <v>8000</v>
      </c>
      <c r="F66" s="10">
        <v>85000</v>
      </c>
      <c r="G66" s="10">
        <f t="shared" si="0"/>
        <v>77000</v>
      </c>
      <c r="H66" s="10">
        <f t="shared" si="1"/>
        <v>1062.5</v>
      </c>
    </row>
    <row r="67" spans="1:8" x14ac:dyDescent="0.25">
      <c r="A67" s="5"/>
      <c r="B67" s="6" t="s">
        <v>102</v>
      </c>
      <c r="C67" s="5"/>
      <c r="D67" s="6" t="s">
        <v>103</v>
      </c>
      <c r="E67" s="7">
        <f>+E68</f>
        <v>445000</v>
      </c>
      <c r="F67" s="7">
        <f>+F68</f>
        <v>13000</v>
      </c>
      <c r="G67" s="7">
        <f t="shared" si="0"/>
        <v>-432000</v>
      </c>
      <c r="H67" s="7">
        <f t="shared" si="1"/>
        <v>2.9213483146067416</v>
      </c>
    </row>
    <row r="68" spans="1:8" x14ac:dyDescent="0.25">
      <c r="A68" s="8"/>
      <c r="B68" s="8"/>
      <c r="C68" s="9" t="s">
        <v>104</v>
      </c>
      <c r="D68" s="9" t="s">
        <v>105</v>
      </c>
      <c r="E68" s="10">
        <v>445000</v>
      </c>
      <c r="F68" s="10">
        <v>13000</v>
      </c>
      <c r="G68" s="10">
        <f t="shared" si="0"/>
        <v>-432000</v>
      </c>
      <c r="H68" s="10">
        <f t="shared" si="1"/>
        <v>2.9213483146067416</v>
      </c>
    </row>
    <row r="69" spans="1:8" x14ac:dyDescent="0.25">
      <c r="A69" s="5"/>
      <c r="B69" s="6" t="s">
        <v>106</v>
      </c>
      <c r="C69" s="5"/>
      <c r="D69" s="6" t="s">
        <v>107</v>
      </c>
      <c r="E69" s="7">
        <f>+E70</f>
        <v>18000</v>
      </c>
      <c r="F69" s="7">
        <f>+F70</f>
        <v>18000</v>
      </c>
      <c r="G69" s="7">
        <f t="shared" si="0"/>
        <v>0</v>
      </c>
      <c r="H69" s="7">
        <f t="shared" si="1"/>
        <v>100</v>
      </c>
    </row>
    <row r="70" spans="1:8" x14ac:dyDescent="0.25">
      <c r="A70" s="8"/>
      <c r="B70" s="8"/>
      <c r="C70" s="9" t="s">
        <v>100</v>
      </c>
      <c r="D70" s="9" t="s">
        <v>101</v>
      </c>
      <c r="E70" s="10">
        <v>18000</v>
      </c>
      <c r="F70" s="10">
        <v>18000</v>
      </c>
      <c r="G70" s="10">
        <f t="shared" ref="G70:G133" si="2">F70-E70</f>
        <v>0</v>
      </c>
      <c r="H70" s="10">
        <f t="shared" ref="H70:H133" si="3">F70/E70*100</f>
        <v>100</v>
      </c>
    </row>
    <row r="71" spans="1:8" x14ac:dyDescent="0.25">
      <c r="A71" s="5"/>
      <c r="B71" s="6" t="s">
        <v>108</v>
      </c>
      <c r="C71" s="5"/>
      <c r="D71" s="6" t="s">
        <v>109</v>
      </c>
      <c r="E71" s="7">
        <f>+E72+E73</f>
        <v>132100</v>
      </c>
      <c r="F71" s="7">
        <f>+F72+F73</f>
        <v>24900</v>
      </c>
      <c r="G71" s="7">
        <f t="shared" si="2"/>
        <v>-107200</v>
      </c>
      <c r="H71" s="7">
        <f t="shared" si="3"/>
        <v>18.849356548069643</v>
      </c>
    </row>
    <row r="72" spans="1:8" x14ac:dyDescent="0.25">
      <c r="A72" s="8"/>
      <c r="B72" s="8"/>
      <c r="C72" s="9" t="s">
        <v>98</v>
      </c>
      <c r="D72" s="9" t="s">
        <v>99</v>
      </c>
      <c r="E72" s="10">
        <v>67900</v>
      </c>
      <c r="F72" s="10">
        <v>21900</v>
      </c>
      <c r="G72" s="10">
        <f t="shared" si="2"/>
        <v>-46000</v>
      </c>
      <c r="H72" s="10">
        <f t="shared" si="3"/>
        <v>32.253313696612665</v>
      </c>
    </row>
    <row r="73" spans="1:8" x14ac:dyDescent="0.25">
      <c r="A73" s="8"/>
      <c r="B73" s="8"/>
      <c r="C73" s="9" t="s">
        <v>100</v>
      </c>
      <c r="D73" s="9" t="s">
        <v>101</v>
      </c>
      <c r="E73" s="10">
        <v>64200</v>
      </c>
      <c r="F73" s="10">
        <v>3000</v>
      </c>
      <c r="G73" s="10">
        <f t="shared" si="2"/>
        <v>-61200</v>
      </c>
      <c r="H73" s="10">
        <f t="shared" si="3"/>
        <v>4.6728971962616823</v>
      </c>
    </row>
    <row r="74" spans="1:8" x14ac:dyDescent="0.25">
      <c r="A74" s="5"/>
      <c r="B74" s="6" t="s">
        <v>110</v>
      </c>
      <c r="C74" s="5"/>
      <c r="D74" s="6" t="s">
        <v>111</v>
      </c>
      <c r="E74" s="7">
        <f>+E75+E76</f>
        <v>71310</v>
      </c>
      <c r="F74" s="7">
        <f>+F75+F76</f>
        <v>26000</v>
      </c>
      <c r="G74" s="7">
        <f t="shared" si="2"/>
        <v>-45310</v>
      </c>
      <c r="H74" s="7">
        <f t="shared" si="3"/>
        <v>36.46052447062123</v>
      </c>
    </row>
    <row r="75" spans="1:8" x14ac:dyDescent="0.25">
      <c r="A75" s="8"/>
      <c r="B75" s="8"/>
      <c r="C75" s="9" t="s">
        <v>98</v>
      </c>
      <c r="D75" s="9" t="s">
        <v>99</v>
      </c>
      <c r="E75" s="10">
        <v>55600</v>
      </c>
      <c r="F75" s="10">
        <v>18000</v>
      </c>
      <c r="G75" s="10">
        <f t="shared" si="2"/>
        <v>-37600</v>
      </c>
      <c r="H75" s="10">
        <f t="shared" si="3"/>
        <v>32.374100719424462</v>
      </c>
    </row>
    <row r="76" spans="1:8" x14ac:dyDescent="0.25">
      <c r="A76" s="8"/>
      <c r="B76" s="8"/>
      <c r="C76" s="9" t="s">
        <v>100</v>
      </c>
      <c r="D76" s="9" t="s">
        <v>101</v>
      </c>
      <c r="E76" s="10">
        <v>15710</v>
      </c>
      <c r="F76" s="10">
        <v>8000</v>
      </c>
      <c r="G76" s="10">
        <f t="shared" si="2"/>
        <v>-7710</v>
      </c>
      <c r="H76" s="10">
        <f t="shared" si="3"/>
        <v>50.922978994271162</v>
      </c>
    </row>
    <row r="77" spans="1:8" x14ac:dyDescent="0.25">
      <c r="A77" s="5"/>
      <c r="B77" s="6" t="s">
        <v>112</v>
      </c>
      <c r="C77" s="5"/>
      <c r="D77" s="6" t="s">
        <v>113</v>
      </c>
      <c r="E77" s="7">
        <f>+E78</f>
        <v>78000</v>
      </c>
      <c r="F77" s="7">
        <f>+F78</f>
        <v>52100</v>
      </c>
      <c r="G77" s="7">
        <f t="shared" si="2"/>
        <v>-25900</v>
      </c>
      <c r="H77" s="7">
        <f t="shared" si="3"/>
        <v>66.794871794871796</v>
      </c>
    </row>
    <row r="78" spans="1:8" x14ac:dyDescent="0.25">
      <c r="A78" s="8"/>
      <c r="B78" s="8"/>
      <c r="C78" s="9" t="s">
        <v>100</v>
      </c>
      <c r="D78" s="9" t="s">
        <v>101</v>
      </c>
      <c r="E78" s="10">
        <v>78000</v>
      </c>
      <c r="F78" s="10">
        <v>52100</v>
      </c>
      <c r="G78" s="10">
        <f t="shared" si="2"/>
        <v>-25900</v>
      </c>
      <c r="H78" s="10">
        <f t="shared" si="3"/>
        <v>66.794871794871796</v>
      </c>
    </row>
    <row r="79" spans="1:8" x14ac:dyDescent="0.25">
      <c r="A79" s="5"/>
      <c r="B79" s="6" t="s">
        <v>114</v>
      </c>
      <c r="C79" s="5"/>
      <c r="D79" s="6" t="s">
        <v>115</v>
      </c>
      <c r="E79" s="7">
        <f>+E80+E81</f>
        <v>68000</v>
      </c>
      <c r="F79" s="7">
        <f>+F80+F81</f>
        <v>68000</v>
      </c>
      <c r="G79" s="7">
        <f t="shared" si="2"/>
        <v>0</v>
      </c>
      <c r="H79" s="7">
        <f t="shared" si="3"/>
        <v>100</v>
      </c>
    </row>
    <row r="80" spans="1:8" x14ac:dyDescent="0.25">
      <c r="A80" s="8"/>
      <c r="B80" s="8"/>
      <c r="C80" s="9" t="s">
        <v>98</v>
      </c>
      <c r="D80" s="9" t="s">
        <v>99</v>
      </c>
      <c r="E80" s="10">
        <v>47000</v>
      </c>
      <c r="F80" s="10">
        <v>47000</v>
      </c>
      <c r="G80" s="10">
        <f t="shared" si="2"/>
        <v>0</v>
      </c>
      <c r="H80" s="10">
        <f t="shared" si="3"/>
        <v>100</v>
      </c>
    </row>
    <row r="81" spans="1:8" x14ac:dyDescent="0.25">
      <c r="A81" s="8"/>
      <c r="B81" s="8"/>
      <c r="C81" s="9" t="s">
        <v>100</v>
      </c>
      <c r="D81" s="9" t="s">
        <v>101</v>
      </c>
      <c r="E81" s="10">
        <v>21000</v>
      </c>
      <c r="F81" s="10">
        <v>21000</v>
      </c>
      <c r="G81" s="10">
        <f t="shared" si="2"/>
        <v>0</v>
      </c>
      <c r="H81" s="10">
        <f t="shared" si="3"/>
        <v>100</v>
      </c>
    </row>
    <row r="82" spans="1:8" x14ac:dyDescent="0.25">
      <c r="A82" s="5"/>
      <c r="B82" s="6" t="s">
        <v>116</v>
      </c>
      <c r="C82" s="5"/>
      <c r="D82" s="6" t="s">
        <v>117</v>
      </c>
      <c r="E82" s="7">
        <f>+E83+E84</f>
        <v>8000</v>
      </c>
      <c r="F82" s="7">
        <f>+F83+F84</f>
        <v>8630</v>
      </c>
      <c r="G82" s="7">
        <f t="shared" si="2"/>
        <v>630</v>
      </c>
      <c r="H82" s="7">
        <f t="shared" si="3"/>
        <v>107.87500000000001</v>
      </c>
    </row>
    <row r="83" spans="1:8" x14ac:dyDescent="0.25">
      <c r="A83" s="8"/>
      <c r="B83" s="8"/>
      <c r="C83" s="9" t="s">
        <v>98</v>
      </c>
      <c r="D83" s="9" t="s">
        <v>99</v>
      </c>
      <c r="E83" s="10">
        <v>0</v>
      </c>
      <c r="F83" s="10">
        <v>630</v>
      </c>
      <c r="G83" s="10">
        <f t="shared" si="2"/>
        <v>630</v>
      </c>
      <c r="H83" s="10" t="e">
        <f t="shared" si="3"/>
        <v>#DIV/0!</v>
      </c>
    </row>
    <row r="84" spans="1:8" x14ac:dyDescent="0.25">
      <c r="A84" s="8"/>
      <c r="B84" s="8"/>
      <c r="C84" s="9" t="s">
        <v>100</v>
      </c>
      <c r="D84" s="9" t="s">
        <v>101</v>
      </c>
      <c r="E84" s="10">
        <v>8000</v>
      </c>
      <c r="F84" s="10">
        <v>8000</v>
      </c>
      <c r="G84" s="10">
        <f t="shared" si="2"/>
        <v>0</v>
      </c>
      <c r="H84" s="10">
        <f t="shared" si="3"/>
        <v>100</v>
      </c>
    </row>
    <row r="85" spans="1:8" x14ac:dyDescent="0.25">
      <c r="A85" s="5"/>
      <c r="B85" s="6" t="s">
        <v>118</v>
      </c>
      <c r="C85" s="5"/>
      <c r="D85" s="6" t="s">
        <v>119</v>
      </c>
      <c r="E85" s="7">
        <f>+E86+E87</f>
        <v>97800</v>
      </c>
      <c r="F85" s="7">
        <f>+F86+F87</f>
        <v>13000</v>
      </c>
      <c r="G85" s="7">
        <f t="shared" si="2"/>
        <v>-84800</v>
      </c>
      <c r="H85" s="7">
        <f t="shared" si="3"/>
        <v>13.292433537832309</v>
      </c>
    </row>
    <row r="86" spans="1:8" x14ac:dyDescent="0.25">
      <c r="A86" s="8"/>
      <c r="B86" s="8"/>
      <c r="C86" s="9" t="s">
        <v>98</v>
      </c>
      <c r="D86" s="9" t="s">
        <v>99</v>
      </c>
      <c r="E86" s="10">
        <v>5000</v>
      </c>
      <c r="F86" s="10">
        <v>5000</v>
      </c>
      <c r="G86" s="10">
        <f t="shared" si="2"/>
        <v>0</v>
      </c>
      <c r="H86" s="10">
        <f t="shared" si="3"/>
        <v>100</v>
      </c>
    </row>
    <row r="87" spans="1:8" x14ac:dyDescent="0.25">
      <c r="A87" s="8"/>
      <c r="B87" s="8"/>
      <c r="C87" s="9" t="s">
        <v>100</v>
      </c>
      <c r="D87" s="9" t="s">
        <v>101</v>
      </c>
      <c r="E87" s="10">
        <v>92800</v>
      </c>
      <c r="F87" s="10">
        <v>8000</v>
      </c>
      <c r="G87" s="10">
        <f t="shared" si="2"/>
        <v>-84800</v>
      </c>
      <c r="H87" s="10">
        <f t="shared" si="3"/>
        <v>8.6206896551724146</v>
      </c>
    </row>
    <row r="88" spans="1:8" x14ac:dyDescent="0.25">
      <c r="A88" s="2" t="s">
        <v>120</v>
      </c>
      <c r="B88" s="3"/>
      <c r="C88" s="3"/>
      <c r="D88" s="2" t="s">
        <v>121</v>
      </c>
      <c r="E88" s="4">
        <f>+E89+E91+E93+E95+E97+E99+E101</f>
        <v>500990</v>
      </c>
      <c r="F88" s="4">
        <f>+F89+F91+F93+F95+F97+F99+F101</f>
        <v>587400</v>
      </c>
      <c r="G88" s="4">
        <f t="shared" si="2"/>
        <v>86410</v>
      </c>
      <c r="H88" s="4">
        <f t="shared" si="3"/>
        <v>117.24784925846822</v>
      </c>
    </row>
    <row r="89" spans="1:8" x14ac:dyDescent="0.25">
      <c r="A89" s="5"/>
      <c r="B89" s="6" t="s">
        <v>122</v>
      </c>
      <c r="C89" s="5"/>
      <c r="D89" s="6" t="s">
        <v>123</v>
      </c>
      <c r="E89" s="7">
        <f>+E90</f>
        <v>116000</v>
      </c>
      <c r="F89" s="7">
        <f>+F90</f>
        <v>130000</v>
      </c>
      <c r="G89" s="7">
        <f t="shared" si="2"/>
        <v>14000</v>
      </c>
      <c r="H89" s="7">
        <f t="shared" si="3"/>
        <v>112.06896551724137</v>
      </c>
    </row>
    <row r="90" spans="1:8" x14ac:dyDescent="0.25">
      <c r="A90" s="8"/>
      <c r="B90" s="8"/>
      <c r="C90" s="9" t="s">
        <v>124</v>
      </c>
      <c r="D90" s="9" t="s">
        <v>125</v>
      </c>
      <c r="E90" s="10">
        <v>116000</v>
      </c>
      <c r="F90" s="10">
        <v>130000</v>
      </c>
      <c r="G90" s="10">
        <f t="shared" si="2"/>
        <v>14000</v>
      </c>
      <c r="H90" s="10">
        <f t="shared" si="3"/>
        <v>112.06896551724137</v>
      </c>
    </row>
    <row r="91" spans="1:8" x14ac:dyDescent="0.25">
      <c r="A91" s="5"/>
      <c r="B91" s="6" t="s">
        <v>126</v>
      </c>
      <c r="C91" s="5"/>
      <c r="D91" s="6" t="s">
        <v>127</v>
      </c>
      <c r="E91" s="7">
        <f>+E92</f>
        <v>10000</v>
      </c>
      <c r="F91" s="7">
        <f>+F92</f>
        <v>10000</v>
      </c>
      <c r="G91" s="7">
        <f t="shared" si="2"/>
        <v>0</v>
      </c>
      <c r="H91" s="7">
        <f t="shared" si="3"/>
        <v>100</v>
      </c>
    </row>
    <row r="92" spans="1:8" x14ac:dyDescent="0.25">
      <c r="A92" s="8"/>
      <c r="B92" s="8"/>
      <c r="C92" s="9" t="s">
        <v>128</v>
      </c>
      <c r="D92" s="9" t="s">
        <v>129</v>
      </c>
      <c r="E92" s="10">
        <v>10000</v>
      </c>
      <c r="F92" s="10">
        <v>10000</v>
      </c>
      <c r="G92" s="10">
        <f t="shared" si="2"/>
        <v>0</v>
      </c>
      <c r="H92" s="10">
        <f t="shared" si="3"/>
        <v>100</v>
      </c>
    </row>
    <row r="93" spans="1:8" x14ac:dyDescent="0.25">
      <c r="A93" s="5"/>
      <c r="B93" s="6" t="s">
        <v>96</v>
      </c>
      <c r="C93" s="5"/>
      <c r="D93" s="6" t="s">
        <v>97</v>
      </c>
      <c r="E93" s="7">
        <f>+E94</f>
        <v>174980</v>
      </c>
      <c r="F93" s="7">
        <f>+F94</f>
        <v>222000</v>
      </c>
      <c r="G93" s="7">
        <f t="shared" si="2"/>
        <v>47020</v>
      </c>
      <c r="H93" s="7">
        <f t="shared" si="3"/>
        <v>126.87164247342552</v>
      </c>
    </row>
    <row r="94" spans="1:8" x14ac:dyDescent="0.25">
      <c r="A94" s="8"/>
      <c r="B94" s="8"/>
      <c r="C94" s="9" t="s">
        <v>130</v>
      </c>
      <c r="D94" s="9" t="s">
        <v>131</v>
      </c>
      <c r="E94" s="10">
        <v>174980</v>
      </c>
      <c r="F94" s="10">
        <v>222000</v>
      </c>
      <c r="G94" s="10">
        <f t="shared" si="2"/>
        <v>47020</v>
      </c>
      <c r="H94" s="10">
        <f t="shared" si="3"/>
        <v>126.87164247342552</v>
      </c>
    </row>
    <row r="95" spans="1:8" x14ac:dyDescent="0.25">
      <c r="A95" s="5"/>
      <c r="B95" s="6" t="s">
        <v>132</v>
      </c>
      <c r="C95" s="5"/>
      <c r="D95" s="6" t="s">
        <v>133</v>
      </c>
      <c r="E95" s="7">
        <f>+E96</f>
        <v>160000</v>
      </c>
      <c r="F95" s="7">
        <f>+F96</f>
        <v>160000</v>
      </c>
      <c r="G95" s="7">
        <f t="shared" si="2"/>
        <v>0</v>
      </c>
      <c r="H95" s="7">
        <f t="shared" si="3"/>
        <v>100</v>
      </c>
    </row>
    <row r="96" spans="1:8" x14ac:dyDescent="0.25">
      <c r="A96" s="8"/>
      <c r="B96" s="8"/>
      <c r="C96" s="9" t="s">
        <v>134</v>
      </c>
      <c r="D96" s="9" t="s">
        <v>135</v>
      </c>
      <c r="E96" s="10">
        <v>160000</v>
      </c>
      <c r="F96" s="10">
        <v>160000</v>
      </c>
      <c r="G96" s="10">
        <f t="shared" si="2"/>
        <v>0</v>
      </c>
      <c r="H96" s="10">
        <f t="shared" si="3"/>
        <v>100</v>
      </c>
    </row>
    <row r="97" spans="1:8" x14ac:dyDescent="0.25">
      <c r="A97" s="5"/>
      <c r="B97" s="6" t="s">
        <v>108</v>
      </c>
      <c r="C97" s="5"/>
      <c r="D97" s="6" t="s">
        <v>109</v>
      </c>
      <c r="E97" s="7">
        <f>+E98</f>
        <v>410</v>
      </c>
      <c r="F97" s="7">
        <f>+F98</f>
        <v>23600</v>
      </c>
      <c r="G97" s="7">
        <f t="shared" si="2"/>
        <v>23190</v>
      </c>
      <c r="H97" s="7">
        <f t="shared" si="3"/>
        <v>5756.0975609756097</v>
      </c>
    </row>
    <row r="98" spans="1:8" x14ac:dyDescent="0.25">
      <c r="A98" s="8"/>
      <c r="B98" s="8"/>
      <c r="C98" s="9" t="s">
        <v>130</v>
      </c>
      <c r="D98" s="9" t="s">
        <v>131</v>
      </c>
      <c r="E98" s="10">
        <v>410</v>
      </c>
      <c r="F98" s="10">
        <v>23600</v>
      </c>
      <c r="G98" s="10">
        <f t="shared" si="2"/>
        <v>23190</v>
      </c>
      <c r="H98" s="10">
        <f t="shared" si="3"/>
        <v>5756.0975609756097</v>
      </c>
    </row>
    <row r="99" spans="1:8" x14ac:dyDescent="0.25">
      <c r="A99" s="5"/>
      <c r="B99" s="6" t="s">
        <v>114</v>
      </c>
      <c r="C99" s="5"/>
      <c r="D99" s="6" t="s">
        <v>115</v>
      </c>
      <c r="E99" s="7">
        <f>+E100</f>
        <v>36600</v>
      </c>
      <c r="F99" s="7">
        <f>+F100</f>
        <v>38800</v>
      </c>
      <c r="G99" s="7">
        <f t="shared" si="2"/>
        <v>2200</v>
      </c>
      <c r="H99" s="7">
        <f t="shared" si="3"/>
        <v>106.01092896174865</v>
      </c>
    </row>
    <row r="100" spans="1:8" x14ac:dyDescent="0.25">
      <c r="A100" s="8"/>
      <c r="B100" s="8"/>
      <c r="C100" s="9" t="s">
        <v>130</v>
      </c>
      <c r="D100" s="9" t="s">
        <v>131</v>
      </c>
      <c r="E100" s="10">
        <v>36600</v>
      </c>
      <c r="F100" s="10">
        <v>38800</v>
      </c>
      <c r="G100" s="10">
        <f t="shared" si="2"/>
        <v>2200</v>
      </c>
      <c r="H100" s="10">
        <f t="shared" si="3"/>
        <v>106.01092896174865</v>
      </c>
    </row>
    <row r="101" spans="1:8" x14ac:dyDescent="0.25">
      <c r="A101" s="5"/>
      <c r="B101" s="6" t="s">
        <v>116</v>
      </c>
      <c r="C101" s="5"/>
      <c r="D101" s="6" t="s">
        <v>117</v>
      </c>
      <c r="E101" s="7">
        <f>+E102</f>
        <v>3000</v>
      </c>
      <c r="F101" s="7">
        <f>+F102</f>
        <v>3000</v>
      </c>
      <c r="G101" s="7">
        <f t="shared" si="2"/>
        <v>0</v>
      </c>
      <c r="H101" s="7">
        <f t="shared" si="3"/>
        <v>100</v>
      </c>
    </row>
    <row r="102" spans="1:8" x14ac:dyDescent="0.25">
      <c r="A102" s="8"/>
      <c r="B102" s="8"/>
      <c r="C102" s="9" t="s">
        <v>130</v>
      </c>
      <c r="D102" s="9" t="s">
        <v>131</v>
      </c>
      <c r="E102" s="10">
        <v>3000</v>
      </c>
      <c r="F102" s="10">
        <v>3000</v>
      </c>
      <c r="G102" s="10">
        <f t="shared" si="2"/>
        <v>0</v>
      </c>
      <c r="H102" s="10">
        <f t="shared" si="3"/>
        <v>100</v>
      </c>
    </row>
    <row r="103" spans="1:8" x14ac:dyDescent="0.25">
      <c r="A103" s="2" t="s">
        <v>136</v>
      </c>
      <c r="B103" s="3"/>
      <c r="C103" s="3"/>
      <c r="D103" s="2" t="s">
        <v>137</v>
      </c>
      <c r="E103" s="4">
        <f>+E104</f>
        <v>20000</v>
      </c>
      <c r="F103" s="4">
        <f>+F104</f>
        <v>68200</v>
      </c>
      <c r="G103" s="4">
        <f t="shared" si="2"/>
        <v>48200</v>
      </c>
      <c r="H103" s="4">
        <f t="shared" si="3"/>
        <v>341</v>
      </c>
    </row>
    <row r="104" spans="1:8" x14ac:dyDescent="0.25">
      <c r="A104" s="5"/>
      <c r="B104" s="6" t="s">
        <v>138</v>
      </c>
      <c r="C104" s="5"/>
      <c r="D104" s="6" t="s">
        <v>139</v>
      </c>
      <c r="E104" s="7">
        <f>+E105</f>
        <v>20000</v>
      </c>
      <c r="F104" s="7">
        <f>+F105</f>
        <v>68200</v>
      </c>
      <c r="G104" s="7">
        <f t="shared" si="2"/>
        <v>48200</v>
      </c>
      <c r="H104" s="7">
        <f t="shared" si="3"/>
        <v>341</v>
      </c>
    </row>
    <row r="105" spans="1:8" x14ac:dyDescent="0.25">
      <c r="A105" s="8"/>
      <c r="B105" s="8"/>
      <c r="C105" s="9" t="s">
        <v>140</v>
      </c>
      <c r="D105" s="9" t="s">
        <v>141</v>
      </c>
      <c r="E105" s="10">
        <v>20000</v>
      </c>
      <c r="F105" s="10">
        <v>68200</v>
      </c>
      <c r="G105" s="10">
        <f t="shared" si="2"/>
        <v>48200</v>
      </c>
      <c r="H105" s="10">
        <f t="shared" si="3"/>
        <v>341</v>
      </c>
    </row>
    <row r="106" spans="1:8" x14ac:dyDescent="0.25">
      <c r="A106" s="2" t="s">
        <v>142</v>
      </c>
      <c r="B106" s="3"/>
      <c r="C106" s="3"/>
      <c r="D106" s="2" t="s">
        <v>143</v>
      </c>
      <c r="E106" s="4">
        <f>+E107+E109+E111+E113+E115+E117+E119</f>
        <v>433400</v>
      </c>
      <c r="F106" s="4">
        <f>+F107+F109+F111+F113+F115+F117+F119</f>
        <v>386400</v>
      </c>
      <c r="G106" s="4">
        <f t="shared" si="2"/>
        <v>-47000</v>
      </c>
      <c r="H106" s="4">
        <f t="shared" si="3"/>
        <v>89.155514536225198</v>
      </c>
    </row>
    <row r="107" spans="1:8" x14ac:dyDescent="0.25">
      <c r="A107" s="5"/>
      <c r="B107" s="6" t="s">
        <v>144</v>
      </c>
      <c r="C107" s="5"/>
      <c r="D107" s="6" t="s">
        <v>145</v>
      </c>
      <c r="E107" s="7">
        <f>+E108</f>
        <v>56400</v>
      </c>
      <c r="F107" s="7">
        <f>+F108</f>
        <v>56400</v>
      </c>
      <c r="G107" s="7">
        <f t="shared" si="2"/>
        <v>0</v>
      </c>
      <c r="H107" s="7">
        <f t="shared" si="3"/>
        <v>100</v>
      </c>
    </row>
    <row r="108" spans="1:8" x14ac:dyDescent="0.25">
      <c r="A108" s="8"/>
      <c r="B108" s="8"/>
      <c r="C108" s="9" t="s">
        <v>146</v>
      </c>
      <c r="D108" s="9" t="s">
        <v>147</v>
      </c>
      <c r="E108" s="10">
        <v>56400</v>
      </c>
      <c r="F108" s="10">
        <v>56400</v>
      </c>
      <c r="G108" s="10">
        <f t="shared" si="2"/>
        <v>0</v>
      </c>
      <c r="H108" s="10">
        <f t="shared" si="3"/>
        <v>100</v>
      </c>
    </row>
    <row r="109" spans="1:8" x14ac:dyDescent="0.25">
      <c r="A109" s="5"/>
      <c r="B109" s="6" t="s">
        <v>148</v>
      </c>
      <c r="C109" s="5"/>
      <c r="D109" s="6" t="s">
        <v>149</v>
      </c>
      <c r="E109" s="7">
        <f>+E110</f>
        <v>10000</v>
      </c>
      <c r="F109" s="7">
        <f>+F110</f>
        <v>10000</v>
      </c>
      <c r="G109" s="7">
        <f t="shared" si="2"/>
        <v>0</v>
      </c>
      <c r="H109" s="7">
        <f t="shared" si="3"/>
        <v>100</v>
      </c>
    </row>
    <row r="110" spans="1:8" x14ac:dyDescent="0.25">
      <c r="A110" s="8"/>
      <c r="B110" s="8"/>
      <c r="C110" s="9" t="s">
        <v>150</v>
      </c>
      <c r="D110" s="9" t="s">
        <v>151</v>
      </c>
      <c r="E110" s="10">
        <v>10000</v>
      </c>
      <c r="F110" s="10">
        <v>10000</v>
      </c>
      <c r="G110" s="10">
        <f t="shared" si="2"/>
        <v>0</v>
      </c>
      <c r="H110" s="10">
        <f t="shared" si="3"/>
        <v>100</v>
      </c>
    </row>
    <row r="111" spans="1:8" x14ac:dyDescent="0.25">
      <c r="A111" s="5"/>
      <c r="B111" s="6" t="s">
        <v>152</v>
      </c>
      <c r="C111" s="5"/>
      <c r="D111" s="6" t="s">
        <v>153</v>
      </c>
      <c r="E111" s="7">
        <f>+E112</f>
        <v>207000</v>
      </c>
      <c r="F111" s="7">
        <f>+F112</f>
        <v>180000</v>
      </c>
      <c r="G111" s="7">
        <f t="shared" si="2"/>
        <v>-27000</v>
      </c>
      <c r="H111" s="7">
        <f t="shared" si="3"/>
        <v>86.956521739130437</v>
      </c>
    </row>
    <row r="112" spans="1:8" x14ac:dyDescent="0.25">
      <c r="A112" s="8"/>
      <c r="B112" s="8"/>
      <c r="C112" s="9" t="s">
        <v>154</v>
      </c>
      <c r="D112" s="9" t="s">
        <v>155</v>
      </c>
      <c r="E112" s="10">
        <v>207000</v>
      </c>
      <c r="F112" s="10">
        <v>180000</v>
      </c>
      <c r="G112" s="10">
        <f t="shared" si="2"/>
        <v>-27000</v>
      </c>
      <c r="H112" s="10">
        <f t="shared" si="3"/>
        <v>86.956521739130437</v>
      </c>
    </row>
    <row r="113" spans="1:8" x14ac:dyDescent="0.25">
      <c r="A113" s="5"/>
      <c r="B113" s="6" t="s">
        <v>156</v>
      </c>
      <c r="C113" s="5"/>
      <c r="D113" s="6" t="s">
        <v>157</v>
      </c>
      <c r="E113" s="7">
        <f>+E114</f>
        <v>35000</v>
      </c>
      <c r="F113" s="7">
        <f>+F114</f>
        <v>35000</v>
      </c>
      <c r="G113" s="7">
        <f t="shared" si="2"/>
        <v>0</v>
      </c>
      <c r="H113" s="7">
        <f t="shared" si="3"/>
        <v>100</v>
      </c>
    </row>
    <row r="114" spans="1:8" x14ac:dyDescent="0.25">
      <c r="A114" s="8"/>
      <c r="B114" s="8"/>
      <c r="C114" s="9" t="s">
        <v>154</v>
      </c>
      <c r="D114" s="9" t="s">
        <v>155</v>
      </c>
      <c r="E114" s="10">
        <v>35000</v>
      </c>
      <c r="F114" s="10">
        <v>35000</v>
      </c>
      <c r="G114" s="10">
        <f t="shared" si="2"/>
        <v>0</v>
      </c>
      <c r="H114" s="10">
        <f t="shared" si="3"/>
        <v>100</v>
      </c>
    </row>
    <row r="115" spans="1:8" x14ac:dyDescent="0.25">
      <c r="A115" s="5"/>
      <c r="B115" s="6" t="s">
        <v>158</v>
      </c>
      <c r="C115" s="5"/>
      <c r="D115" s="6" t="s">
        <v>159</v>
      </c>
      <c r="E115" s="7">
        <f>+E116</f>
        <v>80000</v>
      </c>
      <c r="F115" s="7">
        <f>+F116</f>
        <v>80000</v>
      </c>
      <c r="G115" s="7">
        <f t="shared" si="2"/>
        <v>0</v>
      </c>
      <c r="H115" s="7">
        <f t="shared" si="3"/>
        <v>100</v>
      </c>
    </row>
    <row r="116" spans="1:8" x14ac:dyDescent="0.25">
      <c r="A116" s="8"/>
      <c r="B116" s="8"/>
      <c r="C116" s="9" t="s">
        <v>160</v>
      </c>
      <c r="D116" s="9" t="s">
        <v>159</v>
      </c>
      <c r="E116" s="10">
        <v>80000</v>
      </c>
      <c r="F116" s="10">
        <v>80000</v>
      </c>
      <c r="G116" s="10">
        <f t="shared" si="2"/>
        <v>0</v>
      </c>
      <c r="H116" s="10">
        <f t="shared" si="3"/>
        <v>100</v>
      </c>
    </row>
    <row r="117" spans="1:8" x14ac:dyDescent="0.25">
      <c r="A117" s="5"/>
      <c r="B117" s="6" t="s">
        <v>161</v>
      </c>
      <c r="C117" s="5"/>
      <c r="D117" s="6" t="s">
        <v>162</v>
      </c>
      <c r="E117" s="7">
        <f>+E118</f>
        <v>25000</v>
      </c>
      <c r="F117" s="7">
        <f>+F118</f>
        <v>25000</v>
      </c>
      <c r="G117" s="7">
        <f t="shared" si="2"/>
        <v>0</v>
      </c>
      <c r="H117" s="7">
        <f t="shared" si="3"/>
        <v>100</v>
      </c>
    </row>
    <row r="118" spans="1:8" x14ac:dyDescent="0.25">
      <c r="A118" s="8"/>
      <c r="B118" s="8"/>
      <c r="C118" s="9" t="s">
        <v>163</v>
      </c>
      <c r="D118" s="9" t="s">
        <v>164</v>
      </c>
      <c r="E118" s="10">
        <v>25000</v>
      </c>
      <c r="F118" s="10">
        <v>25000</v>
      </c>
      <c r="G118" s="10">
        <f t="shared" si="2"/>
        <v>0</v>
      </c>
      <c r="H118" s="10">
        <f t="shared" si="3"/>
        <v>100</v>
      </c>
    </row>
    <row r="119" spans="1:8" x14ac:dyDescent="0.25">
      <c r="A119" s="5"/>
      <c r="B119" s="6" t="s">
        <v>165</v>
      </c>
      <c r="C119" s="5"/>
      <c r="D119" s="6" t="s">
        <v>166</v>
      </c>
      <c r="E119" s="7">
        <f>+E120</f>
        <v>20000</v>
      </c>
      <c r="F119" s="7">
        <f>+F120</f>
        <v>0</v>
      </c>
      <c r="G119" s="7">
        <f t="shared" si="2"/>
        <v>-20000</v>
      </c>
      <c r="H119" s="7">
        <f t="shared" si="3"/>
        <v>0</v>
      </c>
    </row>
    <row r="120" spans="1:8" x14ac:dyDescent="0.25">
      <c r="A120" s="8"/>
      <c r="B120" s="8"/>
      <c r="C120" s="9" t="s">
        <v>154</v>
      </c>
      <c r="D120" s="9" t="s">
        <v>155</v>
      </c>
      <c r="E120" s="10">
        <v>20000</v>
      </c>
      <c r="F120" s="10">
        <v>0</v>
      </c>
      <c r="G120" s="10">
        <f t="shared" si="2"/>
        <v>-20000</v>
      </c>
      <c r="H120" s="10">
        <f t="shared" si="3"/>
        <v>0</v>
      </c>
    </row>
    <row r="121" spans="1:8" x14ac:dyDescent="0.25">
      <c r="A121" s="2" t="s">
        <v>167</v>
      </c>
      <c r="B121" s="3"/>
      <c r="C121" s="3"/>
      <c r="D121" s="2" t="s">
        <v>168</v>
      </c>
      <c r="E121" s="4">
        <f>+E122+E125+E132+E134</f>
        <v>500050</v>
      </c>
      <c r="F121" s="4">
        <f>+F122+F125+F132+F134</f>
        <v>488800</v>
      </c>
      <c r="G121" s="4">
        <f t="shared" si="2"/>
        <v>-11250</v>
      </c>
      <c r="H121" s="4">
        <f t="shared" si="3"/>
        <v>97.750224977502256</v>
      </c>
    </row>
    <row r="122" spans="1:8" x14ac:dyDescent="0.25">
      <c r="A122" s="5"/>
      <c r="B122" s="6" t="s">
        <v>169</v>
      </c>
      <c r="C122" s="5"/>
      <c r="D122" s="6" t="s">
        <v>170</v>
      </c>
      <c r="E122" s="7">
        <f>+E123+E124</f>
        <v>28750</v>
      </c>
      <c r="F122" s="7">
        <f>+F123+F124</f>
        <v>28750</v>
      </c>
      <c r="G122" s="7">
        <f t="shared" si="2"/>
        <v>0</v>
      </c>
      <c r="H122" s="7">
        <f t="shared" si="3"/>
        <v>100</v>
      </c>
    </row>
    <row r="123" spans="1:8" x14ac:dyDescent="0.25">
      <c r="A123" s="8"/>
      <c r="B123" s="8"/>
      <c r="C123" s="9" t="s">
        <v>171</v>
      </c>
      <c r="D123" s="9" t="s">
        <v>172</v>
      </c>
      <c r="E123" s="10">
        <v>23750</v>
      </c>
      <c r="F123" s="10">
        <v>23750</v>
      </c>
      <c r="G123" s="10">
        <f t="shared" si="2"/>
        <v>0</v>
      </c>
      <c r="H123" s="10">
        <f t="shared" si="3"/>
        <v>100</v>
      </c>
    </row>
    <row r="124" spans="1:8" x14ac:dyDescent="0.25">
      <c r="A124" s="8"/>
      <c r="B124" s="8"/>
      <c r="C124" s="9" t="s">
        <v>173</v>
      </c>
      <c r="D124" s="9" t="s">
        <v>170</v>
      </c>
      <c r="E124" s="10">
        <v>5000</v>
      </c>
      <c r="F124" s="10">
        <v>5000</v>
      </c>
      <c r="G124" s="10">
        <f t="shared" si="2"/>
        <v>0</v>
      </c>
      <c r="H124" s="10">
        <f t="shared" si="3"/>
        <v>100</v>
      </c>
    </row>
    <row r="125" spans="1:8" x14ac:dyDescent="0.25">
      <c r="A125" s="5"/>
      <c r="B125" s="6" t="s">
        <v>174</v>
      </c>
      <c r="C125" s="5"/>
      <c r="D125" s="6" t="s">
        <v>175</v>
      </c>
      <c r="E125" s="7">
        <f>+E126+E127+E128+E129+E130+E131</f>
        <v>146300</v>
      </c>
      <c r="F125" s="7">
        <f>+F126+F127+F128+F129+F130+F131</f>
        <v>135050</v>
      </c>
      <c r="G125" s="7">
        <f t="shared" si="2"/>
        <v>-11250</v>
      </c>
      <c r="H125" s="7">
        <f t="shared" si="3"/>
        <v>92.310321257689679</v>
      </c>
    </row>
    <row r="126" spans="1:8" x14ac:dyDescent="0.25">
      <c r="A126" s="8"/>
      <c r="B126" s="8"/>
      <c r="C126" s="9" t="s">
        <v>176</v>
      </c>
      <c r="D126" s="9" t="s">
        <v>177</v>
      </c>
      <c r="E126" s="10">
        <v>39500</v>
      </c>
      <c r="F126" s="10">
        <v>39500</v>
      </c>
      <c r="G126" s="10">
        <f t="shared" si="2"/>
        <v>0</v>
      </c>
      <c r="H126" s="10">
        <f t="shared" si="3"/>
        <v>100</v>
      </c>
    </row>
    <row r="127" spans="1:8" x14ac:dyDescent="0.25">
      <c r="A127" s="8"/>
      <c r="B127" s="8"/>
      <c r="C127" s="9" t="s">
        <v>178</v>
      </c>
      <c r="D127" s="9" t="s">
        <v>179</v>
      </c>
      <c r="E127" s="10">
        <v>27550</v>
      </c>
      <c r="F127" s="10">
        <v>27550</v>
      </c>
      <c r="G127" s="10">
        <f t="shared" si="2"/>
        <v>0</v>
      </c>
      <c r="H127" s="10">
        <f t="shared" si="3"/>
        <v>100</v>
      </c>
    </row>
    <row r="128" spans="1:8" x14ac:dyDescent="0.25">
      <c r="A128" s="8"/>
      <c r="B128" s="8"/>
      <c r="C128" s="9" t="s">
        <v>180</v>
      </c>
      <c r="D128" s="9" t="s">
        <v>181</v>
      </c>
      <c r="E128" s="10">
        <v>35000</v>
      </c>
      <c r="F128" s="10">
        <v>35000</v>
      </c>
      <c r="G128" s="10">
        <f t="shared" si="2"/>
        <v>0</v>
      </c>
      <c r="H128" s="10">
        <f t="shared" si="3"/>
        <v>100</v>
      </c>
    </row>
    <row r="129" spans="1:8" x14ac:dyDescent="0.25">
      <c r="A129" s="8"/>
      <c r="B129" s="8"/>
      <c r="C129" s="9" t="s">
        <v>182</v>
      </c>
      <c r="D129" s="9" t="s">
        <v>183</v>
      </c>
      <c r="E129" s="10">
        <v>18000</v>
      </c>
      <c r="F129" s="10">
        <v>18000</v>
      </c>
      <c r="G129" s="10">
        <f t="shared" si="2"/>
        <v>0</v>
      </c>
      <c r="H129" s="10">
        <f t="shared" si="3"/>
        <v>100</v>
      </c>
    </row>
    <row r="130" spans="1:8" x14ac:dyDescent="0.25">
      <c r="A130" s="8"/>
      <c r="B130" s="8"/>
      <c r="C130" s="9" t="s">
        <v>184</v>
      </c>
      <c r="D130" s="9" t="s">
        <v>185</v>
      </c>
      <c r="E130" s="10">
        <v>5000</v>
      </c>
      <c r="F130" s="10">
        <v>5000</v>
      </c>
      <c r="G130" s="10">
        <f t="shared" si="2"/>
        <v>0</v>
      </c>
      <c r="H130" s="10">
        <f t="shared" si="3"/>
        <v>100</v>
      </c>
    </row>
    <row r="131" spans="1:8" x14ac:dyDescent="0.25">
      <c r="A131" s="8"/>
      <c r="B131" s="8"/>
      <c r="C131" s="9" t="s">
        <v>186</v>
      </c>
      <c r="D131" s="9" t="s">
        <v>187</v>
      </c>
      <c r="E131" s="10">
        <v>21250</v>
      </c>
      <c r="F131" s="10">
        <v>10000</v>
      </c>
      <c r="G131" s="10">
        <f t="shared" si="2"/>
        <v>-11250</v>
      </c>
      <c r="H131" s="10">
        <f t="shared" si="3"/>
        <v>47.058823529411761</v>
      </c>
    </row>
    <row r="132" spans="1:8" x14ac:dyDescent="0.25">
      <c r="A132" s="5"/>
      <c r="B132" s="6" t="s">
        <v>37</v>
      </c>
      <c r="C132" s="5"/>
      <c r="D132" s="6" t="s">
        <v>38</v>
      </c>
      <c r="E132" s="7">
        <f>+E133</f>
        <v>120000</v>
      </c>
      <c r="F132" s="7">
        <f>+F133</f>
        <v>120000</v>
      </c>
      <c r="G132" s="7">
        <f t="shared" si="2"/>
        <v>0</v>
      </c>
      <c r="H132" s="7">
        <f t="shared" si="3"/>
        <v>100</v>
      </c>
    </row>
    <row r="133" spans="1:8" x14ac:dyDescent="0.25">
      <c r="A133" s="8"/>
      <c r="B133" s="8"/>
      <c r="C133" s="9" t="s">
        <v>173</v>
      </c>
      <c r="D133" s="9" t="s">
        <v>170</v>
      </c>
      <c r="E133" s="10">
        <v>120000</v>
      </c>
      <c r="F133" s="10">
        <v>120000</v>
      </c>
      <c r="G133" s="10">
        <f t="shared" si="2"/>
        <v>0</v>
      </c>
      <c r="H133" s="10">
        <f t="shared" si="3"/>
        <v>100</v>
      </c>
    </row>
    <row r="134" spans="1:8" x14ac:dyDescent="0.25">
      <c r="A134" s="5"/>
      <c r="B134" s="6" t="s">
        <v>188</v>
      </c>
      <c r="C134" s="5"/>
      <c r="D134" s="6" t="s">
        <v>189</v>
      </c>
      <c r="E134" s="7">
        <f>+E135</f>
        <v>205000</v>
      </c>
      <c r="F134" s="7">
        <f>+F135</f>
        <v>205000</v>
      </c>
      <c r="G134" s="7">
        <f t="shared" ref="G134:G136" si="4">F134-E134</f>
        <v>0</v>
      </c>
      <c r="H134" s="7">
        <f t="shared" ref="H134:H136" si="5">F134/E134*100</f>
        <v>100</v>
      </c>
    </row>
    <row r="135" spans="1:8" x14ac:dyDescent="0.25">
      <c r="A135" s="8"/>
      <c r="B135" s="8"/>
      <c r="C135" s="9" t="s">
        <v>190</v>
      </c>
      <c r="D135" s="9" t="s">
        <v>189</v>
      </c>
      <c r="E135" s="10">
        <v>205000</v>
      </c>
      <c r="F135" s="10">
        <v>205000</v>
      </c>
      <c r="G135" s="10">
        <f t="shared" si="4"/>
        <v>0</v>
      </c>
      <c r="H135" s="10">
        <f t="shared" si="5"/>
        <v>100</v>
      </c>
    </row>
    <row r="136" spans="1:8" x14ac:dyDescent="0.25">
      <c r="A136" s="11"/>
      <c r="B136" s="11"/>
      <c r="C136" s="11"/>
      <c r="D136" s="11"/>
      <c r="E136" s="12">
        <f>+E5+E8+E13+E16+E21+E24+E49+E63+E88+E103+E106+E121</f>
        <v>5598229.54</v>
      </c>
      <c r="F136" s="12">
        <f>+F5+F8+F13+F16+F21+F24+F49+F63+F88+F103+F106+F121</f>
        <v>5135130</v>
      </c>
      <c r="G136" s="12">
        <f t="shared" si="4"/>
        <v>-463099.54000000004</v>
      </c>
      <c r="H136" s="12">
        <f t="shared" si="5"/>
        <v>91.727750055779239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List1!Tiskanje_naslovov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Maček MARJETA</dc:creator>
  <cp:lastModifiedBy>Maček MARJETA</cp:lastModifiedBy>
  <cp:lastPrinted>2017-09-11T07:26:33Z</cp:lastPrinted>
  <dcterms:created xsi:type="dcterms:W3CDTF">2017-09-11T07:19:01Z</dcterms:created>
  <dcterms:modified xsi:type="dcterms:W3CDTF">2017-09-11T07:27:06Z</dcterms:modified>
</cp:coreProperties>
</file>