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cina SENCUR\FINANCE\ZAKLJUČNI RAČUN 2014\ZRP 2014 OBS\"/>
    </mc:Choice>
  </mc:AlternateContent>
  <bookViews>
    <workbookView xWindow="0" yWindow="0" windowWidth="23016" windowHeight="113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8" i="1" l="1"/>
  <c r="M278" i="1"/>
  <c r="L278" i="1"/>
  <c r="K277" i="1"/>
  <c r="L277" i="1" s="1"/>
  <c r="J277" i="1"/>
  <c r="I277" i="1"/>
  <c r="I276" i="1" s="1"/>
  <c r="I275" i="1" s="1"/>
  <c r="H277" i="1"/>
  <c r="K276" i="1"/>
  <c r="K275" i="1" s="1"/>
  <c r="K274" i="1" s="1"/>
  <c r="K273" i="1" s="1"/>
  <c r="K272" i="1" s="1"/>
  <c r="N271" i="1"/>
  <c r="M271" i="1"/>
  <c r="L271" i="1"/>
  <c r="K270" i="1"/>
  <c r="K269" i="1" s="1"/>
  <c r="J270" i="1"/>
  <c r="J269" i="1" s="1"/>
  <c r="I270" i="1"/>
  <c r="I269" i="1" s="1"/>
  <c r="I268" i="1" s="1"/>
  <c r="H270" i="1"/>
  <c r="N270" i="1" s="1"/>
  <c r="N263" i="1"/>
  <c r="M263" i="1"/>
  <c r="L263" i="1"/>
  <c r="N262" i="1"/>
  <c r="M262" i="1"/>
  <c r="L262" i="1"/>
  <c r="N261" i="1"/>
  <c r="M261" i="1"/>
  <c r="L261" i="1"/>
  <c r="N260" i="1"/>
  <c r="M260" i="1"/>
  <c r="L260" i="1"/>
  <c r="N259" i="1"/>
  <c r="M259" i="1"/>
  <c r="L259" i="1"/>
  <c r="N258" i="1"/>
  <c r="M258" i="1"/>
  <c r="L258" i="1"/>
  <c r="K257" i="1"/>
  <c r="J257" i="1"/>
  <c r="I257" i="1"/>
  <c r="I256" i="1" s="1"/>
  <c r="I255" i="1" s="1"/>
  <c r="H257" i="1"/>
  <c r="N251" i="1"/>
  <c r="M251" i="1"/>
  <c r="L251" i="1"/>
  <c r="N250" i="1"/>
  <c r="M250" i="1"/>
  <c r="L250" i="1"/>
  <c r="K249" i="1"/>
  <c r="J249" i="1"/>
  <c r="I249" i="1"/>
  <c r="I248" i="1" s="1"/>
  <c r="I247" i="1" s="1"/>
  <c r="H249" i="1"/>
  <c r="K248" i="1"/>
  <c r="K247" i="1" s="1"/>
  <c r="K246" i="1" s="1"/>
  <c r="K245" i="1" s="1"/>
  <c r="K244" i="1" s="1"/>
  <c r="N243" i="1"/>
  <c r="M243" i="1"/>
  <c r="L243" i="1"/>
  <c r="K242" i="1"/>
  <c r="K241" i="1" s="1"/>
  <c r="J242" i="1"/>
  <c r="I242" i="1"/>
  <c r="I241" i="1" s="1"/>
  <c r="I240" i="1" s="1"/>
  <c r="H242" i="1"/>
  <c r="H241" i="1" s="1"/>
  <c r="N241" i="1" s="1"/>
  <c r="J241" i="1"/>
  <c r="J240" i="1" s="1"/>
  <c r="J239" i="1" s="1"/>
  <c r="N238" i="1"/>
  <c r="M238" i="1"/>
  <c r="L238" i="1"/>
  <c r="K237" i="1"/>
  <c r="J237" i="1"/>
  <c r="I237" i="1"/>
  <c r="I236" i="1" s="1"/>
  <c r="H237" i="1"/>
  <c r="N237" i="1" s="1"/>
  <c r="K236" i="1"/>
  <c r="K235" i="1" s="1"/>
  <c r="K234" i="1" s="1"/>
  <c r="J236" i="1"/>
  <c r="N230" i="1"/>
  <c r="M230" i="1"/>
  <c r="L230" i="1"/>
  <c r="K229" i="1"/>
  <c r="J229" i="1"/>
  <c r="I229" i="1"/>
  <c r="L229" i="1" s="1"/>
  <c r="H229" i="1"/>
  <c r="N228" i="1"/>
  <c r="M228" i="1"/>
  <c r="L228" i="1"/>
  <c r="K227" i="1"/>
  <c r="J227" i="1"/>
  <c r="M227" i="1" s="1"/>
  <c r="I227" i="1"/>
  <c r="I226" i="1" s="1"/>
  <c r="H227" i="1"/>
  <c r="N227" i="1" s="1"/>
  <c r="K226" i="1"/>
  <c r="K225" i="1" s="1"/>
  <c r="K224" i="1" s="1"/>
  <c r="K223" i="1" s="1"/>
  <c r="K222" i="1" s="1"/>
  <c r="N221" i="1"/>
  <c r="M221" i="1"/>
  <c r="L221" i="1"/>
  <c r="K220" i="1"/>
  <c r="J220" i="1"/>
  <c r="I220" i="1"/>
  <c r="I219" i="1" s="1"/>
  <c r="I218" i="1" s="1"/>
  <c r="H220" i="1"/>
  <c r="N214" i="1"/>
  <c r="M214" i="1"/>
  <c r="L214" i="1"/>
  <c r="L213" i="1"/>
  <c r="K213" i="1"/>
  <c r="K212" i="1" s="1"/>
  <c r="K211" i="1" s="1"/>
  <c r="K210" i="1" s="1"/>
  <c r="K209" i="1" s="1"/>
  <c r="J213" i="1"/>
  <c r="M213" i="1" s="1"/>
  <c r="I213" i="1"/>
  <c r="I212" i="1" s="1"/>
  <c r="I211" i="1" s="1"/>
  <c r="H213" i="1"/>
  <c r="N208" i="1"/>
  <c r="M208" i="1"/>
  <c r="L208" i="1"/>
  <c r="K207" i="1"/>
  <c r="J207" i="1"/>
  <c r="I207" i="1"/>
  <c r="H207" i="1"/>
  <c r="K206" i="1"/>
  <c r="J206" i="1"/>
  <c r="J205" i="1" s="1"/>
  <c r="I206" i="1"/>
  <c r="I205" i="1" s="1"/>
  <c r="N202" i="1"/>
  <c r="M202" i="1"/>
  <c r="L202" i="1"/>
  <c r="N201" i="1"/>
  <c r="M201" i="1"/>
  <c r="L201" i="1"/>
  <c r="N200" i="1"/>
  <c r="M200" i="1"/>
  <c r="L200" i="1"/>
  <c r="K199" i="1"/>
  <c r="J199" i="1"/>
  <c r="I199" i="1"/>
  <c r="I198" i="1" s="1"/>
  <c r="I197" i="1" s="1"/>
  <c r="H199" i="1"/>
  <c r="N192" i="1"/>
  <c r="M192" i="1"/>
  <c r="L192" i="1"/>
  <c r="K191" i="1"/>
  <c r="L191" i="1" s="1"/>
  <c r="J191" i="1"/>
  <c r="I191" i="1"/>
  <c r="H191" i="1"/>
  <c r="N191" i="1" s="1"/>
  <c r="I190" i="1"/>
  <c r="I189" i="1" s="1"/>
  <c r="N187" i="1"/>
  <c r="M187" i="1"/>
  <c r="L187" i="1"/>
  <c r="K186" i="1"/>
  <c r="L186" i="1" s="1"/>
  <c r="J186" i="1"/>
  <c r="I186" i="1"/>
  <c r="I185" i="1" s="1"/>
  <c r="I184" i="1" s="1"/>
  <c r="H186" i="1"/>
  <c r="N186" i="1" s="1"/>
  <c r="K185" i="1"/>
  <c r="K184" i="1" s="1"/>
  <c r="K183" i="1" s="1"/>
  <c r="N182" i="1"/>
  <c r="M182" i="1"/>
  <c r="L182" i="1"/>
  <c r="K181" i="1"/>
  <c r="J181" i="1"/>
  <c r="I181" i="1"/>
  <c r="I180" i="1" s="1"/>
  <c r="I179" i="1" s="1"/>
  <c r="H181" i="1"/>
  <c r="N181" i="1" s="1"/>
  <c r="K180" i="1"/>
  <c r="K179" i="1" s="1"/>
  <c r="K178" i="1" s="1"/>
  <c r="N177" i="1"/>
  <c r="M177" i="1"/>
  <c r="L177" i="1"/>
  <c r="K176" i="1"/>
  <c r="J176" i="1"/>
  <c r="M176" i="1" s="1"/>
  <c r="I176" i="1"/>
  <c r="L176" i="1" s="1"/>
  <c r="H176" i="1"/>
  <c r="H175" i="1" s="1"/>
  <c r="H174" i="1" s="1"/>
  <c r="K175" i="1"/>
  <c r="K174" i="1" s="1"/>
  <c r="K173" i="1" s="1"/>
  <c r="I175" i="1"/>
  <c r="I174" i="1" s="1"/>
  <c r="N172" i="1"/>
  <c r="M172" i="1"/>
  <c r="L172" i="1"/>
  <c r="L171" i="1"/>
  <c r="K171" i="1"/>
  <c r="K170" i="1" s="1"/>
  <c r="K169" i="1" s="1"/>
  <c r="K168" i="1" s="1"/>
  <c r="J171" i="1"/>
  <c r="M171" i="1" s="1"/>
  <c r="I171" i="1"/>
  <c r="I170" i="1" s="1"/>
  <c r="I169" i="1" s="1"/>
  <c r="H171" i="1"/>
  <c r="N167" i="1"/>
  <c r="M167" i="1"/>
  <c r="L167" i="1"/>
  <c r="K166" i="1"/>
  <c r="J166" i="1"/>
  <c r="I166" i="1"/>
  <c r="I165" i="1" s="1"/>
  <c r="H166" i="1"/>
  <c r="N166" i="1" s="1"/>
  <c r="N164" i="1"/>
  <c r="M164" i="1"/>
  <c r="L164" i="1"/>
  <c r="K163" i="1"/>
  <c r="J163" i="1"/>
  <c r="I163" i="1"/>
  <c r="I162" i="1" s="1"/>
  <c r="H163" i="1"/>
  <c r="N163" i="1" s="1"/>
  <c r="K162" i="1"/>
  <c r="N159" i="1"/>
  <c r="M159" i="1"/>
  <c r="L159" i="1"/>
  <c r="K158" i="1"/>
  <c r="J158" i="1"/>
  <c r="M158" i="1" s="1"/>
  <c r="I158" i="1"/>
  <c r="L158" i="1" s="1"/>
  <c r="H158" i="1"/>
  <c r="N158" i="1" s="1"/>
  <c r="K157" i="1"/>
  <c r="K156" i="1" s="1"/>
  <c r="I157" i="1"/>
  <c r="I156" i="1" s="1"/>
  <c r="L156" i="1" s="1"/>
  <c r="N155" i="1"/>
  <c r="M155" i="1"/>
  <c r="L155" i="1"/>
  <c r="L154" i="1"/>
  <c r="K154" i="1"/>
  <c r="K153" i="1" s="1"/>
  <c r="J154" i="1"/>
  <c r="M154" i="1" s="1"/>
  <c r="I154" i="1"/>
  <c r="I153" i="1" s="1"/>
  <c r="L153" i="1" s="1"/>
  <c r="H154" i="1"/>
  <c r="N154" i="1" s="1"/>
  <c r="N152" i="1"/>
  <c r="M152" i="1"/>
  <c r="L152" i="1"/>
  <c r="K151" i="1"/>
  <c r="J151" i="1"/>
  <c r="I151" i="1"/>
  <c r="I150" i="1" s="1"/>
  <c r="L150" i="1" s="1"/>
  <c r="H151" i="1"/>
  <c r="K150" i="1"/>
  <c r="J150" i="1"/>
  <c r="N149" i="1"/>
  <c r="M149" i="1"/>
  <c r="L149" i="1"/>
  <c r="K148" i="1"/>
  <c r="L148" i="1" s="1"/>
  <c r="J148" i="1"/>
  <c r="M148" i="1" s="1"/>
  <c r="I148" i="1"/>
  <c r="H148" i="1"/>
  <c r="N148" i="1" s="1"/>
  <c r="K147" i="1"/>
  <c r="I147" i="1"/>
  <c r="N143" i="1"/>
  <c r="M143" i="1"/>
  <c r="L143" i="1"/>
  <c r="K142" i="1"/>
  <c r="L142" i="1" s="1"/>
  <c r="J142" i="1"/>
  <c r="I142" i="1"/>
  <c r="H142" i="1"/>
  <c r="N142" i="1" s="1"/>
  <c r="I141" i="1"/>
  <c r="I140" i="1" s="1"/>
  <c r="N138" i="1"/>
  <c r="M138" i="1"/>
  <c r="L138" i="1"/>
  <c r="L137" i="1"/>
  <c r="K137" i="1"/>
  <c r="J137" i="1"/>
  <c r="I137" i="1"/>
  <c r="H137" i="1"/>
  <c r="N137" i="1" s="1"/>
  <c r="K136" i="1"/>
  <c r="J136" i="1"/>
  <c r="I136" i="1"/>
  <c r="I135" i="1" s="1"/>
  <c r="N133" i="1"/>
  <c r="M133" i="1"/>
  <c r="L133" i="1"/>
  <c r="K132" i="1"/>
  <c r="K131" i="1" s="1"/>
  <c r="K130" i="1" s="1"/>
  <c r="K129" i="1" s="1"/>
  <c r="J132" i="1"/>
  <c r="M132" i="1" s="1"/>
  <c r="I132" i="1"/>
  <c r="I131" i="1" s="1"/>
  <c r="H132" i="1"/>
  <c r="H131" i="1"/>
  <c r="N125" i="1"/>
  <c r="M125" i="1"/>
  <c r="L125" i="1"/>
  <c r="N124" i="1"/>
  <c r="M124" i="1"/>
  <c r="L124" i="1"/>
  <c r="N123" i="1"/>
  <c r="M123" i="1"/>
  <c r="L123" i="1"/>
  <c r="N122" i="1"/>
  <c r="M122" i="1"/>
  <c r="L122" i="1"/>
  <c r="K121" i="1"/>
  <c r="J121" i="1"/>
  <c r="I121" i="1"/>
  <c r="H121" i="1"/>
  <c r="N120" i="1"/>
  <c r="M120" i="1"/>
  <c r="L120" i="1"/>
  <c r="L119" i="1"/>
  <c r="K119" i="1"/>
  <c r="J119" i="1"/>
  <c r="M119" i="1" s="1"/>
  <c r="I119" i="1"/>
  <c r="H119" i="1"/>
  <c r="N113" i="1"/>
  <c r="M113" i="1"/>
  <c r="L113" i="1"/>
  <c r="L112" i="1"/>
  <c r="K112" i="1"/>
  <c r="J112" i="1"/>
  <c r="M112" i="1" s="1"/>
  <c r="I112" i="1"/>
  <c r="H112" i="1"/>
  <c r="N112" i="1" s="1"/>
  <c r="N111" i="1"/>
  <c r="M111" i="1"/>
  <c r="L111" i="1"/>
  <c r="K110" i="1"/>
  <c r="J110" i="1"/>
  <c r="I110" i="1"/>
  <c r="I109" i="1" s="1"/>
  <c r="H110" i="1"/>
  <c r="N108" i="1"/>
  <c r="M108" i="1"/>
  <c r="L108" i="1"/>
  <c r="K107" i="1"/>
  <c r="J107" i="1"/>
  <c r="I107" i="1"/>
  <c r="I106" i="1" s="1"/>
  <c r="H107" i="1"/>
  <c r="H106" i="1" s="1"/>
  <c r="K106" i="1"/>
  <c r="N103" i="1"/>
  <c r="M103" i="1"/>
  <c r="L103" i="1"/>
  <c r="K102" i="1"/>
  <c r="L102" i="1" s="1"/>
  <c r="J102" i="1"/>
  <c r="J101" i="1" s="1"/>
  <c r="J100" i="1" s="1"/>
  <c r="I102" i="1"/>
  <c r="I101" i="1" s="1"/>
  <c r="I100" i="1" s="1"/>
  <c r="H102" i="1"/>
  <c r="N102" i="1" s="1"/>
  <c r="N95" i="1"/>
  <c r="M95" i="1"/>
  <c r="L95" i="1"/>
  <c r="N94" i="1"/>
  <c r="M94" i="1"/>
  <c r="L94" i="1"/>
  <c r="K93" i="1"/>
  <c r="J93" i="1"/>
  <c r="I93" i="1"/>
  <c r="I92" i="1" s="1"/>
  <c r="I91" i="1" s="1"/>
  <c r="I90" i="1" s="1"/>
  <c r="H93" i="1"/>
  <c r="N93" i="1" s="1"/>
  <c r="N89" i="1"/>
  <c r="M89" i="1"/>
  <c r="L89" i="1"/>
  <c r="K88" i="1"/>
  <c r="J88" i="1"/>
  <c r="M88" i="1" s="1"/>
  <c r="I88" i="1"/>
  <c r="H88" i="1"/>
  <c r="N88" i="1" s="1"/>
  <c r="K87" i="1"/>
  <c r="K86" i="1" s="1"/>
  <c r="K85" i="1" s="1"/>
  <c r="I87" i="1"/>
  <c r="I86" i="1" s="1"/>
  <c r="N84" i="1"/>
  <c r="M84" i="1"/>
  <c r="L84" i="1"/>
  <c r="K83" i="1"/>
  <c r="J83" i="1"/>
  <c r="M83" i="1" s="1"/>
  <c r="I83" i="1"/>
  <c r="I82" i="1" s="1"/>
  <c r="I81" i="1" s="1"/>
  <c r="H83" i="1"/>
  <c r="N83" i="1" s="1"/>
  <c r="K82" i="1"/>
  <c r="K81" i="1" s="1"/>
  <c r="K80" i="1" s="1"/>
  <c r="N79" i="1"/>
  <c r="M79" i="1"/>
  <c r="L79" i="1"/>
  <c r="N78" i="1"/>
  <c r="M78" i="1"/>
  <c r="L78" i="1"/>
  <c r="K77" i="1"/>
  <c r="L77" i="1" s="1"/>
  <c r="J77" i="1"/>
  <c r="I77" i="1"/>
  <c r="I76" i="1" s="1"/>
  <c r="I75" i="1" s="1"/>
  <c r="H77" i="1"/>
  <c r="H76" i="1" s="1"/>
  <c r="N73" i="1"/>
  <c r="M73" i="1"/>
  <c r="L73" i="1"/>
  <c r="M72" i="1"/>
  <c r="K72" i="1"/>
  <c r="J72" i="1"/>
  <c r="I72" i="1"/>
  <c r="L72" i="1" s="1"/>
  <c r="H72" i="1"/>
  <c r="K71" i="1"/>
  <c r="K70" i="1" s="1"/>
  <c r="K69" i="1" s="1"/>
  <c r="J71" i="1"/>
  <c r="M71" i="1" s="1"/>
  <c r="I71" i="1"/>
  <c r="I70" i="1" s="1"/>
  <c r="N68" i="1"/>
  <c r="M68" i="1"/>
  <c r="L68" i="1"/>
  <c r="K67" i="1"/>
  <c r="L67" i="1" s="1"/>
  <c r="J67" i="1"/>
  <c r="I67" i="1"/>
  <c r="I66" i="1" s="1"/>
  <c r="I65" i="1" s="1"/>
  <c r="H67" i="1"/>
  <c r="N67" i="1" s="1"/>
  <c r="K66" i="1"/>
  <c r="K65" i="1" s="1"/>
  <c r="K64" i="1" s="1"/>
  <c r="N63" i="1"/>
  <c r="M63" i="1"/>
  <c r="L63" i="1"/>
  <c r="K62" i="1"/>
  <c r="J62" i="1"/>
  <c r="M62" i="1" s="1"/>
  <c r="I62" i="1"/>
  <c r="L62" i="1" s="1"/>
  <c r="H62" i="1"/>
  <c r="K61" i="1"/>
  <c r="K60" i="1" s="1"/>
  <c r="N59" i="1"/>
  <c r="M59" i="1"/>
  <c r="L59" i="1"/>
  <c r="K58" i="1"/>
  <c r="L58" i="1" s="1"/>
  <c r="J58" i="1"/>
  <c r="I58" i="1"/>
  <c r="H58" i="1"/>
  <c r="I57" i="1"/>
  <c r="I56" i="1" s="1"/>
  <c r="N53" i="1"/>
  <c r="M53" i="1"/>
  <c r="L53" i="1"/>
  <c r="K52" i="1"/>
  <c r="L52" i="1" s="1"/>
  <c r="J52" i="1"/>
  <c r="I52" i="1"/>
  <c r="I51" i="1" s="1"/>
  <c r="I50" i="1" s="1"/>
  <c r="H52" i="1"/>
  <c r="K51" i="1"/>
  <c r="K50" i="1" s="1"/>
  <c r="K49" i="1" s="1"/>
  <c r="K48" i="1" s="1"/>
  <c r="N45" i="1"/>
  <c r="M45" i="1"/>
  <c r="L45" i="1"/>
  <c r="N44" i="1"/>
  <c r="M44" i="1"/>
  <c r="L44" i="1"/>
  <c r="K43" i="1"/>
  <c r="L43" i="1" s="1"/>
  <c r="J43" i="1"/>
  <c r="I43" i="1"/>
  <c r="I42" i="1" s="1"/>
  <c r="I41" i="1" s="1"/>
  <c r="H43" i="1"/>
  <c r="H42" i="1" s="1"/>
  <c r="N36" i="1"/>
  <c r="M36" i="1"/>
  <c r="L36" i="1"/>
  <c r="K35" i="1"/>
  <c r="L35" i="1" s="1"/>
  <c r="J35" i="1"/>
  <c r="M35" i="1" s="1"/>
  <c r="I35" i="1"/>
  <c r="H35" i="1"/>
  <c r="N35" i="1" s="1"/>
  <c r="K34" i="1"/>
  <c r="J34" i="1"/>
  <c r="M34" i="1" s="1"/>
  <c r="I34" i="1"/>
  <c r="H34" i="1"/>
  <c r="H33" i="1" s="1"/>
  <c r="N33" i="1" s="1"/>
  <c r="K33" i="1"/>
  <c r="K32" i="1" s="1"/>
  <c r="K31" i="1" s="1"/>
  <c r="K30" i="1" s="1"/>
  <c r="K29" i="1" s="1"/>
  <c r="N28" i="1"/>
  <c r="M28" i="1"/>
  <c r="L28" i="1"/>
  <c r="K27" i="1"/>
  <c r="K26" i="1" s="1"/>
  <c r="K25" i="1" s="1"/>
  <c r="K24" i="1" s="1"/>
  <c r="J27" i="1"/>
  <c r="M27" i="1" s="1"/>
  <c r="I27" i="1"/>
  <c r="I26" i="1" s="1"/>
  <c r="H27" i="1"/>
  <c r="N23" i="1"/>
  <c r="M23" i="1"/>
  <c r="L23" i="1"/>
  <c r="L22" i="1"/>
  <c r="K22" i="1"/>
  <c r="K21" i="1" s="1"/>
  <c r="K20" i="1" s="1"/>
  <c r="J22" i="1"/>
  <c r="M22" i="1" s="1"/>
  <c r="I22" i="1"/>
  <c r="H22" i="1"/>
  <c r="N22" i="1" s="1"/>
  <c r="I21" i="1"/>
  <c r="I20" i="1" s="1"/>
  <c r="L20" i="1" s="1"/>
  <c r="N19" i="1"/>
  <c r="M19" i="1"/>
  <c r="L19" i="1"/>
  <c r="N18" i="1"/>
  <c r="M18" i="1"/>
  <c r="L18" i="1"/>
  <c r="N17" i="1"/>
  <c r="M17" i="1"/>
  <c r="L17" i="1"/>
  <c r="K16" i="1"/>
  <c r="K15" i="1" s="1"/>
  <c r="K14" i="1" s="1"/>
  <c r="J16" i="1"/>
  <c r="J15" i="1" s="1"/>
  <c r="I16" i="1"/>
  <c r="I15" i="1" s="1"/>
  <c r="H16" i="1"/>
  <c r="H15" i="1" s="1"/>
  <c r="I25" i="1" l="1"/>
  <c r="L25" i="1" s="1"/>
  <c r="L26" i="1"/>
  <c r="I130" i="1"/>
  <c r="L130" i="1" s="1"/>
  <c r="L131" i="1"/>
  <c r="L21" i="1"/>
  <c r="L27" i="1"/>
  <c r="M107" i="1"/>
  <c r="M110" i="1"/>
  <c r="K109" i="1"/>
  <c r="L132" i="1"/>
  <c r="M150" i="1"/>
  <c r="M151" i="1"/>
  <c r="L227" i="1"/>
  <c r="N229" i="1"/>
  <c r="M236" i="1"/>
  <c r="L83" i="1"/>
  <c r="L93" i="1"/>
  <c r="L107" i="1"/>
  <c r="L110" i="1"/>
  <c r="H21" i="1"/>
  <c r="N21" i="1" s="1"/>
  <c r="I61" i="1"/>
  <c r="I60" i="1" s="1"/>
  <c r="L60" i="1" s="1"/>
  <c r="L88" i="1"/>
  <c r="L163" i="1"/>
  <c r="L166" i="1"/>
  <c r="L181" i="1"/>
  <c r="M186" i="1"/>
  <c r="L199" i="1"/>
  <c r="L206" i="1"/>
  <c r="L207" i="1"/>
  <c r="M277" i="1"/>
  <c r="K13" i="1"/>
  <c r="K12" i="1" s="1"/>
  <c r="K11" i="1" s="1"/>
  <c r="K10" i="1" s="1"/>
  <c r="N119" i="1"/>
  <c r="L170" i="1"/>
  <c r="L212" i="1"/>
  <c r="M237" i="1"/>
  <c r="N242" i="1"/>
  <c r="L61" i="1"/>
  <c r="N110" i="1"/>
  <c r="I118" i="1"/>
  <c r="I117" i="1" s="1"/>
  <c r="L117" i="1" s="1"/>
  <c r="L151" i="1"/>
  <c r="L157" i="1"/>
  <c r="L175" i="1"/>
  <c r="L220" i="1"/>
  <c r="L34" i="1"/>
  <c r="M52" i="1"/>
  <c r="M67" i="1"/>
  <c r="L71" i="1"/>
  <c r="L136" i="1"/>
  <c r="M137" i="1"/>
  <c r="M163" i="1"/>
  <c r="M181" i="1"/>
  <c r="M207" i="1"/>
  <c r="M229" i="1"/>
  <c r="H269" i="1"/>
  <c r="L276" i="1"/>
  <c r="N277" i="1"/>
  <c r="J276" i="1"/>
  <c r="H276" i="1"/>
  <c r="I274" i="1"/>
  <c r="I273" i="1" s="1"/>
  <c r="L275" i="1"/>
  <c r="K268" i="1"/>
  <c r="K267" i="1" s="1"/>
  <c r="K266" i="1" s="1"/>
  <c r="K265" i="1" s="1"/>
  <c r="K264" i="1" s="1"/>
  <c r="L269" i="1"/>
  <c r="L270" i="1"/>
  <c r="M270" i="1"/>
  <c r="M269" i="1"/>
  <c r="J268" i="1"/>
  <c r="I267" i="1"/>
  <c r="I266" i="1" s="1"/>
  <c r="N257" i="1"/>
  <c r="L257" i="1"/>
  <c r="H256" i="1"/>
  <c r="K256" i="1"/>
  <c r="M257" i="1"/>
  <c r="J256" i="1"/>
  <c r="I254" i="1"/>
  <c r="I253" i="1"/>
  <c r="I252" i="1" s="1"/>
  <c r="N249" i="1"/>
  <c r="M249" i="1"/>
  <c r="L249" i="1"/>
  <c r="L248" i="1"/>
  <c r="J248" i="1"/>
  <c r="H248" i="1"/>
  <c r="N248" i="1" s="1"/>
  <c r="I246" i="1"/>
  <c r="I245" i="1" s="1"/>
  <c r="L247" i="1"/>
  <c r="K240" i="1"/>
  <c r="K239" i="1" s="1"/>
  <c r="M241" i="1"/>
  <c r="M239" i="1"/>
  <c r="M242" i="1"/>
  <c r="L242" i="1"/>
  <c r="L241" i="1"/>
  <c r="M240" i="1"/>
  <c r="I239" i="1"/>
  <c r="L240" i="1"/>
  <c r="H240" i="1"/>
  <c r="K233" i="1"/>
  <c r="K232" i="1" s="1"/>
  <c r="L237" i="1"/>
  <c r="J235" i="1"/>
  <c r="M235" i="1" s="1"/>
  <c r="I235" i="1"/>
  <c r="L236" i="1"/>
  <c r="H236" i="1"/>
  <c r="J234" i="1"/>
  <c r="M234" i="1" s="1"/>
  <c r="I234" i="1"/>
  <c r="I233" i="1" s="1"/>
  <c r="L235" i="1"/>
  <c r="J226" i="1"/>
  <c r="I225" i="1"/>
  <c r="I224" i="1" s="1"/>
  <c r="L226" i="1"/>
  <c r="H226" i="1"/>
  <c r="K219" i="1"/>
  <c r="M220" i="1"/>
  <c r="N220" i="1"/>
  <c r="J219" i="1"/>
  <c r="H219" i="1"/>
  <c r="N219" i="1" s="1"/>
  <c r="I217" i="1"/>
  <c r="I216" i="1" s="1"/>
  <c r="I215" i="1" s="1"/>
  <c r="N213" i="1"/>
  <c r="J212" i="1"/>
  <c r="H212" i="1"/>
  <c r="N212" i="1" s="1"/>
  <c r="H211" i="1"/>
  <c r="N211" i="1" s="1"/>
  <c r="I210" i="1"/>
  <c r="L211" i="1"/>
  <c r="K205" i="1"/>
  <c r="K204" i="1" s="1"/>
  <c r="K203" i="1" s="1"/>
  <c r="N207" i="1"/>
  <c r="M206" i="1"/>
  <c r="H206" i="1"/>
  <c r="J204" i="1"/>
  <c r="M204" i="1" s="1"/>
  <c r="I204" i="1"/>
  <c r="I203" i="1" s="1"/>
  <c r="L203" i="1" s="1"/>
  <c r="L205" i="1"/>
  <c r="K198" i="1"/>
  <c r="K197" i="1" s="1"/>
  <c r="K196" i="1" s="1"/>
  <c r="K195" i="1" s="1"/>
  <c r="K194" i="1" s="1"/>
  <c r="N199" i="1"/>
  <c r="M199" i="1"/>
  <c r="J198" i="1"/>
  <c r="H198" i="1"/>
  <c r="N198" i="1" s="1"/>
  <c r="I196" i="1"/>
  <c r="I195" i="1" s="1"/>
  <c r="K190" i="1"/>
  <c r="M191" i="1"/>
  <c r="J190" i="1"/>
  <c r="H190" i="1"/>
  <c r="I188" i="1"/>
  <c r="L185" i="1"/>
  <c r="J185" i="1"/>
  <c r="H185" i="1"/>
  <c r="I183" i="1"/>
  <c r="L183" i="1" s="1"/>
  <c r="L184" i="1"/>
  <c r="L180" i="1"/>
  <c r="J180" i="1"/>
  <c r="H180" i="1"/>
  <c r="I178" i="1"/>
  <c r="L178" i="1" s="1"/>
  <c r="L179" i="1"/>
  <c r="N174" i="1"/>
  <c r="N175" i="1"/>
  <c r="N176" i="1"/>
  <c r="J175" i="1"/>
  <c r="H173" i="1"/>
  <c r="N173" i="1" s="1"/>
  <c r="I173" i="1"/>
  <c r="L173" i="1" s="1"/>
  <c r="L174" i="1"/>
  <c r="N171" i="1"/>
  <c r="J170" i="1"/>
  <c r="H170" i="1"/>
  <c r="N170" i="1" s="1"/>
  <c r="I168" i="1"/>
  <c r="L168" i="1" s="1"/>
  <c r="L169" i="1"/>
  <c r="K165" i="1"/>
  <c r="L165" i="1" s="1"/>
  <c r="M166" i="1"/>
  <c r="J165" i="1"/>
  <c r="H165" i="1"/>
  <c r="N165" i="1" s="1"/>
  <c r="I161" i="1"/>
  <c r="L162" i="1"/>
  <c r="J162" i="1"/>
  <c r="H162" i="1"/>
  <c r="N162" i="1" s="1"/>
  <c r="I160" i="1"/>
  <c r="J157" i="1"/>
  <c r="H157" i="1"/>
  <c r="N157" i="1" s="1"/>
  <c r="K146" i="1"/>
  <c r="K145" i="1" s="1"/>
  <c r="J153" i="1"/>
  <c r="M153" i="1" s="1"/>
  <c r="H153" i="1"/>
  <c r="N153" i="1" s="1"/>
  <c r="N151" i="1"/>
  <c r="H150" i="1"/>
  <c r="N150" i="1" s="1"/>
  <c r="I146" i="1"/>
  <c r="L146" i="1" s="1"/>
  <c r="L147" i="1"/>
  <c r="J147" i="1"/>
  <c r="H147" i="1"/>
  <c r="K141" i="1"/>
  <c r="M142" i="1"/>
  <c r="J141" i="1"/>
  <c r="H141" i="1"/>
  <c r="N141" i="1" s="1"/>
  <c r="I139" i="1"/>
  <c r="H140" i="1"/>
  <c r="K135" i="1"/>
  <c r="K134" i="1" s="1"/>
  <c r="M136" i="1"/>
  <c r="J135" i="1"/>
  <c r="M135" i="1" s="1"/>
  <c r="H136" i="1"/>
  <c r="I134" i="1"/>
  <c r="L134" i="1" s="1"/>
  <c r="L135" i="1"/>
  <c r="N131" i="1"/>
  <c r="N132" i="1"/>
  <c r="J131" i="1"/>
  <c r="I129" i="1"/>
  <c r="H130" i="1"/>
  <c r="H129" i="1" s="1"/>
  <c r="N129" i="1" s="1"/>
  <c r="L121" i="1"/>
  <c r="K118" i="1"/>
  <c r="K117" i="1" s="1"/>
  <c r="K116" i="1" s="1"/>
  <c r="K115" i="1" s="1"/>
  <c r="K114" i="1" s="1"/>
  <c r="M121" i="1"/>
  <c r="N121" i="1"/>
  <c r="H118" i="1"/>
  <c r="J118" i="1"/>
  <c r="I116" i="1"/>
  <c r="I115" i="1" s="1"/>
  <c r="L109" i="1"/>
  <c r="K105" i="1"/>
  <c r="K104" i="1" s="1"/>
  <c r="J109" i="1"/>
  <c r="M109" i="1" s="1"/>
  <c r="H109" i="1"/>
  <c r="N109" i="1" s="1"/>
  <c r="I105" i="1"/>
  <c r="I104" i="1" s="1"/>
  <c r="L106" i="1"/>
  <c r="J106" i="1"/>
  <c r="N107" i="1"/>
  <c r="N106" i="1"/>
  <c r="K101" i="1"/>
  <c r="M101" i="1" s="1"/>
  <c r="M102" i="1"/>
  <c r="H101" i="1"/>
  <c r="J99" i="1"/>
  <c r="I99" i="1"/>
  <c r="K92" i="1"/>
  <c r="L92" i="1" s="1"/>
  <c r="M93" i="1"/>
  <c r="H92" i="1"/>
  <c r="N92" i="1" s="1"/>
  <c r="K91" i="1"/>
  <c r="K90" i="1" s="1"/>
  <c r="L90" i="1" s="1"/>
  <c r="J92" i="1"/>
  <c r="L87" i="1"/>
  <c r="J87" i="1"/>
  <c r="H87" i="1"/>
  <c r="N87" i="1" s="1"/>
  <c r="I85" i="1"/>
  <c r="L85" i="1" s="1"/>
  <c r="L86" i="1"/>
  <c r="L82" i="1"/>
  <c r="J82" i="1"/>
  <c r="H82" i="1"/>
  <c r="I80" i="1"/>
  <c r="L80" i="1" s="1"/>
  <c r="L81" i="1"/>
  <c r="K76" i="1"/>
  <c r="K75" i="1" s="1"/>
  <c r="K74" i="1" s="1"/>
  <c r="M77" i="1"/>
  <c r="L76" i="1"/>
  <c r="J76" i="1"/>
  <c r="N77" i="1"/>
  <c r="I74" i="1"/>
  <c r="L74" i="1" s="1"/>
  <c r="L75" i="1"/>
  <c r="H75" i="1"/>
  <c r="H74" i="1" s="1"/>
  <c r="N74" i="1" s="1"/>
  <c r="N76" i="1"/>
  <c r="N72" i="1"/>
  <c r="J70" i="1"/>
  <c r="J69" i="1" s="1"/>
  <c r="M69" i="1" s="1"/>
  <c r="H71" i="1"/>
  <c r="N71" i="1" s="1"/>
  <c r="I69" i="1"/>
  <c r="L69" i="1" s="1"/>
  <c r="L70" i="1"/>
  <c r="L66" i="1"/>
  <c r="J66" i="1"/>
  <c r="H66" i="1"/>
  <c r="H65" i="1" s="1"/>
  <c r="N65" i="1" s="1"/>
  <c r="L65" i="1"/>
  <c r="I64" i="1"/>
  <c r="L64" i="1" s="1"/>
  <c r="H64" i="1"/>
  <c r="N64" i="1" s="1"/>
  <c r="N62" i="1"/>
  <c r="J61" i="1"/>
  <c r="H61" i="1"/>
  <c r="K57" i="1"/>
  <c r="M58" i="1"/>
  <c r="N58" i="1"/>
  <c r="J57" i="1"/>
  <c r="H57" i="1"/>
  <c r="I55" i="1"/>
  <c r="L51" i="1"/>
  <c r="N52" i="1"/>
  <c r="J51" i="1"/>
  <c r="I49" i="1"/>
  <c r="L50" i="1"/>
  <c r="H51" i="1"/>
  <c r="N51" i="1" s="1"/>
  <c r="H50" i="1"/>
  <c r="N50" i="1" s="1"/>
  <c r="I48" i="1"/>
  <c r="L48" i="1" s="1"/>
  <c r="L49" i="1"/>
  <c r="K42" i="1"/>
  <c r="K41" i="1" s="1"/>
  <c r="K40" i="1" s="1"/>
  <c r="K39" i="1" s="1"/>
  <c r="K38" i="1" s="1"/>
  <c r="K37" i="1" s="1"/>
  <c r="M43" i="1"/>
  <c r="L42" i="1"/>
  <c r="N42" i="1"/>
  <c r="N43" i="1"/>
  <c r="J42" i="1"/>
  <c r="I40" i="1"/>
  <c r="I39" i="1" s="1"/>
  <c r="L41" i="1"/>
  <c r="H41" i="1"/>
  <c r="N41" i="1" s="1"/>
  <c r="J33" i="1"/>
  <c r="M33" i="1" s="1"/>
  <c r="N34" i="1"/>
  <c r="I33" i="1"/>
  <c r="H32" i="1"/>
  <c r="N32" i="1" s="1"/>
  <c r="N27" i="1"/>
  <c r="J26" i="1"/>
  <c r="H26" i="1"/>
  <c r="H25" i="1" s="1"/>
  <c r="N25" i="1" s="1"/>
  <c r="I24" i="1"/>
  <c r="L24" i="1" s="1"/>
  <c r="J21" i="1"/>
  <c r="M16" i="1"/>
  <c r="L16" i="1"/>
  <c r="N16" i="1"/>
  <c r="J14" i="1"/>
  <c r="M15" i="1"/>
  <c r="I14" i="1"/>
  <c r="L15" i="1"/>
  <c r="H14" i="1"/>
  <c r="N14" i="1" s="1"/>
  <c r="N15" i="1"/>
  <c r="H70" i="1" l="1"/>
  <c r="N70" i="1" s="1"/>
  <c r="L233" i="1"/>
  <c r="H91" i="1"/>
  <c r="H90" i="1" s="1"/>
  <c r="N90" i="1" s="1"/>
  <c r="H105" i="1"/>
  <c r="N105" i="1" s="1"/>
  <c r="L118" i="1"/>
  <c r="H169" i="1"/>
  <c r="H168" i="1" s="1"/>
  <c r="N168" i="1" s="1"/>
  <c r="H197" i="1"/>
  <c r="H196" i="1" s="1"/>
  <c r="N26" i="1"/>
  <c r="I98" i="1"/>
  <c r="M165" i="1"/>
  <c r="H247" i="1"/>
  <c r="N247" i="1" s="1"/>
  <c r="H20" i="1"/>
  <c r="N20" i="1" s="1"/>
  <c r="H49" i="1"/>
  <c r="L40" i="1"/>
  <c r="N66" i="1"/>
  <c r="N75" i="1"/>
  <c r="L115" i="1"/>
  <c r="N118" i="1"/>
  <c r="H161" i="1"/>
  <c r="N161" i="1" s="1"/>
  <c r="L234" i="1"/>
  <c r="J32" i="1"/>
  <c r="L91" i="1"/>
  <c r="N130" i="1"/>
  <c r="H156" i="1"/>
  <c r="N156" i="1" s="1"/>
  <c r="J203" i="1"/>
  <c r="H210" i="1"/>
  <c r="H209" i="1" s="1"/>
  <c r="N209" i="1" s="1"/>
  <c r="H218" i="1"/>
  <c r="L239" i="1"/>
  <c r="L246" i="1"/>
  <c r="N269" i="1"/>
  <c r="H268" i="1"/>
  <c r="J275" i="1"/>
  <c r="M276" i="1"/>
  <c r="L273" i="1"/>
  <c r="I272" i="1"/>
  <c r="L272" i="1" s="1"/>
  <c r="L274" i="1"/>
  <c r="N276" i="1"/>
  <c r="H275" i="1"/>
  <c r="L268" i="1"/>
  <c r="L266" i="1"/>
  <c r="I265" i="1"/>
  <c r="L267" i="1"/>
  <c r="M268" i="1"/>
  <c r="J267" i="1"/>
  <c r="N256" i="1"/>
  <c r="H255" i="1"/>
  <c r="H254" i="1" s="1"/>
  <c r="H253" i="1" s="1"/>
  <c r="H252" i="1" s="1"/>
  <c r="L256" i="1"/>
  <c r="K255" i="1"/>
  <c r="J255" i="1"/>
  <c r="M256" i="1"/>
  <c r="H246" i="1"/>
  <c r="J247" i="1"/>
  <c r="M248" i="1"/>
  <c r="I244" i="1"/>
  <c r="L244" i="1" s="1"/>
  <c r="L245" i="1"/>
  <c r="N240" i="1"/>
  <c r="H239" i="1"/>
  <c r="N239" i="1" s="1"/>
  <c r="J233" i="1"/>
  <c r="I232" i="1"/>
  <c r="N236" i="1"/>
  <c r="H235" i="1"/>
  <c r="L225" i="1"/>
  <c r="I223" i="1"/>
  <c r="L224" i="1"/>
  <c r="M226" i="1"/>
  <c r="J225" i="1"/>
  <c r="L223" i="1"/>
  <c r="I222" i="1"/>
  <c r="L222" i="1" s="1"/>
  <c r="N226" i="1"/>
  <c r="H225" i="1"/>
  <c r="K218" i="1"/>
  <c r="L219" i="1"/>
  <c r="J218" i="1"/>
  <c r="M219" i="1"/>
  <c r="H217" i="1"/>
  <c r="J211" i="1"/>
  <c r="M212" i="1"/>
  <c r="I209" i="1"/>
  <c r="L209" i="1" s="1"/>
  <c r="L210" i="1"/>
  <c r="N210" i="1"/>
  <c r="M203" i="1"/>
  <c r="M205" i="1"/>
  <c r="L204" i="1"/>
  <c r="N206" i="1"/>
  <c r="H205" i="1"/>
  <c r="L197" i="1"/>
  <c r="L198" i="1"/>
  <c r="M198" i="1"/>
  <c r="J197" i="1"/>
  <c r="L196" i="1"/>
  <c r="L195" i="1"/>
  <c r="N197" i="1"/>
  <c r="K189" i="1"/>
  <c r="L190" i="1"/>
  <c r="J189" i="1"/>
  <c r="M190" i="1"/>
  <c r="N190" i="1"/>
  <c r="H189" i="1"/>
  <c r="J184" i="1"/>
  <c r="M185" i="1"/>
  <c r="N185" i="1"/>
  <c r="H184" i="1"/>
  <c r="J179" i="1"/>
  <c r="M180" i="1"/>
  <c r="N180" i="1"/>
  <c r="H179" i="1"/>
  <c r="J174" i="1"/>
  <c r="M175" i="1"/>
  <c r="J169" i="1"/>
  <c r="M170" i="1"/>
  <c r="N169" i="1"/>
  <c r="K161" i="1"/>
  <c r="J161" i="1"/>
  <c r="M162" i="1"/>
  <c r="J156" i="1"/>
  <c r="M156" i="1" s="1"/>
  <c r="M157" i="1"/>
  <c r="I145" i="1"/>
  <c r="I144" i="1" s="1"/>
  <c r="M147" i="1"/>
  <c r="J146" i="1"/>
  <c r="N147" i="1"/>
  <c r="H146" i="1"/>
  <c r="K140" i="1"/>
  <c r="L141" i="1"/>
  <c r="J140" i="1"/>
  <c r="M141" i="1"/>
  <c r="N140" i="1"/>
  <c r="H139" i="1"/>
  <c r="N139" i="1" s="1"/>
  <c r="J134" i="1"/>
  <c r="M134" i="1" s="1"/>
  <c r="I128" i="1"/>
  <c r="N136" i="1"/>
  <c r="H135" i="1"/>
  <c r="J130" i="1"/>
  <c r="M131" i="1"/>
  <c r="L129" i="1"/>
  <c r="H117" i="1"/>
  <c r="N117" i="1" s="1"/>
  <c r="L116" i="1"/>
  <c r="J117" i="1"/>
  <c r="M118" i="1"/>
  <c r="I114" i="1"/>
  <c r="L114" i="1" s="1"/>
  <c r="L105" i="1"/>
  <c r="L104" i="1"/>
  <c r="J105" i="1"/>
  <c r="M106" i="1"/>
  <c r="H104" i="1"/>
  <c r="N104" i="1" s="1"/>
  <c r="L101" i="1"/>
  <c r="K100" i="1"/>
  <c r="I97" i="1"/>
  <c r="N101" i="1"/>
  <c r="H100" i="1"/>
  <c r="J91" i="1"/>
  <c r="M92" i="1"/>
  <c r="N91" i="1"/>
  <c r="J86" i="1"/>
  <c r="M87" i="1"/>
  <c r="H86" i="1"/>
  <c r="H85" i="1" s="1"/>
  <c r="N85" i="1" s="1"/>
  <c r="J81" i="1"/>
  <c r="M82" i="1"/>
  <c r="N82" i="1"/>
  <c r="H81" i="1"/>
  <c r="J75" i="1"/>
  <c r="M76" i="1"/>
  <c r="M70" i="1"/>
  <c r="I54" i="1"/>
  <c r="I47" i="1" s="1"/>
  <c r="I46" i="1" s="1"/>
  <c r="H69" i="1"/>
  <c r="N69" i="1" s="1"/>
  <c r="J65" i="1"/>
  <c r="M66" i="1"/>
  <c r="J60" i="1"/>
  <c r="M60" i="1" s="1"/>
  <c r="M61" i="1"/>
  <c r="N61" i="1"/>
  <c r="H60" i="1"/>
  <c r="N60" i="1" s="1"/>
  <c r="K56" i="1"/>
  <c r="L57" i="1"/>
  <c r="J56" i="1"/>
  <c r="M57" i="1"/>
  <c r="N57" i="1"/>
  <c r="H56" i="1"/>
  <c r="J50" i="1"/>
  <c r="M51" i="1"/>
  <c r="H40" i="1"/>
  <c r="J41" i="1"/>
  <c r="M42" i="1"/>
  <c r="I38" i="1"/>
  <c r="L38" i="1" s="1"/>
  <c r="L39" i="1"/>
  <c r="N40" i="1"/>
  <c r="H39" i="1"/>
  <c r="H31" i="1"/>
  <c r="N31" i="1" s="1"/>
  <c r="M32" i="1"/>
  <c r="J31" i="1"/>
  <c r="I32" i="1"/>
  <c r="L33" i="1"/>
  <c r="J25" i="1"/>
  <c r="M26" i="1"/>
  <c r="H24" i="1"/>
  <c r="N24" i="1" s="1"/>
  <c r="J20" i="1"/>
  <c r="M20" i="1" s="1"/>
  <c r="M21" i="1"/>
  <c r="M14" i="1"/>
  <c r="I13" i="1"/>
  <c r="L14" i="1"/>
  <c r="N218" i="1" l="1"/>
  <c r="H13" i="1"/>
  <c r="N13" i="1" s="1"/>
  <c r="N86" i="1"/>
  <c r="H160" i="1"/>
  <c r="N160" i="1" s="1"/>
  <c r="N255" i="1"/>
  <c r="N268" i="1"/>
  <c r="H267" i="1"/>
  <c r="H30" i="1"/>
  <c r="N30" i="1" s="1"/>
  <c r="H116" i="1"/>
  <c r="N116" i="1" s="1"/>
  <c r="N49" i="1"/>
  <c r="H48" i="1"/>
  <c r="N48" i="1" s="1"/>
  <c r="M275" i="1"/>
  <c r="J274" i="1"/>
  <c r="N275" i="1"/>
  <c r="H274" i="1"/>
  <c r="I264" i="1"/>
  <c r="L264" i="1" s="1"/>
  <c r="L265" i="1"/>
  <c r="M267" i="1"/>
  <c r="J266" i="1"/>
  <c r="K254" i="1"/>
  <c r="N254" i="1" s="1"/>
  <c r="L255" i="1"/>
  <c r="J254" i="1"/>
  <c r="M255" i="1"/>
  <c r="N246" i="1"/>
  <c r="H245" i="1"/>
  <c r="M247" i="1"/>
  <c r="J246" i="1"/>
  <c r="M233" i="1"/>
  <c r="J232" i="1"/>
  <c r="L232" i="1"/>
  <c r="I231" i="1"/>
  <c r="N235" i="1"/>
  <c r="H234" i="1"/>
  <c r="M225" i="1"/>
  <c r="J224" i="1"/>
  <c r="N225" i="1"/>
  <c r="H224" i="1"/>
  <c r="K217" i="1"/>
  <c r="N217" i="1" s="1"/>
  <c r="L218" i="1"/>
  <c r="M218" i="1"/>
  <c r="J217" i="1"/>
  <c r="H216" i="1"/>
  <c r="M211" i="1"/>
  <c r="J210" i="1"/>
  <c r="I194" i="1"/>
  <c r="I193" i="1" s="1"/>
  <c r="N205" i="1"/>
  <c r="H204" i="1"/>
  <c r="M197" i="1"/>
  <c r="J196" i="1"/>
  <c r="N196" i="1"/>
  <c r="H195" i="1"/>
  <c r="K188" i="1"/>
  <c r="L188" i="1" s="1"/>
  <c r="L189" i="1"/>
  <c r="M189" i="1"/>
  <c r="J188" i="1"/>
  <c r="N189" i="1"/>
  <c r="H188" i="1"/>
  <c r="N188" i="1" s="1"/>
  <c r="M184" i="1"/>
  <c r="J183" i="1"/>
  <c r="M183" i="1" s="1"/>
  <c r="N184" i="1"/>
  <c r="H183" i="1"/>
  <c r="N183" i="1" s="1"/>
  <c r="M179" i="1"/>
  <c r="J178" i="1"/>
  <c r="M178" i="1" s="1"/>
  <c r="N179" i="1"/>
  <c r="H178" i="1"/>
  <c r="N178" i="1" s="1"/>
  <c r="M174" i="1"/>
  <c r="J173" i="1"/>
  <c r="M173" i="1" s="1"/>
  <c r="M169" i="1"/>
  <c r="J168" i="1"/>
  <c r="M168" i="1" s="1"/>
  <c r="K160" i="1"/>
  <c r="L161" i="1"/>
  <c r="M161" i="1"/>
  <c r="J160" i="1"/>
  <c r="L145" i="1"/>
  <c r="M146" i="1"/>
  <c r="J145" i="1"/>
  <c r="N146" i="1"/>
  <c r="H145" i="1"/>
  <c r="K139" i="1"/>
  <c r="L140" i="1"/>
  <c r="M140" i="1"/>
  <c r="J139" i="1"/>
  <c r="I127" i="1"/>
  <c r="N135" i="1"/>
  <c r="H134" i="1"/>
  <c r="M130" i="1"/>
  <c r="J129" i="1"/>
  <c r="H115" i="1"/>
  <c r="H114" i="1" s="1"/>
  <c r="N114" i="1" s="1"/>
  <c r="M117" i="1"/>
  <c r="J116" i="1"/>
  <c r="M105" i="1"/>
  <c r="J104" i="1"/>
  <c r="K99" i="1"/>
  <c r="M100" i="1"/>
  <c r="L100" i="1"/>
  <c r="I96" i="1"/>
  <c r="N100" i="1"/>
  <c r="H99" i="1"/>
  <c r="M91" i="1"/>
  <c r="J90" i="1"/>
  <c r="M90" i="1" s="1"/>
  <c r="M86" i="1"/>
  <c r="J85" i="1"/>
  <c r="M85" i="1" s="1"/>
  <c r="M81" i="1"/>
  <c r="J80" i="1"/>
  <c r="M80" i="1" s="1"/>
  <c r="H80" i="1"/>
  <c r="N80" i="1" s="1"/>
  <c r="N81" i="1"/>
  <c r="M75" i="1"/>
  <c r="J74" i="1"/>
  <c r="M74" i="1" s="1"/>
  <c r="M65" i="1"/>
  <c r="J64" i="1"/>
  <c r="M64" i="1" s="1"/>
  <c r="K55" i="1"/>
  <c r="L56" i="1"/>
  <c r="M56" i="1"/>
  <c r="J55" i="1"/>
  <c r="N56" i="1"/>
  <c r="H55" i="1"/>
  <c r="M50" i="1"/>
  <c r="J49" i="1"/>
  <c r="I37" i="1"/>
  <c r="L37" i="1" s="1"/>
  <c r="M41" i="1"/>
  <c r="J40" i="1"/>
  <c r="N39" i="1"/>
  <c r="H38" i="1"/>
  <c r="M31" i="1"/>
  <c r="J30" i="1"/>
  <c r="I31" i="1"/>
  <c r="L32" i="1"/>
  <c r="M25" i="1"/>
  <c r="J24" i="1"/>
  <c r="M24" i="1" s="1"/>
  <c r="H12" i="1"/>
  <c r="N12" i="1" s="1"/>
  <c r="J13" i="1"/>
  <c r="I12" i="1"/>
  <c r="L13" i="1"/>
  <c r="N115" i="1" l="1"/>
  <c r="H11" i="1"/>
  <c r="H10" i="1" s="1"/>
  <c r="M160" i="1"/>
  <c r="N267" i="1"/>
  <c r="H266" i="1"/>
  <c r="H29" i="1"/>
  <c r="N29" i="1" s="1"/>
  <c r="M188" i="1"/>
  <c r="M139" i="1"/>
  <c r="M274" i="1"/>
  <c r="J273" i="1"/>
  <c r="H273" i="1"/>
  <c r="N274" i="1"/>
  <c r="M266" i="1"/>
  <c r="J265" i="1"/>
  <c r="K253" i="1"/>
  <c r="N253" i="1" s="1"/>
  <c r="L254" i="1"/>
  <c r="J253" i="1"/>
  <c r="M254" i="1"/>
  <c r="N245" i="1"/>
  <c r="H244" i="1"/>
  <c r="N244" i="1" s="1"/>
  <c r="J245" i="1"/>
  <c r="M246" i="1"/>
  <c r="M232" i="1"/>
  <c r="N234" i="1"/>
  <c r="H233" i="1"/>
  <c r="M224" i="1"/>
  <c r="J223" i="1"/>
  <c r="N224" i="1"/>
  <c r="H223" i="1"/>
  <c r="K216" i="1"/>
  <c r="N216" i="1" s="1"/>
  <c r="L217" i="1"/>
  <c r="M217" i="1"/>
  <c r="J216" i="1"/>
  <c r="H215" i="1"/>
  <c r="M210" i="1"/>
  <c r="J209" i="1"/>
  <c r="M209" i="1" s="1"/>
  <c r="L194" i="1"/>
  <c r="N204" i="1"/>
  <c r="H203" i="1"/>
  <c r="N203" i="1" s="1"/>
  <c r="J195" i="1"/>
  <c r="M196" i="1"/>
  <c r="N195" i="1"/>
  <c r="H194" i="1"/>
  <c r="K144" i="1"/>
  <c r="L144" i="1" s="1"/>
  <c r="L160" i="1"/>
  <c r="M145" i="1"/>
  <c r="J144" i="1"/>
  <c r="N145" i="1"/>
  <c r="H144" i="1"/>
  <c r="K128" i="1"/>
  <c r="L139" i="1"/>
  <c r="I126" i="1"/>
  <c r="N134" i="1"/>
  <c r="H128" i="1"/>
  <c r="M129" i="1"/>
  <c r="J128" i="1"/>
  <c r="J115" i="1"/>
  <c r="M116" i="1"/>
  <c r="M104" i="1"/>
  <c r="J98" i="1"/>
  <c r="J97" i="1" s="1"/>
  <c r="K98" i="1"/>
  <c r="L99" i="1"/>
  <c r="M99" i="1"/>
  <c r="N99" i="1"/>
  <c r="H98" i="1"/>
  <c r="K54" i="1"/>
  <c r="L55" i="1"/>
  <c r="M55" i="1"/>
  <c r="J54" i="1"/>
  <c r="N55" i="1"/>
  <c r="H54" i="1"/>
  <c r="J48" i="1"/>
  <c r="M49" i="1"/>
  <c r="M40" i="1"/>
  <c r="J39" i="1"/>
  <c r="N38" i="1"/>
  <c r="H37" i="1"/>
  <c r="N37" i="1" s="1"/>
  <c r="M30" i="1"/>
  <c r="J29" i="1"/>
  <c r="M29" i="1" s="1"/>
  <c r="I30" i="1"/>
  <c r="L31" i="1"/>
  <c r="J12" i="1"/>
  <c r="M13" i="1"/>
  <c r="N11" i="1"/>
  <c r="I11" i="1"/>
  <c r="L12" i="1"/>
  <c r="H265" i="1" l="1"/>
  <c r="N265" i="1" s="1"/>
  <c r="N266" i="1"/>
  <c r="M273" i="1"/>
  <c r="J272" i="1"/>
  <c r="M272" i="1" s="1"/>
  <c r="N273" i="1"/>
  <c r="H272" i="1"/>
  <c r="M265" i="1"/>
  <c r="J264" i="1"/>
  <c r="M264" i="1" s="1"/>
  <c r="K252" i="1"/>
  <c r="N252" i="1" s="1"/>
  <c r="L253" i="1"/>
  <c r="M253" i="1"/>
  <c r="J252" i="1"/>
  <c r="M252" i="1" s="1"/>
  <c r="M245" i="1"/>
  <c r="J244" i="1"/>
  <c r="N233" i="1"/>
  <c r="H232" i="1"/>
  <c r="J222" i="1"/>
  <c r="M222" i="1" s="1"/>
  <c r="M223" i="1"/>
  <c r="N223" i="1"/>
  <c r="H222" i="1"/>
  <c r="N222" i="1" s="1"/>
  <c r="K215" i="1"/>
  <c r="L216" i="1"/>
  <c r="J215" i="1"/>
  <c r="M216" i="1"/>
  <c r="J194" i="1"/>
  <c r="M195" i="1"/>
  <c r="N194" i="1"/>
  <c r="H193" i="1"/>
  <c r="N144" i="1"/>
  <c r="M144" i="1"/>
  <c r="K127" i="1"/>
  <c r="L128" i="1"/>
  <c r="H127" i="1"/>
  <c r="N128" i="1"/>
  <c r="M128" i="1"/>
  <c r="J127" i="1"/>
  <c r="M115" i="1"/>
  <c r="J114" i="1"/>
  <c r="M114" i="1" s="1"/>
  <c r="K97" i="1"/>
  <c r="L98" i="1"/>
  <c r="M98" i="1"/>
  <c r="N98" i="1"/>
  <c r="H97" i="1"/>
  <c r="M54" i="1"/>
  <c r="K47" i="1"/>
  <c r="L54" i="1"/>
  <c r="N54" i="1"/>
  <c r="H47" i="1"/>
  <c r="M48" i="1"/>
  <c r="J47" i="1"/>
  <c r="J38" i="1"/>
  <c r="M39" i="1"/>
  <c r="I29" i="1"/>
  <c r="L29" i="1" s="1"/>
  <c r="L30" i="1"/>
  <c r="J11" i="1"/>
  <c r="M12" i="1"/>
  <c r="N10" i="1"/>
  <c r="L11" i="1"/>
  <c r="I10" i="1"/>
  <c r="M215" i="1" l="1"/>
  <c r="N272" i="1"/>
  <c r="H264" i="1"/>
  <c r="N264" i="1" s="1"/>
  <c r="L252" i="1"/>
  <c r="K231" i="1"/>
  <c r="L231" i="1" s="1"/>
  <c r="M244" i="1"/>
  <c r="J231" i="1"/>
  <c r="H231" i="1"/>
  <c r="N232" i="1"/>
  <c r="K193" i="1"/>
  <c r="L193" i="1" s="1"/>
  <c r="L215" i="1"/>
  <c r="N215" i="1"/>
  <c r="J193" i="1"/>
  <c r="M193" i="1" s="1"/>
  <c r="M194" i="1"/>
  <c r="K126" i="1"/>
  <c r="L126" i="1" s="1"/>
  <c r="L127" i="1"/>
  <c r="H126" i="1"/>
  <c r="N127" i="1"/>
  <c r="J126" i="1"/>
  <c r="M126" i="1" s="1"/>
  <c r="M127" i="1"/>
  <c r="J96" i="1"/>
  <c r="K96" i="1"/>
  <c r="M97" i="1"/>
  <c r="L97" i="1"/>
  <c r="N97" i="1"/>
  <c r="H96" i="1"/>
  <c r="K46" i="1"/>
  <c r="L47" i="1"/>
  <c r="N47" i="1"/>
  <c r="H46" i="1"/>
  <c r="M47" i="1"/>
  <c r="J46" i="1"/>
  <c r="M46" i="1" s="1"/>
  <c r="M38" i="1"/>
  <c r="J37" i="1"/>
  <c r="M37" i="1" s="1"/>
  <c r="J10" i="1"/>
  <c r="M11" i="1"/>
  <c r="L10" i="1"/>
  <c r="I9" i="1"/>
  <c r="I279" i="1" s="1"/>
  <c r="N193" i="1" l="1"/>
  <c r="M231" i="1"/>
  <c r="N231" i="1"/>
  <c r="N126" i="1"/>
  <c r="N96" i="1"/>
  <c r="M96" i="1"/>
  <c r="L96" i="1"/>
  <c r="K9" i="1"/>
  <c r="L46" i="1"/>
  <c r="N46" i="1"/>
  <c r="H9" i="1"/>
  <c r="H279" i="1" s="1"/>
  <c r="J9" i="1"/>
  <c r="J279" i="1" s="1"/>
  <c r="M10" i="1"/>
  <c r="L9" i="1" l="1"/>
  <c r="K279" i="1"/>
  <c r="L279" i="1" s="1"/>
  <c r="M9" i="1"/>
  <c r="N9" i="1"/>
  <c r="N279" i="1" l="1"/>
  <c r="M279" i="1"/>
</calcChain>
</file>

<file path=xl/sharedStrings.xml><?xml version="1.0" encoding="utf-8"?>
<sst xmlns="http://schemas.openxmlformats.org/spreadsheetml/2006/main" count="561" uniqueCount="342">
  <si>
    <t>PU</t>
  </si>
  <si>
    <t>Nosilna PK/NRP</t>
  </si>
  <si>
    <t>NRP</t>
  </si>
  <si>
    <t>PP</t>
  </si>
  <si>
    <t>VIR</t>
  </si>
  <si>
    <t>Konto</t>
  </si>
  <si>
    <t>Opis</t>
  </si>
  <si>
    <t>Realizacija: 2013</t>
  </si>
  <si>
    <t>Realizacija: 2014</t>
  </si>
  <si>
    <t>Indeks 13:11</t>
  </si>
  <si>
    <t>Indeks 13:12</t>
  </si>
  <si>
    <t>Indeks 13:10</t>
  </si>
  <si>
    <t>04</t>
  </si>
  <si>
    <t>OBČINSKA UPRAVA</t>
  </si>
  <si>
    <t>06</t>
  </si>
  <si>
    <t>LOKALNA SAMOUPRAVA</t>
  </si>
  <si>
    <t>0603</t>
  </si>
  <si>
    <t>Dejavnost občinske uprave</t>
  </si>
  <si>
    <t>06039002</t>
  </si>
  <si>
    <t>07-0042</t>
  </si>
  <si>
    <t>Nabava osnovnih sredstev</t>
  </si>
  <si>
    <t>0611</t>
  </si>
  <si>
    <t>NABAVA OSNOVNIH SREDSTEV</t>
  </si>
  <si>
    <t>PV00</t>
  </si>
  <si>
    <t>Lastna sredstva</t>
  </si>
  <si>
    <t>42</t>
  </si>
  <si>
    <t>INVESTICIJSKI ODHODKI</t>
  </si>
  <si>
    <t>420101</t>
  </si>
  <si>
    <t>Nakup avtomobila</t>
  </si>
  <si>
    <t>42020200</t>
  </si>
  <si>
    <t>PROGRAMSKA OPREMA</t>
  </si>
  <si>
    <t>42020201</t>
  </si>
  <si>
    <t>RAČUNALNIŠKA OPREMA</t>
  </si>
  <si>
    <t>1821</t>
  </si>
  <si>
    <t>DEJAVNOST KNJIŽNICE</t>
  </si>
  <si>
    <t>420202</t>
  </si>
  <si>
    <t>Nakup strojne računalniške opreme</t>
  </si>
  <si>
    <t>12-0005</t>
  </si>
  <si>
    <t>Obnova občinske stavbe</t>
  </si>
  <si>
    <t>0602</t>
  </si>
  <si>
    <t>MATERIALNI STROŠKI OBČINSKE UPRAVE</t>
  </si>
  <si>
    <t>42050012</t>
  </si>
  <si>
    <t>Investicijska dela občinska stavba</t>
  </si>
  <si>
    <t>07</t>
  </si>
  <si>
    <t>OBRAMBA IN UKREPI OB IZREDNIH DOGODKIH</t>
  </si>
  <si>
    <t>0703</t>
  </si>
  <si>
    <t>Civilna zaščita in protipožarna varnost</t>
  </si>
  <si>
    <t>07039002</t>
  </si>
  <si>
    <t>Protipožarna varnost</t>
  </si>
  <si>
    <t>07-0018</t>
  </si>
  <si>
    <t>Oprema in manjše investicije po GD</t>
  </si>
  <si>
    <t>0714</t>
  </si>
  <si>
    <t>POŽARNE TAKSE</t>
  </si>
  <si>
    <t>43</t>
  </si>
  <si>
    <t>INVESTICIJSKI TRANSFERI</t>
  </si>
  <si>
    <t>431000</t>
  </si>
  <si>
    <t>Inv.transferi nepr.org.in ust.</t>
  </si>
  <si>
    <t>11</t>
  </si>
  <si>
    <t>KMETIJSTVO, GOZDARSTVO IN RIBIŠTVO</t>
  </si>
  <si>
    <t>1102</t>
  </si>
  <si>
    <t>Program reforme kmetijstva in živilstva</t>
  </si>
  <si>
    <t>11029002</t>
  </si>
  <si>
    <t>Razvoj in prilagajanje podeželskih območij</t>
  </si>
  <si>
    <t>07-0001</t>
  </si>
  <si>
    <t>Intervencije v kmetijstvo</t>
  </si>
  <si>
    <t>1101</t>
  </si>
  <si>
    <t>INTERVENCIJE V KMETIJSTVO</t>
  </si>
  <si>
    <t>41</t>
  </si>
  <si>
    <t>TEKOČI TRANSFERI</t>
  </si>
  <si>
    <t>410217</t>
  </si>
  <si>
    <t>Kompleksne subvencije v kmet.</t>
  </si>
  <si>
    <t>41200025</t>
  </si>
  <si>
    <t>Dotacija kmetijskim društvom</t>
  </si>
  <si>
    <t>13</t>
  </si>
  <si>
    <t>1302</t>
  </si>
  <si>
    <t>Cestni promet in infrastruktura</t>
  </si>
  <si>
    <t>13029001</t>
  </si>
  <si>
    <t>Upravljanje in tekoče vzdrževanje občinskih cest</t>
  </si>
  <si>
    <t>07-0039</t>
  </si>
  <si>
    <t>Investicije v 9 KS</t>
  </si>
  <si>
    <t>PROGRAMI KS,VS</t>
  </si>
  <si>
    <t>40</t>
  </si>
  <si>
    <t>TEKOČI ODHODKI</t>
  </si>
  <si>
    <t>402503</t>
  </si>
  <si>
    <t>Tekoče vzdr. drug. objektov</t>
  </si>
  <si>
    <t>13029002</t>
  </si>
  <si>
    <t>Investicijsko vzdrževanje in gradnja občinskih cest</t>
  </si>
  <si>
    <t>07-0045</t>
  </si>
  <si>
    <t>Projekti</t>
  </si>
  <si>
    <t>1665</t>
  </si>
  <si>
    <t>PROJEKTNA DOKUMENTACIJA</t>
  </si>
  <si>
    <t>42080424</t>
  </si>
  <si>
    <t>1802</t>
  </si>
  <si>
    <t>VARSTVO NARAVNE IN KULTURNE DEDIŠČINE</t>
  </si>
  <si>
    <t>420804</t>
  </si>
  <si>
    <t>Načrti in druga proj.dokument.</t>
  </si>
  <si>
    <t>09-0007</t>
  </si>
  <si>
    <t>Cesta G2 104</t>
  </si>
  <si>
    <t>1324</t>
  </si>
  <si>
    <t>INVESTICIJE V DRŽAVNO CESTO</t>
  </si>
  <si>
    <t>42040130</t>
  </si>
  <si>
    <t>CESTA G 2 104</t>
  </si>
  <si>
    <t>13-0002</t>
  </si>
  <si>
    <t>Obnova ceste Šenčur - Voklo</t>
  </si>
  <si>
    <t>1321</t>
  </si>
  <si>
    <t>OBČINSKE CESTE (INVESTICIJE)</t>
  </si>
  <si>
    <t>42040266</t>
  </si>
  <si>
    <t>Cesta Šenčur - Voklo</t>
  </si>
  <si>
    <t>13-0003</t>
  </si>
  <si>
    <t>Parkirišče pred Domom krajanov</t>
  </si>
  <si>
    <t>42040267</t>
  </si>
  <si>
    <t>Parkirišče dom krajanov Šenčur</t>
  </si>
  <si>
    <t>42080118</t>
  </si>
  <si>
    <t>GRADBENO STROKOVNI NADZOR</t>
  </si>
  <si>
    <t>14-0001</t>
  </si>
  <si>
    <t>Cesta v PC</t>
  </si>
  <si>
    <t>42040269</t>
  </si>
  <si>
    <t>14-0002</t>
  </si>
  <si>
    <t>Ureditev cest ob gradnji kanalizacije</t>
  </si>
  <si>
    <t>42040271</t>
  </si>
  <si>
    <t>14-0003</t>
  </si>
  <si>
    <t>Obnova ceste Visoko - Luže</t>
  </si>
  <si>
    <t>42040270</t>
  </si>
  <si>
    <t>Rekonstrukcija ceste Visoko - Luže</t>
  </si>
  <si>
    <t>14</t>
  </si>
  <si>
    <t>GOSPODARSTVO</t>
  </si>
  <si>
    <t>1402</t>
  </si>
  <si>
    <t>Pospeševanje in podpora gospodarski dejavnosti</t>
  </si>
  <si>
    <t>14029001</t>
  </si>
  <si>
    <t>Spodbujanje razvoja malega gospodarstva</t>
  </si>
  <si>
    <t>07-0003</t>
  </si>
  <si>
    <t>Spodbujanje razvoja podjetništva</t>
  </si>
  <si>
    <t>1401</t>
  </si>
  <si>
    <t>POSPEŠEVANJE DROBNEGA GOPODARSTVA</t>
  </si>
  <si>
    <t>410212</t>
  </si>
  <si>
    <t>Sred.za del.mesta v priv.podj.</t>
  </si>
  <si>
    <t>07-0004</t>
  </si>
  <si>
    <t>Razvojni programi</t>
  </si>
  <si>
    <t>RAZVOJNI PROGRAMI</t>
  </si>
  <si>
    <t>OV</t>
  </si>
  <si>
    <t>Ostali viri</t>
  </si>
  <si>
    <t>40299929</t>
  </si>
  <si>
    <t>Razvojni programi občine</t>
  </si>
  <si>
    <t>42024505</t>
  </si>
  <si>
    <t>Srčna igrala - OŠ</t>
  </si>
  <si>
    <t>1403</t>
  </si>
  <si>
    <t>Promocija Slovenije, razvoj turizma in gostinstva</t>
  </si>
  <si>
    <t>14039002</t>
  </si>
  <si>
    <t>Spodbujanje razvoja turizma in gostinstva</t>
  </si>
  <si>
    <t>07-0002</t>
  </si>
  <si>
    <t>Spodbujanje razvoja turizma</t>
  </si>
  <si>
    <t>1411</t>
  </si>
  <si>
    <t>POSPEŠEVANJE TURIZMA</t>
  </si>
  <si>
    <t>402099</t>
  </si>
  <si>
    <t>Drugi spl. material in stor.</t>
  </si>
  <si>
    <t>41200019</t>
  </si>
  <si>
    <t>GODLARJI</t>
  </si>
  <si>
    <t>41200021</t>
  </si>
  <si>
    <t>Prireditev praznik krompirja</t>
  </si>
  <si>
    <t>41200022</t>
  </si>
  <si>
    <t>Štefanovanje</t>
  </si>
  <si>
    <t>41200023</t>
  </si>
  <si>
    <t>Ostale turistične prireditve</t>
  </si>
  <si>
    <t>15</t>
  </si>
  <si>
    <t>VAROVANJE OKOLJA IN NARAVNE DEDIŠČINE</t>
  </si>
  <si>
    <t>1502</t>
  </si>
  <si>
    <t>Zmanjševanje onesnaženja, kontrola in nadzor</t>
  </si>
  <si>
    <t>15029001</t>
  </si>
  <si>
    <t>Zbiranje in ravnanje z odpadki</t>
  </si>
  <si>
    <t>13-0004</t>
  </si>
  <si>
    <t>Zbirni center Šenčur</t>
  </si>
  <si>
    <t>RAVNANJE Z ODPADKI</t>
  </si>
  <si>
    <t>42040254</t>
  </si>
  <si>
    <t>Gradnja nadstreška</t>
  </si>
  <si>
    <t>14-0012</t>
  </si>
  <si>
    <t>Odlagališče Tenetiše - zapiranje</t>
  </si>
  <si>
    <t>40250341</t>
  </si>
  <si>
    <t>Vzdrž. naprav - monitoring odlagališče Tenetiše</t>
  </si>
  <si>
    <t>14-0013</t>
  </si>
  <si>
    <t>Smetarsko vozilo</t>
  </si>
  <si>
    <t>43150001</t>
  </si>
  <si>
    <t>Invest. transf. JPK</t>
  </si>
  <si>
    <t>15029002</t>
  </si>
  <si>
    <t>Ravnanje z odpadno vodo</t>
  </si>
  <si>
    <t>08-0004</t>
  </si>
  <si>
    <t>1513</t>
  </si>
  <si>
    <t>42040135</t>
  </si>
  <si>
    <t>PV02</t>
  </si>
  <si>
    <t>Evropska sredstva</t>
  </si>
  <si>
    <t>08-0012</t>
  </si>
  <si>
    <t>Kanalizacija- sekundarni kanali Luže in Visoko</t>
  </si>
  <si>
    <t>1514</t>
  </si>
  <si>
    <t>42040136</t>
  </si>
  <si>
    <t>10-0001</t>
  </si>
  <si>
    <t>Kanalizacija Sajovčevo naselje</t>
  </si>
  <si>
    <t>1512</t>
  </si>
  <si>
    <t>FEKALNA KANALIZACIJA (INVESTICIJE)</t>
  </si>
  <si>
    <t>42050115</t>
  </si>
  <si>
    <t>Kanalizacija Sajovčevo nas.</t>
  </si>
  <si>
    <t>11-0001</t>
  </si>
  <si>
    <t>Investicijsko vzdrževanje in obnove - kanalizacija</t>
  </si>
  <si>
    <t>42050113</t>
  </si>
  <si>
    <t>Fekalna kanalizacija</t>
  </si>
  <si>
    <t>14-0006</t>
  </si>
  <si>
    <t>Tekoče vzdrževanje - fekalna kanalizacija</t>
  </si>
  <si>
    <t>14-0007</t>
  </si>
  <si>
    <t>Nabava osnovnih sredstev - transfer JPK</t>
  </si>
  <si>
    <t>43150002</t>
  </si>
  <si>
    <t>Inv. transf. JPK - delež pri nabavi OS</t>
  </si>
  <si>
    <t>14-0009</t>
  </si>
  <si>
    <t>Kanalizacija - kanal K39, K40</t>
  </si>
  <si>
    <t>42050131</t>
  </si>
  <si>
    <t>Fekalna kanalizacija k39, k40</t>
  </si>
  <si>
    <t>16</t>
  </si>
  <si>
    <t>1603</t>
  </si>
  <si>
    <t>Komunalna dejavnost</t>
  </si>
  <si>
    <t>16039001</t>
  </si>
  <si>
    <t>Oskrba z vodo</t>
  </si>
  <si>
    <t>07-0034</t>
  </si>
  <si>
    <t>Obnova vodovodnega omrežja</t>
  </si>
  <si>
    <t>1613</t>
  </si>
  <si>
    <t>VODOVODNO OMREŽJE</t>
  </si>
  <si>
    <t>42050119</t>
  </si>
  <si>
    <t>Vodovodno omrežje</t>
  </si>
  <si>
    <t>42050129</t>
  </si>
  <si>
    <t>Obnova vodovoda Šenčur-Voklo, Hotemaže</t>
  </si>
  <si>
    <t>42050130</t>
  </si>
  <si>
    <t>Obnova črpališča Olševek</t>
  </si>
  <si>
    <t>16039002</t>
  </si>
  <si>
    <t>Urejanje pokopališč in pogrebna dejavnost</t>
  </si>
  <si>
    <t>13-0006</t>
  </si>
  <si>
    <t>Ureditev pokopališča - vzdrževanje</t>
  </si>
  <si>
    <t>1622</t>
  </si>
  <si>
    <t>UREDITEV POKOPALIŠČA</t>
  </si>
  <si>
    <t>16039005</t>
  </si>
  <si>
    <t>Druge komunalne dejavnosti</t>
  </si>
  <si>
    <t>07-0036</t>
  </si>
  <si>
    <t>OPC Šenčur P3</t>
  </si>
  <si>
    <t>42040002</t>
  </si>
  <si>
    <t>OPC Šenčur 3P in P4</t>
  </si>
  <si>
    <t>1605</t>
  </si>
  <si>
    <t>Spodbujanje stanovanjske gradnje</t>
  </si>
  <si>
    <t>16059003</t>
  </si>
  <si>
    <t>Drugi programi na stanovanjskem področju</t>
  </si>
  <si>
    <t>08-0002</t>
  </si>
  <si>
    <t>Investicijsko vzdrževanje stanovanj</t>
  </si>
  <si>
    <t>1651</t>
  </si>
  <si>
    <t>STANOVANJA  (VZDRŽEVANJE)</t>
  </si>
  <si>
    <t>402501</t>
  </si>
  <si>
    <t>Tekoč. vzdr. stan. objektov</t>
  </si>
  <si>
    <t>1606</t>
  </si>
  <si>
    <t>16069002</t>
  </si>
  <si>
    <t>Nakup zemljišč</t>
  </si>
  <si>
    <t>07-0043</t>
  </si>
  <si>
    <t>1661</t>
  </si>
  <si>
    <t>NAKUP ZEMLJIŠČ</t>
  </si>
  <si>
    <t>40279900</t>
  </si>
  <si>
    <t>Odškodnina za poseg v zemljišče</t>
  </si>
  <si>
    <t>420600</t>
  </si>
  <si>
    <t>18</t>
  </si>
  <si>
    <t>KULTURA, ŠPORT IN NEVLADNE ORGANIZACIJE</t>
  </si>
  <si>
    <t>Ohranjanje kulturne dediščine</t>
  </si>
  <si>
    <t>18029001</t>
  </si>
  <si>
    <t>Nepremična kulturna dediščina</t>
  </si>
  <si>
    <t>07-0008</t>
  </si>
  <si>
    <t>Obnova kulturne dediščine</t>
  </si>
  <si>
    <t>42050000</t>
  </si>
  <si>
    <t>INVESTIC.VZDR.KULTURNIH OBJ.</t>
  </si>
  <si>
    <t>12-0003</t>
  </si>
  <si>
    <t>Obnova Blagnetove hiše</t>
  </si>
  <si>
    <t>1803</t>
  </si>
  <si>
    <t>OBNOVA BLAGNETOVE HIŠE</t>
  </si>
  <si>
    <t>42050104</t>
  </si>
  <si>
    <t>Programi v kulturi</t>
  </si>
  <si>
    <t>18039005</t>
  </si>
  <si>
    <t>Drugi programi v kulturi</t>
  </si>
  <si>
    <t>11-0002</t>
  </si>
  <si>
    <t>Gradnja doma Hotemaže</t>
  </si>
  <si>
    <t>1817</t>
  </si>
  <si>
    <t>GRADNJA DOMA  HOTEMAŽE</t>
  </si>
  <si>
    <t>42020403</t>
  </si>
  <si>
    <t>Nakup opreme Dom Hotemeže</t>
  </si>
  <si>
    <t>420401</t>
  </si>
  <si>
    <t>Novogradnje</t>
  </si>
  <si>
    <t>1805</t>
  </si>
  <si>
    <t>Šport in prostočasne aktivnosti</t>
  </si>
  <si>
    <t>18059001</t>
  </si>
  <si>
    <t>Programi športa</t>
  </si>
  <si>
    <t>13-0001</t>
  </si>
  <si>
    <t>Športni park Šenčur</t>
  </si>
  <si>
    <t>1873</t>
  </si>
  <si>
    <t>ŠPORTNI PARK ŠENČUR</t>
  </si>
  <si>
    <t>402200</t>
  </si>
  <si>
    <t>Električna energija</t>
  </si>
  <si>
    <t>402201</t>
  </si>
  <si>
    <t>Poraba kuriv in stroški ogrev.</t>
  </si>
  <si>
    <t>402203</t>
  </si>
  <si>
    <t>Voda in kom. storitve</t>
  </si>
  <si>
    <t>402204</t>
  </si>
  <si>
    <t>Odvoz smeti</t>
  </si>
  <si>
    <t>402504</t>
  </si>
  <si>
    <t>Zavarovalne premije za objekte</t>
  </si>
  <si>
    <t>19</t>
  </si>
  <si>
    <t>IZOBRAŽEVANJE</t>
  </si>
  <si>
    <t>1902</t>
  </si>
  <si>
    <t>Varstvo in vzgoja predšolskih otrok</t>
  </si>
  <si>
    <t>19029001</t>
  </si>
  <si>
    <t>Vrtci</t>
  </si>
  <si>
    <t>07-0007</t>
  </si>
  <si>
    <t>Investicijsko vzdrževanje vrtec, šola</t>
  </si>
  <si>
    <t>VZDRŽEVANJE OBJEKTOV VVZ</t>
  </si>
  <si>
    <t>43230004</t>
  </si>
  <si>
    <t>Investicijski transferi vrtec</t>
  </si>
  <si>
    <t>1903</t>
  </si>
  <si>
    <t>Primarno in sekundarno izobraževanje</t>
  </si>
  <si>
    <t>19039001</t>
  </si>
  <si>
    <t>Osnovno šolstvo</t>
  </si>
  <si>
    <t>07-0005</t>
  </si>
  <si>
    <t>Osnovnošolsko izobraževanje</t>
  </si>
  <si>
    <t>1909</t>
  </si>
  <si>
    <t>POSEBNI NAMENI OSNOVNO ŠOLSTVO</t>
  </si>
  <si>
    <t>43230000</t>
  </si>
  <si>
    <t>Investicijski transfer OŠ</t>
  </si>
  <si>
    <t>Sprejeti proračun:
 2014/1</t>
  </si>
  <si>
    <t>Veljavni proračun:
 2014/1</t>
  </si>
  <si>
    <t>Razpolaganje in upravljanje s premoženjem, potrebnim za delovanje
 občinske uprav</t>
  </si>
  <si>
    <t>PROMET, PROMETNA INFRASTRUKTURA IN 
KOMUNIKACIJE</t>
  </si>
  <si>
    <t>Odvajanje in čišč. komunal. odpad. voda v porečju zgornje
 Save in na obm. kranj. in sorškega polja</t>
  </si>
  <si>
    <t>ODVAJANJE IN ČIŠČENJE KOMUNALNIH ODPADNIH VODA
 V POREČJU ZGORNJE SAVE IN NA OBMOČJU KRANJSKEGA IN SORŠKEGA POLJA</t>
  </si>
  <si>
    <t>Odvajanje in čiščenje komunalnih odpadnih voda v porečju zgornje Save
 in območju kranjskega in sorškega polja-2sklop</t>
  </si>
  <si>
    <t>GRADNJA SEKUNDARNIH KANALOV FEKALNE KANALIZACIJE
 V NASELJIH HOTEMAŽE, LUŽE IN VISOKO - DEL</t>
  </si>
  <si>
    <t>Gradnja sekundarnih kanalov fekalne kanalizacije v naseljih Hotemaže
, Luže in Visoko-del</t>
  </si>
  <si>
    <t>Gradnja sekundarnih kanalov fekalne kanalizacije v naseljih Hotemaže,
 Luže in Visoko-del</t>
  </si>
  <si>
    <t>PROSTORSKO PLANIRANJE IN STANOVANJSKO
 KOMUNALNA DEJAVNOST</t>
  </si>
  <si>
    <t>Upravljanje in razpolaganje z zemljišči (javno dobro, kmetijska,
 gozdna in stavbna</t>
  </si>
  <si>
    <t>Šenčur, 30.3.2015</t>
  </si>
  <si>
    <t>ŽUPAN</t>
  </si>
  <si>
    <t>Ciril Kozjek l.r.</t>
  </si>
  <si>
    <t>NAČRT RAZVOJNIH PROGRAMOV (NRP) 2014</t>
  </si>
  <si>
    <t>OBČINA ŠENČUR</t>
  </si>
  <si>
    <t>KRANJSKA CESTA 11</t>
  </si>
  <si>
    <t>4208 ŠENČUR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</si>
</sst>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800000"/>
      <name val="Arial Narrow"/>
      <family val="2"/>
      <charset val="238"/>
    </font>
    <font>
      <b/>
      <sz val="10"/>
      <color rgb="FF8000FF"/>
      <name val="Arial Narrow"/>
      <family val="2"/>
      <charset val="238"/>
    </font>
    <font>
      <sz val="9"/>
      <color rgb="FFFF8080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9"/>
      <color rgb="FF008040"/>
      <name val="Arial Narrow"/>
      <family val="2"/>
      <charset val="238"/>
    </font>
    <font>
      <b/>
      <sz val="9"/>
      <color rgb="FF0000FF"/>
      <name val="Arial Narrow"/>
      <family val="2"/>
      <charset val="238"/>
    </font>
    <font>
      <sz val="8"/>
      <color rgb="FFFF8000"/>
      <name val="Arial Narrow"/>
      <family val="2"/>
      <charset val="238"/>
    </font>
    <font>
      <sz val="9"/>
      <color rgb="FF40808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Alignment="1">
      <alignment horizontal="center" vertical="center"/>
    </xf>
    <xf numFmtId="49" fontId="2" fillId="3" borderId="1" xfId="0" applyNumberFormat="1" applyFont="1" applyFill="1" applyBorder="1"/>
    <xf numFmtId="0" fontId="2" fillId="3" borderId="1" xfId="0" applyFont="1" applyFill="1" applyBorder="1"/>
    <xf numFmtId="4" fontId="2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49" fontId="6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right"/>
    </xf>
    <xf numFmtId="0" fontId="3" fillId="3" borderId="1" xfId="0" applyFont="1" applyFill="1" applyBorder="1"/>
    <xf numFmtId="49" fontId="3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49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0" fontId="5" fillId="3" borderId="1" xfId="0" applyFont="1" applyFill="1" applyBorder="1"/>
    <xf numFmtId="49" fontId="5" fillId="3" borderId="1" xfId="0" applyNumberFormat="1" applyFont="1" applyFill="1" applyBorder="1"/>
    <xf numFmtId="4" fontId="5" fillId="3" borderId="1" xfId="0" applyNumberFormat="1" applyFont="1" applyFill="1" applyBorder="1" applyAlignment="1">
      <alignment horizontal="right"/>
    </xf>
    <xf numFmtId="0" fontId="7" fillId="3" borderId="1" xfId="0" applyFont="1" applyFill="1" applyBorder="1"/>
    <xf numFmtId="49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49" fontId="8" fillId="3" borderId="1" xfId="0" applyNumberFormat="1" applyFont="1" applyFill="1" applyBorder="1"/>
    <xf numFmtId="4" fontId="8" fillId="3" borderId="1" xfId="0" applyNumberFormat="1" applyFont="1" applyFill="1" applyBorder="1" applyAlignment="1">
      <alignment horizontal="right"/>
    </xf>
    <xf numFmtId="0" fontId="9" fillId="3" borderId="1" xfId="0" applyFont="1" applyFill="1" applyBorder="1"/>
    <xf numFmtId="49" fontId="9" fillId="3" borderId="1" xfId="0" applyNumberFormat="1" applyFont="1" applyFill="1" applyBorder="1"/>
    <xf numFmtId="4" fontId="9" fillId="3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wrapText="1"/>
    </xf>
    <xf numFmtId="49" fontId="3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4" fillId="3" borderId="1" xfId="0" applyNumberFormat="1" applyFont="1" applyFill="1" applyBorder="1" applyAlignment="1">
      <alignment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3"/>
  <sheetViews>
    <sheetView tabSelected="1" workbookViewId="0">
      <pane ySplit="8" topLeftCell="A9" activePane="bottomLeft" state="frozen"/>
      <selection pane="bottomLeft" activeCell="B3" sqref="B3"/>
    </sheetView>
  </sheetViews>
  <sheetFormatPr defaultRowHeight="14.4" x14ac:dyDescent="0.3"/>
  <cols>
    <col min="1" max="1" width="3.33203125" bestFit="1" customWidth="1"/>
    <col min="2" max="2" width="13.88671875" bestFit="1" customWidth="1"/>
    <col min="3" max="3" width="5.88671875" bestFit="1" customWidth="1"/>
    <col min="4" max="4" width="3.88671875" bestFit="1" customWidth="1"/>
    <col min="5" max="5" width="3.77734375" bestFit="1" customWidth="1"/>
    <col min="6" max="6" width="6.109375" bestFit="1" customWidth="1"/>
    <col min="7" max="7" width="44" customWidth="1"/>
    <col min="8" max="8" width="14.6640625" bestFit="1" customWidth="1"/>
    <col min="9" max="9" width="18.6640625" customWidth="1"/>
    <col min="10" max="10" width="19.109375" customWidth="1"/>
    <col min="11" max="11" width="14.6640625" bestFit="1" customWidth="1"/>
    <col min="12" max="14" width="11.21875" bestFit="1" customWidth="1"/>
  </cols>
  <sheetData>
    <row r="2" spans="1:14" x14ac:dyDescent="0.3">
      <c r="C2" t="s">
        <v>339</v>
      </c>
    </row>
    <row r="3" spans="1:14" x14ac:dyDescent="0.3">
      <c r="C3" t="s">
        <v>340</v>
      </c>
    </row>
    <row r="4" spans="1:14" x14ac:dyDescent="0.3">
      <c r="C4" t="s">
        <v>341</v>
      </c>
    </row>
    <row r="6" spans="1:14" x14ac:dyDescent="0.3">
      <c r="G6" t="s">
        <v>338</v>
      </c>
    </row>
    <row r="7" spans="1:14" ht="30" customHeight="1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28" t="s">
        <v>323</v>
      </c>
      <c r="J7" s="28" t="s">
        <v>324</v>
      </c>
      <c r="K7" s="1" t="s">
        <v>8</v>
      </c>
      <c r="L7" s="1" t="s">
        <v>9</v>
      </c>
      <c r="M7" s="1" t="s">
        <v>10</v>
      </c>
      <c r="N7" s="1" t="s">
        <v>11</v>
      </c>
    </row>
    <row r="8" spans="1:14" x14ac:dyDescent="0.3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10</v>
      </c>
      <c r="I8" s="1">
        <v>11</v>
      </c>
      <c r="J8" s="1">
        <v>12</v>
      </c>
      <c r="K8" s="1">
        <v>13</v>
      </c>
      <c r="L8" s="1">
        <v>14</v>
      </c>
      <c r="M8" s="1">
        <v>15</v>
      </c>
      <c r="N8" s="1">
        <v>16</v>
      </c>
    </row>
    <row r="9" spans="1:14" x14ac:dyDescent="0.3">
      <c r="A9" s="2" t="s">
        <v>12</v>
      </c>
      <c r="B9" s="3"/>
      <c r="C9" s="3"/>
      <c r="D9" s="3"/>
      <c r="E9" s="3"/>
      <c r="F9" s="3"/>
      <c r="G9" s="2" t="s">
        <v>13</v>
      </c>
      <c r="H9" s="4">
        <f>+H10+H29+H37+H46+H96+H126+H193+H231+H264</f>
        <v>1590389.0299999998</v>
      </c>
      <c r="I9" s="4">
        <f>+I10+I29+I37+I46+I96+I126+I193+I231+I264</f>
        <v>5159071.7300000004</v>
      </c>
      <c r="J9" s="4">
        <f>+J10+J29+J37+J46+J96+J126+J193+J231+J264</f>
        <v>5226484.5500000007</v>
      </c>
      <c r="K9" s="4">
        <f>+K10+K29+K37+K46+K96+K126+K193+K231+K264</f>
        <v>3867671.4500000007</v>
      </c>
      <c r="L9" s="4">
        <f t="shared" ref="L9:L72" si="0">IF(I9&lt;&gt;0,K9/I9*100,0)</f>
        <v>74.968359666516989</v>
      </c>
      <c r="M9" s="4">
        <f t="shared" ref="M9:M72" si="1">IF(J9&lt;&gt;0,K9/J9*100,0)</f>
        <v>74.001394493742453</v>
      </c>
      <c r="N9" s="4">
        <f t="shared" ref="N9:N72" si="2">IF(H9&lt;&gt;0,K9/H9*100,0)</f>
        <v>243.19027464619779</v>
      </c>
    </row>
    <row r="10" spans="1:14" x14ac:dyDescent="0.3">
      <c r="A10" s="8"/>
      <c r="B10" s="9" t="s">
        <v>14</v>
      </c>
      <c r="C10" s="8"/>
      <c r="D10" s="8"/>
      <c r="E10" s="8"/>
      <c r="F10" s="8"/>
      <c r="G10" s="9" t="s">
        <v>15</v>
      </c>
      <c r="H10" s="10">
        <f t="shared" ref="H10:K11" si="3">+H11</f>
        <v>42364.94</v>
      </c>
      <c r="I10" s="10">
        <f t="shared" si="3"/>
        <v>5000</v>
      </c>
      <c r="J10" s="10">
        <f t="shared" si="3"/>
        <v>5000</v>
      </c>
      <c r="K10" s="10">
        <f t="shared" si="3"/>
        <v>4296.08</v>
      </c>
      <c r="L10" s="10">
        <f t="shared" si="0"/>
        <v>85.921599999999998</v>
      </c>
      <c r="M10" s="10">
        <f t="shared" si="1"/>
        <v>85.921599999999998</v>
      </c>
      <c r="N10" s="10">
        <f t="shared" si="2"/>
        <v>10.140649319932944</v>
      </c>
    </row>
    <row r="11" spans="1:14" x14ac:dyDescent="0.3">
      <c r="A11" s="11"/>
      <c r="B11" s="12" t="s">
        <v>16</v>
      </c>
      <c r="C11" s="11"/>
      <c r="D11" s="11"/>
      <c r="E11" s="11"/>
      <c r="F11" s="11"/>
      <c r="G11" s="12" t="s">
        <v>17</v>
      </c>
      <c r="H11" s="13">
        <f t="shared" si="3"/>
        <v>42364.94</v>
      </c>
      <c r="I11" s="13">
        <f t="shared" si="3"/>
        <v>5000</v>
      </c>
      <c r="J11" s="13">
        <f t="shared" si="3"/>
        <v>5000</v>
      </c>
      <c r="K11" s="13">
        <f t="shared" si="3"/>
        <v>4296.08</v>
      </c>
      <c r="L11" s="13">
        <f t="shared" si="0"/>
        <v>85.921599999999998</v>
      </c>
      <c r="M11" s="13">
        <f t="shared" si="1"/>
        <v>85.921599999999998</v>
      </c>
      <c r="N11" s="13">
        <f t="shared" si="2"/>
        <v>10.140649319932944</v>
      </c>
    </row>
    <row r="12" spans="1:14" ht="21.6" x14ac:dyDescent="0.3">
      <c r="A12" s="14"/>
      <c r="B12" s="15" t="s">
        <v>18</v>
      </c>
      <c r="C12" s="14"/>
      <c r="D12" s="14"/>
      <c r="E12" s="14"/>
      <c r="F12" s="14"/>
      <c r="G12" s="29" t="s">
        <v>325</v>
      </c>
      <c r="H12" s="16">
        <f>+H13+H24</f>
        <v>42364.94</v>
      </c>
      <c r="I12" s="16">
        <f>+I13+I24</f>
        <v>5000</v>
      </c>
      <c r="J12" s="16">
        <f>+J13+J24</f>
        <v>5000</v>
      </c>
      <c r="K12" s="16">
        <f>+K13+K24</f>
        <v>4296.08</v>
      </c>
      <c r="L12" s="16">
        <f t="shared" si="0"/>
        <v>85.921599999999998</v>
      </c>
      <c r="M12" s="16">
        <f t="shared" si="1"/>
        <v>85.921599999999998</v>
      </c>
      <c r="N12" s="16">
        <f t="shared" si="2"/>
        <v>10.140649319932944</v>
      </c>
    </row>
    <row r="13" spans="1:14" x14ac:dyDescent="0.3">
      <c r="A13" s="5"/>
      <c r="B13" s="5"/>
      <c r="C13" s="6" t="s">
        <v>19</v>
      </c>
      <c r="D13" s="5"/>
      <c r="E13" s="5"/>
      <c r="F13" s="5"/>
      <c r="G13" s="6" t="s">
        <v>20</v>
      </c>
      <c r="H13" s="7">
        <f>+H14+H20</f>
        <v>22220.33</v>
      </c>
      <c r="I13" s="7">
        <f>+I14+I20</f>
        <v>5000</v>
      </c>
      <c r="J13" s="7">
        <f>+J14+J20</f>
        <v>5000</v>
      </c>
      <c r="K13" s="7">
        <f>+K14+K20</f>
        <v>4296.08</v>
      </c>
      <c r="L13" s="7">
        <f t="shared" si="0"/>
        <v>85.921599999999998</v>
      </c>
      <c r="M13" s="7">
        <f t="shared" si="1"/>
        <v>85.921599999999998</v>
      </c>
      <c r="N13" s="7">
        <f t="shared" si="2"/>
        <v>19.334006290635646</v>
      </c>
    </row>
    <row r="14" spans="1:14" x14ac:dyDescent="0.3">
      <c r="A14" s="17"/>
      <c r="B14" s="17"/>
      <c r="C14" s="17"/>
      <c r="D14" s="18" t="s">
        <v>21</v>
      </c>
      <c r="E14" s="17"/>
      <c r="F14" s="17"/>
      <c r="G14" s="18" t="s">
        <v>22</v>
      </c>
      <c r="H14" s="19">
        <f t="shared" ref="H14:K15" si="4">+H15</f>
        <v>22220.33</v>
      </c>
      <c r="I14" s="19">
        <f t="shared" si="4"/>
        <v>5000</v>
      </c>
      <c r="J14" s="19">
        <f t="shared" si="4"/>
        <v>5000</v>
      </c>
      <c r="K14" s="19">
        <f t="shared" si="4"/>
        <v>2623</v>
      </c>
      <c r="L14" s="19">
        <f t="shared" si="0"/>
        <v>52.459999999999994</v>
      </c>
      <c r="M14" s="19">
        <f t="shared" si="1"/>
        <v>52.459999999999994</v>
      </c>
      <c r="N14" s="19">
        <f t="shared" si="2"/>
        <v>11.80450515361383</v>
      </c>
    </row>
    <row r="15" spans="1:14" x14ac:dyDescent="0.3">
      <c r="A15" s="20"/>
      <c r="B15" s="20"/>
      <c r="C15" s="20"/>
      <c r="D15" s="20"/>
      <c r="E15" s="21" t="s">
        <v>23</v>
      </c>
      <c r="F15" s="20"/>
      <c r="G15" s="21" t="s">
        <v>24</v>
      </c>
      <c r="H15" s="22">
        <f t="shared" si="4"/>
        <v>22220.33</v>
      </c>
      <c r="I15" s="22">
        <f t="shared" si="4"/>
        <v>5000</v>
      </c>
      <c r="J15" s="22">
        <f t="shared" si="4"/>
        <v>5000</v>
      </c>
      <c r="K15" s="22">
        <f t="shared" si="4"/>
        <v>2623</v>
      </c>
      <c r="L15" s="22">
        <f t="shared" si="0"/>
        <v>52.459999999999994</v>
      </c>
      <c r="M15" s="22">
        <f t="shared" si="1"/>
        <v>52.459999999999994</v>
      </c>
      <c r="N15" s="22">
        <f t="shared" si="2"/>
        <v>11.80450515361383</v>
      </c>
    </row>
    <row r="16" spans="1:14" x14ac:dyDescent="0.3">
      <c r="A16" s="23"/>
      <c r="B16" s="23"/>
      <c r="C16" s="23"/>
      <c r="D16" s="23"/>
      <c r="E16" s="23"/>
      <c r="F16" s="24" t="s">
        <v>25</v>
      </c>
      <c r="G16" s="24" t="s">
        <v>26</v>
      </c>
      <c r="H16" s="25">
        <f>+H17+H18+H19</f>
        <v>22220.33</v>
      </c>
      <c r="I16" s="25">
        <f>+I17+I18+I19</f>
        <v>5000</v>
      </c>
      <c r="J16" s="25">
        <f>+J17+J18+J19</f>
        <v>5000</v>
      </c>
      <c r="K16" s="25">
        <f>+K17+K18+K19</f>
        <v>2623</v>
      </c>
      <c r="L16" s="25">
        <f t="shared" si="0"/>
        <v>52.459999999999994</v>
      </c>
      <c r="M16" s="25">
        <f t="shared" si="1"/>
        <v>52.459999999999994</v>
      </c>
      <c r="N16" s="25">
        <f t="shared" si="2"/>
        <v>11.80450515361383</v>
      </c>
    </row>
    <row r="17" spans="1:14" x14ac:dyDescent="0.3">
      <c r="A17" s="14"/>
      <c r="B17" s="14"/>
      <c r="C17" s="14"/>
      <c r="D17" s="14"/>
      <c r="E17" s="14"/>
      <c r="F17" s="15" t="s">
        <v>27</v>
      </c>
      <c r="G17" s="15" t="s">
        <v>28</v>
      </c>
      <c r="H17" s="16">
        <v>11922</v>
      </c>
      <c r="I17" s="16">
        <v>0</v>
      </c>
      <c r="J17" s="16">
        <v>0</v>
      </c>
      <c r="K17" s="16">
        <v>0</v>
      </c>
      <c r="L17" s="16">
        <f t="shared" si="0"/>
        <v>0</v>
      </c>
      <c r="M17" s="16">
        <f t="shared" si="1"/>
        <v>0</v>
      </c>
      <c r="N17" s="16">
        <f t="shared" si="2"/>
        <v>0</v>
      </c>
    </row>
    <row r="18" spans="1:14" x14ac:dyDescent="0.3">
      <c r="A18" s="14"/>
      <c r="B18" s="14"/>
      <c r="C18" s="14"/>
      <c r="D18" s="14"/>
      <c r="E18" s="14"/>
      <c r="F18" s="15" t="s">
        <v>29</v>
      </c>
      <c r="G18" s="15" t="s">
        <v>30</v>
      </c>
      <c r="H18" s="16">
        <v>8087.04</v>
      </c>
      <c r="I18" s="16">
        <v>1000</v>
      </c>
      <c r="J18" s="16">
        <v>1000</v>
      </c>
      <c r="K18" s="16">
        <v>2135</v>
      </c>
      <c r="L18" s="16">
        <f t="shared" si="0"/>
        <v>213.49999999999997</v>
      </c>
      <c r="M18" s="16">
        <f t="shared" si="1"/>
        <v>213.49999999999997</v>
      </c>
      <c r="N18" s="16">
        <f t="shared" si="2"/>
        <v>26.400265115542894</v>
      </c>
    </row>
    <row r="19" spans="1:14" x14ac:dyDescent="0.3">
      <c r="A19" s="14"/>
      <c r="B19" s="14"/>
      <c r="C19" s="14"/>
      <c r="D19" s="14"/>
      <c r="E19" s="14"/>
      <c r="F19" s="15" t="s">
        <v>31</v>
      </c>
      <c r="G19" s="15" t="s">
        <v>32</v>
      </c>
      <c r="H19" s="16">
        <v>2211.29</v>
      </c>
      <c r="I19" s="16">
        <v>4000</v>
      </c>
      <c r="J19" s="16">
        <v>4000</v>
      </c>
      <c r="K19" s="16">
        <v>488</v>
      </c>
      <c r="L19" s="16">
        <f t="shared" si="0"/>
        <v>12.2</v>
      </c>
      <c r="M19" s="16">
        <f t="shared" si="1"/>
        <v>12.2</v>
      </c>
      <c r="N19" s="16">
        <f t="shared" si="2"/>
        <v>22.068566311971747</v>
      </c>
    </row>
    <row r="20" spans="1:14" x14ac:dyDescent="0.3">
      <c r="A20" s="17"/>
      <c r="B20" s="17"/>
      <c r="C20" s="17"/>
      <c r="D20" s="18" t="s">
        <v>33</v>
      </c>
      <c r="E20" s="17"/>
      <c r="F20" s="17"/>
      <c r="G20" s="18" t="s">
        <v>34</v>
      </c>
      <c r="H20" s="19">
        <f t="shared" ref="H20:K22" si="5">+H21</f>
        <v>0</v>
      </c>
      <c r="I20" s="19">
        <f t="shared" si="5"/>
        <v>0</v>
      </c>
      <c r="J20" s="19">
        <f t="shared" si="5"/>
        <v>0</v>
      </c>
      <c r="K20" s="19">
        <f t="shared" si="5"/>
        <v>1673.08</v>
      </c>
      <c r="L20" s="19">
        <f t="shared" si="0"/>
        <v>0</v>
      </c>
      <c r="M20" s="19">
        <f t="shared" si="1"/>
        <v>0</v>
      </c>
      <c r="N20" s="19">
        <f t="shared" si="2"/>
        <v>0</v>
      </c>
    </row>
    <row r="21" spans="1:14" x14ac:dyDescent="0.3">
      <c r="A21" s="20"/>
      <c r="B21" s="20"/>
      <c r="C21" s="20"/>
      <c r="D21" s="20"/>
      <c r="E21" s="21" t="s">
        <v>23</v>
      </c>
      <c r="F21" s="20"/>
      <c r="G21" s="21" t="s">
        <v>24</v>
      </c>
      <c r="H21" s="22">
        <f t="shared" si="5"/>
        <v>0</v>
      </c>
      <c r="I21" s="22">
        <f t="shared" si="5"/>
        <v>0</v>
      </c>
      <c r="J21" s="22">
        <f t="shared" si="5"/>
        <v>0</v>
      </c>
      <c r="K21" s="22">
        <f t="shared" si="5"/>
        <v>1673.08</v>
      </c>
      <c r="L21" s="22">
        <f t="shared" si="0"/>
        <v>0</v>
      </c>
      <c r="M21" s="22">
        <f t="shared" si="1"/>
        <v>0</v>
      </c>
      <c r="N21" s="22">
        <f t="shared" si="2"/>
        <v>0</v>
      </c>
    </row>
    <row r="22" spans="1:14" x14ac:dyDescent="0.3">
      <c r="A22" s="23"/>
      <c r="B22" s="23"/>
      <c r="C22" s="23"/>
      <c r="D22" s="23"/>
      <c r="E22" s="23"/>
      <c r="F22" s="24" t="s">
        <v>25</v>
      </c>
      <c r="G22" s="24" t="s">
        <v>26</v>
      </c>
      <c r="H22" s="25">
        <f t="shared" si="5"/>
        <v>0</v>
      </c>
      <c r="I22" s="25">
        <f t="shared" si="5"/>
        <v>0</v>
      </c>
      <c r="J22" s="25">
        <f t="shared" si="5"/>
        <v>0</v>
      </c>
      <c r="K22" s="25">
        <f t="shared" si="5"/>
        <v>1673.08</v>
      </c>
      <c r="L22" s="25">
        <f t="shared" si="0"/>
        <v>0</v>
      </c>
      <c r="M22" s="25">
        <f t="shared" si="1"/>
        <v>0</v>
      </c>
      <c r="N22" s="25">
        <f t="shared" si="2"/>
        <v>0</v>
      </c>
    </row>
    <row r="23" spans="1:14" x14ac:dyDescent="0.3">
      <c r="A23" s="14"/>
      <c r="B23" s="14"/>
      <c r="C23" s="14"/>
      <c r="D23" s="14"/>
      <c r="E23" s="14"/>
      <c r="F23" s="15" t="s">
        <v>35</v>
      </c>
      <c r="G23" s="15" t="s">
        <v>36</v>
      </c>
      <c r="H23" s="16">
        <v>0</v>
      </c>
      <c r="I23" s="16">
        <v>0</v>
      </c>
      <c r="J23" s="16">
        <v>0</v>
      </c>
      <c r="K23" s="16">
        <v>1673.08</v>
      </c>
      <c r="L23" s="16">
        <f t="shared" si="0"/>
        <v>0</v>
      </c>
      <c r="M23" s="16">
        <f t="shared" si="1"/>
        <v>0</v>
      </c>
      <c r="N23" s="16">
        <f t="shared" si="2"/>
        <v>0</v>
      </c>
    </row>
    <row r="24" spans="1:14" x14ac:dyDescent="0.3">
      <c r="A24" s="5"/>
      <c r="B24" s="5"/>
      <c r="C24" s="6" t="s">
        <v>37</v>
      </c>
      <c r="D24" s="5"/>
      <c r="E24" s="5"/>
      <c r="F24" s="5"/>
      <c r="G24" s="6" t="s">
        <v>38</v>
      </c>
      <c r="H24" s="7">
        <f t="shared" ref="H24:K27" si="6">+H25</f>
        <v>20144.61</v>
      </c>
      <c r="I24" s="7">
        <f t="shared" si="6"/>
        <v>0</v>
      </c>
      <c r="J24" s="7">
        <f t="shared" si="6"/>
        <v>0</v>
      </c>
      <c r="K24" s="7">
        <f t="shared" si="6"/>
        <v>0</v>
      </c>
      <c r="L24" s="7">
        <f t="shared" si="0"/>
        <v>0</v>
      </c>
      <c r="M24" s="7">
        <f t="shared" si="1"/>
        <v>0</v>
      </c>
      <c r="N24" s="7">
        <f t="shared" si="2"/>
        <v>0</v>
      </c>
    </row>
    <row r="25" spans="1:14" x14ac:dyDescent="0.3">
      <c r="A25" s="17"/>
      <c r="B25" s="17"/>
      <c r="C25" s="17"/>
      <c r="D25" s="18" t="s">
        <v>39</v>
      </c>
      <c r="E25" s="17"/>
      <c r="F25" s="17"/>
      <c r="G25" s="18" t="s">
        <v>40</v>
      </c>
      <c r="H25" s="19">
        <f t="shared" si="6"/>
        <v>20144.61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9">
        <f t="shared" si="0"/>
        <v>0</v>
      </c>
      <c r="M25" s="19">
        <f t="shared" si="1"/>
        <v>0</v>
      </c>
      <c r="N25" s="19">
        <f t="shared" si="2"/>
        <v>0</v>
      </c>
    </row>
    <row r="26" spans="1:14" x14ac:dyDescent="0.3">
      <c r="A26" s="20"/>
      <c r="B26" s="20"/>
      <c r="C26" s="20"/>
      <c r="D26" s="20"/>
      <c r="E26" s="21" t="s">
        <v>23</v>
      </c>
      <c r="F26" s="20"/>
      <c r="G26" s="21" t="s">
        <v>24</v>
      </c>
      <c r="H26" s="22">
        <f t="shared" si="6"/>
        <v>20144.61</v>
      </c>
      <c r="I26" s="22">
        <f t="shared" si="6"/>
        <v>0</v>
      </c>
      <c r="J26" s="22">
        <f t="shared" si="6"/>
        <v>0</v>
      </c>
      <c r="K26" s="22">
        <f t="shared" si="6"/>
        <v>0</v>
      </c>
      <c r="L26" s="22">
        <f t="shared" si="0"/>
        <v>0</v>
      </c>
      <c r="M26" s="22">
        <f t="shared" si="1"/>
        <v>0</v>
      </c>
      <c r="N26" s="22">
        <f t="shared" si="2"/>
        <v>0</v>
      </c>
    </row>
    <row r="27" spans="1:14" x14ac:dyDescent="0.3">
      <c r="A27" s="23"/>
      <c r="B27" s="23"/>
      <c r="C27" s="23"/>
      <c r="D27" s="23"/>
      <c r="E27" s="23"/>
      <c r="F27" s="24" t="s">
        <v>25</v>
      </c>
      <c r="G27" s="24" t="s">
        <v>26</v>
      </c>
      <c r="H27" s="25">
        <f t="shared" si="6"/>
        <v>20144.61</v>
      </c>
      <c r="I27" s="25">
        <f t="shared" si="6"/>
        <v>0</v>
      </c>
      <c r="J27" s="25">
        <f t="shared" si="6"/>
        <v>0</v>
      </c>
      <c r="K27" s="25">
        <f t="shared" si="6"/>
        <v>0</v>
      </c>
      <c r="L27" s="25">
        <f t="shared" si="0"/>
        <v>0</v>
      </c>
      <c r="M27" s="25">
        <f t="shared" si="1"/>
        <v>0</v>
      </c>
      <c r="N27" s="25">
        <f t="shared" si="2"/>
        <v>0</v>
      </c>
    </row>
    <row r="28" spans="1:14" x14ac:dyDescent="0.3">
      <c r="A28" s="14"/>
      <c r="B28" s="14"/>
      <c r="C28" s="14"/>
      <c r="D28" s="14"/>
      <c r="E28" s="14"/>
      <c r="F28" s="15" t="s">
        <v>41</v>
      </c>
      <c r="G28" s="15" t="s">
        <v>42</v>
      </c>
      <c r="H28" s="16">
        <v>20144.61</v>
      </c>
      <c r="I28" s="16">
        <v>0</v>
      </c>
      <c r="J28" s="16">
        <v>0</v>
      </c>
      <c r="K28" s="16">
        <v>0</v>
      </c>
      <c r="L28" s="16">
        <f t="shared" si="0"/>
        <v>0</v>
      </c>
      <c r="M28" s="16">
        <f t="shared" si="1"/>
        <v>0</v>
      </c>
      <c r="N28" s="16">
        <f t="shared" si="2"/>
        <v>0</v>
      </c>
    </row>
    <row r="29" spans="1:14" x14ac:dyDescent="0.3">
      <c r="A29" s="8"/>
      <c r="B29" s="9" t="s">
        <v>43</v>
      </c>
      <c r="C29" s="8"/>
      <c r="D29" s="8"/>
      <c r="E29" s="8"/>
      <c r="F29" s="8"/>
      <c r="G29" s="9" t="s">
        <v>44</v>
      </c>
      <c r="H29" s="10">
        <f t="shared" ref="H29:K35" si="7">+H30</f>
        <v>0</v>
      </c>
      <c r="I29" s="10">
        <f t="shared" si="7"/>
        <v>12000</v>
      </c>
      <c r="J29" s="10">
        <f t="shared" si="7"/>
        <v>12000</v>
      </c>
      <c r="K29" s="10">
        <f t="shared" si="7"/>
        <v>14352</v>
      </c>
      <c r="L29" s="10">
        <f t="shared" si="0"/>
        <v>119.6</v>
      </c>
      <c r="M29" s="10">
        <f t="shared" si="1"/>
        <v>119.6</v>
      </c>
      <c r="N29" s="10">
        <f t="shared" si="2"/>
        <v>0</v>
      </c>
    </row>
    <row r="30" spans="1:14" x14ac:dyDescent="0.3">
      <c r="A30" s="11"/>
      <c r="B30" s="12" t="s">
        <v>45</v>
      </c>
      <c r="C30" s="11"/>
      <c r="D30" s="11"/>
      <c r="E30" s="11"/>
      <c r="F30" s="11"/>
      <c r="G30" s="12" t="s">
        <v>46</v>
      </c>
      <c r="H30" s="13">
        <f t="shared" si="7"/>
        <v>0</v>
      </c>
      <c r="I30" s="13">
        <f t="shared" si="7"/>
        <v>12000</v>
      </c>
      <c r="J30" s="13">
        <f t="shared" si="7"/>
        <v>12000</v>
      </c>
      <c r="K30" s="13">
        <f t="shared" si="7"/>
        <v>14352</v>
      </c>
      <c r="L30" s="13">
        <f t="shared" si="0"/>
        <v>119.6</v>
      </c>
      <c r="M30" s="13">
        <f t="shared" si="1"/>
        <v>119.6</v>
      </c>
      <c r="N30" s="13">
        <f t="shared" si="2"/>
        <v>0</v>
      </c>
    </row>
    <row r="31" spans="1:14" x14ac:dyDescent="0.3">
      <c r="A31" s="14"/>
      <c r="B31" s="15" t="s">
        <v>47</v>
      </c>
      <c r="C31" s="14"/>
      <c r="D31" s="14"/>
      <c r="E31" s="14"/>
      <c r="F31" s="14"/>
      <c r="G31" s="15" t="s">
        <v>48</v>
      </c>
      <c r="H31" s="16">
        <f t="shared" si="7"/>
        <v>0</v>
      </c>
      <c r="I31" s="16">
        <f t="shared" si="7"/>
        <v>12000</v>
      </c>
      <c r="J31" s="16">
        <f t="shared" si="7"/>
        <v>12000</v>
      </c>
      <c r="K31" s="16">
        <f t="shared" si="7"/>
        <v>14352</v>
      </c>
      <c r="L31" s="16">
        <f t="shared" si="0"/>
        <v>119.6</v>
      </c>
      <c r="M31" s="16">
        <f t="shared" si="1"/>
        <v>119.6</v>
      </c>
      <c r="N31" s="16">
        <f t="shared" si="2"/>
        <v>0</v>
      </c>
    </row>
    <row r="32" spans="1:14" x14ac:dyDescent="0.3">
      <c r="A32" s="5"/>
      <c r="B32" s="5"/>
      <c r="C32" s="6" t="s">
        <v>49</v>
      </c>
      <c r="D32" s="5"/>
      <c r="E32" s="5"/>
      <c r="F32" s="5"/>
      <c r="G32" s="6" t="s">
        <v>50</v>
      </c>
      <c r="H32" s="7">
        <f t="shared" si="7"/>
        <v>0</v>
      </c>
      <c r="I32" s="7">
        <f t="shared" si="7"/>
        <v>12000</v>
      </c>
      <c r="J32" s="7">
        <f t="shared" si="7"/>
        <v>12000</v>
      </c>
      <c r="K32" s="7">
        <f t="shared" si="7"/>
        <v>14352</v>
      </c>
      <c r="L32" s="7">
        <f t="shared" si="0"/>
        <v>119.6</v>
      </c>
      <c r="M32" s="7">
        <f t="shared" si="1"/>
        <v>119.6</v>
      </c>
      <c r="N32" s="7">
        <f t="shared" si="2"/>
        <v>0</v>
      </c>
    </row>
    <row r="33" spans="1:14" x14ac:dyDescent="0.3">
      <c r="A33" s="17"/>
      <c r="B33" s="17"/>
      <c r="C33" s="17"/>
      <c r="D33" s="18" t="s">
        <v>51</v>
      </c>
      <c r="E33" s="17"/>
      <c r="F33" s="17"/>
      <c r="G33" s="18" t="s">
        <v>52</v>
      </c>
      <c r="H33" s="19">
        <f t="shared" si="7"/>
        <v>0</v>
      </c>
      <c r="I33" s="19">
        <f t="shared" si="7"/>
        <v>12000</v>
      </c>
      <c r="J33" s="19">
        <f t="shared" si="7"/>
        <v>12000</v>
      </c>
      <c r="K33" s="19">
        <f t="shared" si="7"/>
        <v>14352</v>
      </c>
      <c r="L33" s="19">
        <f t="shared" si="0"/>
        <v>119.6</v>
      </c>
      <c r="M33" s="19">
        <f t="shared" si="1"/>
        <v>119.6</v>
      </c>
      <c r="N33" s="19">
        <f t="shared" si="2"/>
        <v>0</v>
      </c>
    </row>
    <row r="34" spans="1:14" x14ac:dyDescent="0.3">
      <c r="A34" s="20"/>
      <c r="B34" s="20"/>
      <c r="C34" s="20"/>
      <c r="D34" s="20"/>
      <c r="E34" s="21" t="s">
        <v>23</v>
      </c>
      <c r="F34" s="20"/>
      <c r="G34" s="21" t="s">
        <v>24</v>
      </c>
      <c r="H34" s="22">
        <f t="shared" si="7"/>
        <v>0</v>
      </c>
      <c r="I34" s="22">
        <f t="shared" si="7"/>
        <v>12000</v>
      </c>
      <c r="J34" s="22">
        <f t="shared" si="7"/>
        <v>12000</v>
      </c>
      <c r="K34" s="22">
        <f t="shared" si="7"/>
        <v>14352</v>
      </c>
      <c r="L34" s="22">
        <f t="shared" si="0"/>
        <v>119.6</v>
      </c>
      <c r="M34" s="22">
        <f t="shared" si="1"/>
        <v>119.6</v>
      </c>
      <c r="N34" s="22">
        <f t="shared" si="2"/>
        <v>0</v>
      </c>
    </row>
    <row r="35" spans="1:14" x14ac:dyDescent="0.3">
      <c r="A35" s="23"/>
      <c r="B35" s="23"/>
      <c r="C35" s="23"/>
      <c r="D35" s="23"/>
      <c r="E35" s="23"/>
      <c r="F35" s="24" t="s">
        <v>53</v>
      </c>
      <c r="G35" s="24" t="s">
        <v>54</v>
      </c>
      <c r="H35" s="25">
        <f t="shared" si="7"/>
        <v>0</v>
      </c>
      <c r="I35" s="25">
        <f t="shared" si="7"/>
        <v>12000</v>
      </c>
      <c r="J35" s="25">
        <f t="shared" si="7"/>
        <v>12000</v>
      </c>
      <c r="K35" s="25">
        <f t="shared" si="7"/>
        <v>14352</v>
      </c>
      <c r="L35" s="25">
        <f t="shared" si="0"/>
        <v>119.6</v>
      </c>
      <c r="M35" s="25">
        <f t="shared" si="1"/>
        <v>119.6</v>
      </c>
      <c r="N35" s="25">
        <f t="shared" si="2"/>
        <v>0</v>
      </c>
    </row>
    <row r="36" spans="1:14" x14ac:dyDescent="0.3">
      <c r="A36" s="14"/>
      <c r="B36" s="14"/>
      <c r="C36" s="14"/>
      <c r="D36" s="14"/>
      <c r="E36" s="14"/>
      <c r="F36" s="15" t="s">
        <v>55</v>
      </c>
      <c r="G36" s="15" t="s">
        <v>56</v>
      </c>
      <c r="H36" s="16">
        <v>0</v>
      </c>
      <c r="I36" s="16">
        <v>12000</v>
      </c>
      <c r="J36" s="16">
        <v>12000</v>
      </c>
      <c r="K36" s="16">
        <v>14352</v>
      </c>
      <c r="L36" s="16">
        <f t="shared" si="0"/>
        <v>119.6</v>
      </c>
      <c r="M36" s="16">
        <f t="shared" si="1"/>
        <v>119.6</v>
      </c>
      <c r="N36" s="16">
        <f t="shared" si="2"/>
        <v>0</v>
      </c>
    </row>
    <row r="37" spans="1:14" x14ac:dyDescent="0.3">
      <c r="A37" s="8"/>
      <c r="B37" s="9" t="s">
        <v>57</v>
      </c>
      <c r="C37" s="8"/>
      <c r="D37" s="8"/>
      <c r="E37" s="8"/>
      <c r="F37" s="8"/>
      <c r="G37" s="9" t="s">
        <v>58</v>
      </c>
      <c r="H37" s="10">
        <f t="shared" ref="H37:K42" si="8">+H38</f>
        <v>42460</v>
      </c>
      <c r="I37" s="10">
        <f t="shared" si="8"/>
        <v>45000</v>
      </c>
      <c r="J37" s="10">
        <f t="shared" si="8"/>
        <v>45000</v>
      </c>
      <c r="K37" s="10">
        <f t="shared" si="8"/>
        <v>44027.13</v>
      </c>
      <c r="L37" s="10">
        <f t="shared" si="0"/>
        <v>97.838066666666663</v>
      </c>
      <c r="M37" s="10">
        <f t="shared" si="1"/>
        <v>97.838066666666663</v>
      </c>
      <c r="N37" s="10">
        <f t="shared" si="2"/>
        <v>103.69083843617521</v>
      </c>
    </row>
    <row r="38" spans="1:14" x14ac:dyDescent="0.3">
      <c r="A38" s="11"/>
      <c r="B38" s="12" t="s">
        <v>59</v>
      </c>
      <c r="C38" s="11"/>
      <c r="D38" s="11"/>
      <c r="E38" s="11"/>
      <c r="F38" s="11"/>
      <c r="G38" s="12" t="s">
        <v>60</v>
      </c>
      <c r="H38" s="13">
        <f t="shared" si="8"/>
        <v>42460</v>
      </c>
      <c r="I38" s="13">
        <f t="shared" si="8"/>
        <v>45000</v>
      </c>
      <c r="J38" s="13">
        <f t="shared" si="8"/>
        <v>45000</v>
      </c>
      <c r="K38" s="13">
        <f t="shared" si="8"/>
        <v>44027.13</v>
      </c>
      <c r="L38" s="13">
        <f t="shared" si="0"/>
        <v>97.838066666666663</v>
      </c>
      <c r="M38" s="13">
        <f t="shared" si="1"/>
        <v>97.838066666666663</v>
      </c>
      <c r="N38" s="13">
        <f t="shared" si="2"/>
        <v>103.69083843617521</v>
      </c>
    </row>
    <row r="39" spans="1:14" x14ac:dyDescent="0.3">
      <c r="A39" s="14"/>
      <c r="B39" s="15" t="s">
        <v>61</v>
      </c>
      <c r="C39" s="14"/>
      <c r="D39" s="14"/>
      <c r="E39" s="14"/>
      <c r="F39" s="14"/>
      <c r="G39" s="15" t="s">
        <v>62</v>
      </c>
      <c r="H39" s="16">
        <f t="shared" si="8"/>
        <v>42460</v>
      </c>
      <c r="I39" s="16">
        <f t="shared" si="8"/>
        <v>45000</v>
      </c>
      <c r="J39" s="16">
        <f t="shared" si="8"/>
        <v>45000</v>
      </c>
      <c r="K39" s="16">
        <f t="shared" si="8"/>
        <v>44027.13</v>
      </c>
      <c r="L39" s="16">
        <f t="shared" si="0"/>
        <v>97.838066666666663</v>
      </c>
      <c r="M39" s="16">
        <f t="shared" si="1"/>
        <v>97.838066666666663</v>
      </c>
      <c r="N39" s="16">
        <f t="shared" si="2"/>
        <v>103.69083843617521</v>
      </c>
    </row>
    <row r="40" spans="1:14" x14ac:dyDescent="0.3">
      <c r="A40" s="5"/>
      <c r="B40" s="5"/>
      <c r="C40" s="6" t="s">
        <v>63</v>
      </c>
      <c r="D40" s="5"/>
      <c r="E40" s="5"/>
      <c r="F40" s="5"/>
      <c r="G40" s="6" t="s">
        <v>64</v>
      </c>
      <c r="H40" s="7">
        <f t="shared" si="8"/>
        <v>42460</v>
      </c>
      <c r="I40" s="7">
        <f t="shared" si="8"/>
        <v>45000</v>
      </c>
      <c r="J40" s="7">
        <f t="shared" si="8"/>
        <v>45000</v>
      </c>
      <c r="K40" s="7">
        <f t="shared" si="8"/>
        <v>44027.13</v>
      </c>
      <c r="L40" s="7">
        <f t="shared" si="0"/>
        <v>97.838066666666663</v>
      </c>
      <c r="M40" s="7">
        <f t="shared" si="1"/>
        <v>97.838066666666663</v>
      </c>
      <c r="N40" s="7">
        <f t="shared" si="2"/>
        <v>103.69083843617521</v>
      </c>
    </row>
    <row r="41" spans="1:14" x14ac:dyDescent="0.3">
      <c r="A41" s="17"/>
      <c r="B41" s="17"/>
      <c r="C41" s="17"/>
      <c r="D41" s="18" t="s">
        <v>65</v>
      </c>
      <c r="E41" s="17"/>
      <c r="F41" s="17"/>
      <c r="G41" s="18" t="s">
        <v>66</v>
      </c>
      <c r="H41" s="19">
        <f t="shared" si="8"/>
        <v>42460</v>
      </c>
      <c r="I41" s="19">
        <f t="shared" si="8"/>
        <v>45000</v>
      </c>
      <c r="J41" s="19">
        <f t="shared" si="8"/>
        <v>45000</v>
      </c>
      <c r="K41" s="19">
        <f t="shared" si="8"/>
        <v>44027.13</v>
      </c>
      <c r="L41" s="19">
        <f t="shared" si="0"/>
        <v>97.838066666666663</v>
      </c>
      <c r="M41" s="19">
        <f t="shared" si="1"/>
        <v>97.838066666666663</v>
      </c>
      <c r="N41" s="19">
        <f t="shared" si="2"/>
        <v>103.69083843617521</v>
      </c>
    </row>
    <row r="42" spans="1:14" x14ac:dyDescent="0.3">
      <c r="A42" s="20"/>
      <c r="B42" s="20"/>
      <c r="C42" s="20"/>
      <c r="D42" s="20"/>
      <c r="E42" s="21" t="s">
        <v>23</v>
      </c>
      <c r="F42" s="20"/>
      <c r="G42" s="21" t="s">
        <v>24</v>
      </c>
      <c r="H42" s="22">
        <f t="shared" si="8"/>
        <v>42460</v>
      </c>
      <c r="I42" s="22">
        <f t="shared" si="8"/>
        <v>45000</v>
      </c>
      <c r="J42" s="22">
        <f t="shared" si="8"/>
        <v>45000</v>
      </c>
      <c r="K42" s="22">
        <f t="shared" si="8"/>
        <v>44027.13</v>
      </c>
      <c r="L42" s="22">
        <f t="shared" si="0"/>
        <v>97.838066666666663</v>
      </c>
      <c r="M42" s="22">
        <f t="shared" si="1"/>
        <v>97.838066666666663</v>
      </c>
      <c r="N42" s="22">
        <f t="shared" si="2"/>
        <v>103.69083843617521</v>
      </c>
    </row>
    <row r="43" spans="1:14" x14ac:dyDescent="0.3">
      <c r="A43" s="23"/>
      <c r="B43" s="23"/>
      <c r="C43" s="23"/>
      <c r="D43" s="23"/>
      <c r="E43" s="23"/>
      <c r="F43" s="24" t="s">
        <v>67</v>
      </c>
      <c r="G43" s="24" t="s">
        <v>68</v>
      </c>
      <c r="H43" s="25">
        <f>+H44+H45</f>
        <v>42460</v>
      </c>
      <c r="I43" s="25">
        <f>+I44+I45</f>
        <v>45000</v>
      </c>
      <c r="J43" s="25">
        <f>+J44+J45</f>
        <v>45000</v>
      </c>
      <c r="K43" s="25">
        <f>+K44+K45</f>
        <v>44027.13</v>
      </c>
      <c r="L43" s="25">
        <f t="shared" si="0"/>
        <v>97.838066666666663</v>
      </c>
      <c r="M43" s="25">
        <f t="shared" si="1"/>
        <v>97.838066666666663</v>
      </c>
      <c r="N43" s="25">
        <f t="shared" si="2"/>
        <v>103.69083843617521</v>
      </c>
    </row>
    <row r="44" spans="1:14" x14ac:dyDescent="0.3">
      <c r="A44" s="14"/>
      <c r="B44" s="14"/>
      <c r="C44" s="14"/>
      <c r="D44" s="14"/>
      <c r="E44" s="14"/>
      <c r="F44" s="15" t="s">
        <v>69</v>
      </c>
      <c r="G44" s="15" t="s">
        <v>70</v>
      </c>
      <c r="H44" s="16">
        <v>42000</v>
      </c>
      <c r="I44" s="16">
        <v>45000</v>
      </c>
      <c r="J44" s="16">
        <v>45000</v>
      </c>
      <c r="K44" s="16">
        <v>44027.13</v>
      </c>
      <c r="L44" s="16">
        <f t="shared" si="0"/>
        <v>97.838066666666663</v>
      </c>
      <c r="M44" s="16">
        <f t="shared" si="1"/>
        <v>97.838066666666663</v>
      </c>
      <c r="N44" s="16">
        <f t="shared" si="2"/>
        <v>104.8265</v>
      </c>
    </row>
    <row r="45" spans="1:14" x14ac:dyDescent="0.3">
      <c r="A45" s="14"/>
      <c r="B45" s="14"/>
      <c r="C45" s="14"/>
      <c r="D45" s="14"/>
      <c r="E45" s="14"/>
      <c r="F45" s="15" t="s">
        <v>71</v>
      </c>
      <c r="G45" s="15" t="s">
        <v>72</v>
      </c>
      <c r="H45" s="16">
        <v>460</v>
      </c>
      <c r="I45" s="16">
        <v>0</v>
      </c>
      <c r="J45" s="16">
        <v>0</v>
      </c>
      <c r="K45" s="16">
        <v>0</v>
      </c>
      <c r="L45" s="16">
        <f t="shared" si="0"/>
        <v>0</v>
      </c>
      <c r="M45" s="16">
        <f t="shared" si="1"/>
        <v>0</v>
      </c>
      <c r="N45" s="16">
        <f t="shared" si="2"/>
        <v>0</v>
      </c>
    </row>
    <row r="46" spans="1:14" ht="27.6" x14ac:dyDescent="0.3">
      <c r="A46" s="8"/>
      <c r="B46" s="9" t="s">
        <v>73</v>
      </c>
      <c r="C46" s="8"/>
      <c r="D46" s="8"/>
      <c r="E46" s="8"/>
      <c r="F46" s="8"/>
      <c r="G46" s="30" t="s">
        <v>326</v>
      </c>
      <c r="H46" s="10">
        <f>+H47</f>
        <v>420339.89</v>
      </c>
      <c r="I46" s="10">
        <f>+I47</f>
        <v>1712625.1600000001</v>
      </c>
      <c r="J46" s="10">
        <f>+J47</f>
        <v>1612625.1600000001</v>
      </c>
      <c r="K46" s="10">
        <f>+K47</f>
        <v>958041.82000000018</v>
      </c>
      <c r="L46" s="10">
        <f t="shared" si="0"/>
        <v>55.9399594479857</v>
      </c>
      <c r="M46" s="10">
        <f t="shared" si="1"/>
        <v>59.408834970676018</v>
      </c>
      <c r="N46" s="10">
        <f t="shared" si="2"/>
        <v>227.92074765970943</v>
      </c>
    </row>
    <row r="47" spans="1:14" x14ac:dyDescent="0.3">
      <c r="A47" s="11"/>
      <c r="B47" s="12" t="s">
        <v>74</v>
      </c>
      <c r="C47" s="11"/>
      <c r="D47" s="11"/>
      <c r="E47" s="11"/>
      <c r="F47" s="11"/>
      <c r="G47" s="12" t="s">
        <v>75</v>
      </c>
      <c r="H47" s="13">
        <f>+H48+H54</f>
        <v>420339.89</v>
      </c>
      <c r="I47" s="13">
        <f>+I48+I54</f>
        <v>1712625.1600000001</v>
      </c>
      <c r="J47" s="13">
        <f>+J48+J54</f>
        <v>1612625.1600000001</v>
      </c>
      <c r="K47" s="13">
        <f>+K48+K54</f>
        <v>958041.82000000018</v>
      </c>
      <c r="L47" s="13">
        <f t="shared" si="0"/>
        <v>55.9399594479857</v>
      </c>
      <c r="M47" s="13">
        <f t="shared" si="1"/>
        <v>59.408834970676018</v>
      </c>
      <c r="N47" s="13">
        <f t="shared" si="2"/>
        <v>227.92074765970943</v>
      </c>
    </row>
    <row r="48" spans="1:14" x14ac:dyDescent="0.3">
      <c r="A48" s="14"/>
      <c r="B48" s="15" t="s">
        <v>76</v>
      </c>
      <c r="C48" s="14"/>
      <c r="D48" s="14"/>
      <c r="E48" s="14"/>
      <c r="F48" s="14"/>
      <c r="G48" s="15" t="s">
        <v>77</v>
      </c>
      <c r="H48" s="16">
        <f t="shared" ref="H48:K52" si="9">+H49</f>
        <v>78202.02</v>
      </c>
      <c r="I48" s="16">
        <f t="shared" si="9"/>
        <v>110000</v>
      </c>
      <c r="J48" s="16">
        <f t="shared" si="9"/>
        <v>110000</v>
      </c>
      <c r="K48" s="16">
        <f t="shared" si="9"/>
        <v>97584.16</v>
      </c>
      <c r="L48" s="16">
        <f t="shared" si="0"/>
        <v>88.712872727272725</v>
      </c>
      <c r="M48" s="16">
        <f t="shared" si="1"/>
        <v>88.712872727272725</v>
      </c>
      <c r="N48" s="16">
        <f t="shared" si="2"/>
        <v>124.7847050498184</v>
      </c>
    </row>
    <row r="49" spans="1:14" x14ac:dyDescent="0.3">
      <c r="A49" s="5"/>
      <c r="B49" s="5"/>
      <c r="C49" s="6" t="s">
        <v>78</v>
      </c>
      <c r="D49" s="5"/>
      <c r="E49" s="5"/>
      <c r="F49" s="5"/>
      <c r="G49" s="6" t="s">
        <v>79</v>
      </c>
      <c r="H49" s="7">
        <f t="shared" si="9"/>
        <v>78202.02</v>
      </c>
      <c r="I49" s="7">
        <f t="shared" si="9"/>
        <v>110000</v>
      </c>
      <c r="J49" s="7">
        <f t="shared" si="9"/>
        <v>110000</v>
      </c>
      <c r="K49" s="7">
        <f t="shared" si="9"/>
        <v>97584.16</v>
      </c>
      <c r="L49" s="7">
        <f t="shared" si="0"/>
        <v>88.712872727272725</v>
      </c>
      <c r="M49" s="7">
        <f t="shared" si="1"/>
        <v>88.712872727272725</v>
      </c>
      <c r="N49" s="7">
        <f t="shared" si="2"/>
        <v>124.7847050498184</v>
      </c>
    </row>
    <row r="50" spans="1:14" x14ac:dyDescent="0.3">
      <c r="A50" s="17"/>
      <c r="B50" s="17"/>
      <c r="C50" s="17"/>
      <c r="D50" s="18" t="s">
        <v>74</v>
      </c>
      <c r="E50" s="17"/>
      <c r="F50" s="17"/>
      <c r="G50" s="18" t="s">
        <v>80</v>
      </c>
      <c r="H50" s="19">
        <f t="shared" si="9"/>
        <v>78202.02</v>
      </c>
      <c r="I50" s="19">
        <f t="shared" si="9"/>
        <v>110000</v>
      </c>
      <c r="J50" s="19">
        <f t="shared" si="9"/>
        <v>110000</v>
      </c>
      <c r="K50" s="19">
        <f t="shared" si="9"/>
        <v>97584.16</v>
      </c>
      <c r="L50" s="19">
        <f t="shared" si="0"/>
        <v>88.712872727272725</v>
      </c>
      <c r="M50" s="19">
        <f t="shared" si="1"/>
        <v>88.712872727272725</v>
      </c>
      <c r="N50" s="19">
        <f t="shared" si="2"/>
        <v>124.7847050498184</v>
      </c>
    </row>
    <row r="51" spans="1:14" x14ac:dyDescent="0.3">
      <c r="A51" s="20"/>
      <c r="B51" s="20"/>
      <c r="C51" s="20"/>
      <c r="D51" s="20"/>
      <c r="E51" s="21" t="s">
        <v>23</v>
      </c>
      <c r="F51" s="20"/>
      <c r="G51" s="21" t="s">
        <v>24</v>
      </c>
      <c r="H51" s="22">
        <f t="shared" si="9"/>
        <v>78202.02</v>
      </c>
      <c r="I51" s="22">
        <f t="shared" si="9"/>
        <v>110000</v>
      </c>
      <c r="J51" s="22">
        <f t="shared" si="9"/>
        <v>110000</v>
      </c>
      <c r="K51" s="22">
        <f t="shared" si="9"/>
        <v>97584.16</v>
      </c>
      <c r="L51" s="22">
        <f t="shared" si="0"/>
        <v>88.712872727272725</v>
      </c>
      <c r="M51" s="22">
        <f t="shared" si="1"/>
        <v>88.712872727272725</v>
      </c>
      <c r="N51" s="22">
        <f t="shared" si="2"/>
        <v>124.7847050498184</v>
      </c>
    </row>
    <row r="52" spans="1:14" x14ac:dyDescent="0.3">
      <c r="A52" s="23"/>
      <c r="B52" s="23"/>
      <c r="C52" s="23"/>
      <c r="D52" s="23"/>
      <c r="E52" s="23"/>
      <c r="F52" s="24" t="s">
        <v>81</v>
      </c>
      <c r="G52" s="24" t="s">
        <v>82</v>
      </c>
      <c r="H52" s="25">
        <f t="shared" si="9"/>
        <v>78202.02</v>
      </c>
      <c r="I52" s="25">
        <f t="shared" si="9"/>
        <v>110000</v>
      </c>
      <c r="J52" s="25">
        <f t="shared" si="9"/>
        <v>110000</v>
      </c>
      <c r="K52" s="25">
        <f t="shared" si="9"/>
        <v>97584.16</v>
      </c>
      <c r="L52" s="25">
        <f t="shared" si="0"/>
        <v>88.712872727272725</v>
      </c>
      <c r="M52" s="25">
        <f t="shared" si="1"/>
        <v>88.712872727272725</v>
      </c>
      <c r="N52" s="25">
        <f t="shared" si="2"/>
        <v>124.7847050498184</v>
      </c>
    </row>
    <row r="53" spans="1:14" x14ac:dyDescent="0.3">
      <c r="A53" s="14"/>
      <c r="B53" s="14"/>
      <c r="C53" s="14"/>
      <c r="D53" s="14"/>
      <c r="E53" s="14"/>
      <c r="F53" s="15" t="s">
        <v>83</v>
      </c>
      <c r="G53" s="15" t="s">
        <v>84</v>
      </c>
      <c r="H53" s="16">
        <v>78202.02</v>
      </c>
      <c r="I53" s="16">
        <v>110000</v>
      </c>
      <c r="J53" s="16">
        <v>110000</v>
      </c>
      <c r="K53" s="16">
        <v>97584.16</v>
      </c>
      <c r="L53" s="16">
        <f t="shared" si="0"/>
        <v>88.712872727272725</v>
      </c>
      <c r="M53" s="16">
        <f t="shared" si="1"/>
        <v>88.712872727272725</v>
      </c>
      <c r="N53" s="16">
        <f t="shared" si="2"/>
        <v>124.7847050498184</v>
      </c>
    </row>
    <row r="54" spans="1:14" x14ac:dyDescent="0.3">
      <c r="A54" s="14"/>
      <c r="B54" s="15" t="s">
        <v>85</v>
      </c>
      <c r="C54" s="14"/>
      <c r="D54" s="14"/>
      <c r="E54" s="14"/>
      <c r="F54" s="14"/>
      <c r="G54" s="15" t="s">
        <v>86</v>
      </c>
      <c r="H54" s="16">
        <f>+H55+H64+H69+H74+H80+H85+H90</f>
        <v>342137.87</v>
      </c>
      <c r="I54" s="16">
        <f>+I55+I64+I69+I74+I80+I85+I90</f>
        <v>1602625.1600000001</v>
      </c>
      <c r="J54" s="16">
        <f>+J55+J64+J69+J74+J80+J85+J90</f>
        <v>1502625.1600000001</v>
      </c>
      <c r="K54" s="16">
        <f>+K55+K64+K69+K74+K80+K85+K90</f>
        <v>860457.66000000015</v>
      </c>
      <c r="L54" s="16">
        <f t="shared" si="0"/>
        <v>53.690512384068654</v>
      </c>
      <c r="M54" s="16">
        <f t="shared" si="1"/>
        <v>57.263626545425353</v>
      </c>
      <c r="N54" s="16">
        <f t="shared" si="2"/>
        <v>251.49442240930537</v>
      </c>
    </row>
    <row r="55" spans="1:14" x14ac:dyDescent="0.3">
      <c r="A55" s="5"/>
      <c r="B55" s="5"/>
      <c r="C55" s="6" t="s">
        <v>87</v>
      </c>
      <c r="D55" s="5"/>
      <c r="E55" s="5"/>
      <c r="F55" s="5"/>
      <c r="G55" s="6" t="s">
        <v>88</v>
      </c>
      <c r="H55" s="7">
        <f>+H56+H60</f>
        <v>100887.03999999999</v>
      </c>
      <c r="I55" s="7">
        <f>+I56+I60</f>
        <v>100000</v>
      </c>
      <c r="J55" s="7">
        <f>+J56+J60</f>
        <v>100000</v>
      </c>
      <c r="K55" s="7">
        <f>+K56+K60</f>
        <v>140034.09</v>
      </c>
      <c r="L55" s="7">
        <f t="shared" si="0"/>
        <v>140.03408999999999</v>
      </c>
      <c r="M55" s="7">
        <f t="shared" si="1"/>
        <v>140.03408999999999</v>
      </c>
      <c r="N55" s="7">
        <f t="shared" si="2"/>
        <v>138.80285317122994</v>
      </c>
    </row>
    <row r="56" spans="1:14" x14ac:dyDescent="0.3">
      <c r="A56" s="17"/>
      <c r="B56" s="17"/>
      <c r="C56" s="17"/>
      <c r="D56" s="18" t="s">
        <v>89</v>
      </c>
      <c r="E56" s="17"/>
      <c r="F56" s="17"/>
      <c r="G56" s="18" t="s">
        <v>90</v>
      </c>
      <c r="H56" s="19">
        <f t="shared" ref="H56:K58" si="10">+H57</f>
        <v>93087.039999999994</v>
      </c>
      <c r="I56" s="19">
        <f t="shared" si="10"/>
        <v>100000</v>
      </c>
      <c r="J56" s="19">
        <f t="shared" si="10"/>
        <v>100000</v>
      </c>
      <c r="K56" s="19">
        <f t="shared" si="10"/>
        <v>140034.09</v>
      </c>
      <c r="L56" s="19">
        <f t="shared" si="0"/>
        <v>140.03408999999999</v>
      </c>
      <c r="M56" s="19">
        <f t="shared" si="1"/>
        <v>140.03408999999999</v>
      </c>
      <c r="N56" s="19">
        <f t="shared" si="2"/>
        <v>150.43349750942775</v>
      </c>
    </row>
    <row r="57" spans="1:14" x14ac:dyDescent="0.3">
      <c r="A57" s="20"/>
      <c r="B57" s="20"/>
      <c r="C57" s="20"/>
      <c r="D57" s="20"/>
      <c r="E57" s="21" t="s">
        <v>23</v>
      </c>
      <c r="F57" s="20"/>
      <c r="G57" s="21" t="s">
        <v>24</v>
      </c>
      <c r="H57" s="22">
        <f t="shared" si="10"/>
        <v>93087.039999999994</v>
      </c>
      <c r="I57" s="22">
        <f t="shared" si="10"/>
        <v>100000</v>
      </c>
      <c r="J57" s="22">
        <f t="shared" si="10"/>
        <v>100000</v>
      </c>
      <c r="K57" s="22">
        <f t="shared" si="10"/>
        <v>140034.09</v>
      </c>
      <c r="L57" s="22">
        <f t="shared" si="0"/>
        <v>140.03408999999999</v>
      </c>
      <c r="M57" s="22">
        <f t="shared" si="1"/>
        <v>140.03408999999999</v>
      </c>
      <c r="N57" s="22">
        <f t="shared" si="2"/>
        <v>150.43349750942775</v>
      </c>
    </row>
    <row r="58" spans="1:14" x14ac:dyDescent="0.3">
      <c r="A58" s="23"/>
      <c r="B58" s="23"/>
      <c r="C58" s="23"/>
      <c r="D58" s="23"/>
      <c r="E58" s="23"/>
      <c r="F58" s="24" t="s">
        <v>25</v>
      </c>
      <c r="G58" s="24" t="s">
        <v>26</v>
      </c>
      <c r="H58" s="25">
        <f t="shared" si="10"/>
        <v>93087.039999999994</v>
      </c>
      <c r="I58" s="25">
        <f t="shared" si="10"/>
        <v>100000</v>
      </c>
      <c r="J58" s="25">
        <f t="shared" si="10"/>
        <v>100000</v>
      </c>
      <c r="K58" s="25">
        <f t="shared" si="10"/>
        <v>140034.09</v>
      </c>
      <c r="L58" s="25">
        <f t="shared" si="0"/>
        <v>140.03408999999999</v>
      </c>
      <c r="M58" s="25">
        <f t="shared" si="1"/>
        <v>140.03408999999999</v>
      </c>
      <c r="N58" s="25">
        <f t="shared" si="2"/>
        <v>150.43349750942775</v>
      </c>
    </row>
    <row r="59" spans="1:14" x14ac:dyDescent="0.3">
      <c r="A59" s="14"/>
      <c r="B59" s="14"/>
      <c r="C59" s="14"/>
      <c r="D59" s="14"/>
      <c r="E59" s="14"/>
      <c r="F59" s="15" t="s">
        <v>91</v>
      </c>
      <c r="G59" s="15" t="s">
        <v>90</v>
      </c>
      <c r="H59" s="16">
        <v>93087.039999999994</v>
      </c>
      <c r="I59" s="16">
        <v>100000</v>
      </c>
      <c r="J59" s="16">
        <v>100000</v>
      </c>
      <c r="K59" s="16">
        <v>140034.09</v>
      </c>
      <c r="L59" s="16">
        <f t="shared" si="0"/>
        <v>140.03408999999999</v>
      </c>
      <c r="M59" s="16">
        <f t="shared" si="1"/>
        <v>140.03408999999999</v>
      </c>
      <c r="N59" s="16">
        <f t="shared" si="2"/>
        <v>150.43349750942775</v>
      </c>
    </row>
    <row r="60" spans="1:14" x14ac:dyDescent="0.3">
      <c r="A60" s="17"/>
      <c r="B60" s="17"/>
      <c r="C60" s="17"/>
      <c r="D60" s="18" t="s">
        <v>92</v>
      </c>
      <c r="E60" s="17"/>
      <c r="F60" s="17"/>
      <c r="G60" s="18" t="s">
        <v>93</v>
      </c>
      <c r="H60" s="19">
        <f t="shared" ref="H60:K62" si="11">+H61</f>
        <v>7800</v>
      </c>
      <c r="I60" s="19">
        <f t="shared" si="11"/>
        <v>0</v>
      </c>
      <c r="J60" s="19">
        <f t="shared" si="11"/>
        <v>0</v>
      </c>
      <c r="K60" s="19">
        <f t="shared" si="11"/>
        <v>0</v>
      </c>
      <c r="L60" s="19">
        <f t="shared" si="0"/>
        <v>0</v>
      </c>
      <c r="M60" s="19">
        <f t="shared" si="1"/>
        <v>0</v>
      </c>
      <c r="N60" s="19">
        <f t="shared" si="2"/>
        <v>0</v>
      </c>
    </row>
    <row r="61" spans="1:14" x14ac:dyDescent="0.3">
      <c r="A61" s="20"/>
      <c r="B61" s="20"/>
      <c r="C61" s="20"/>
      <c r="D61" s="20"/>
      <c r="E61" s="21" t="s">
        <v>23</v>
      </c>
      <c r="F61" s="20"/>
      <c r="G61" s="21" t="s">
        <v>24</v>
      </c>
      <c r="H61" s="22">
        <f t="shared" si="11"/>
        <v>7800</v>
      </c>
      <c r="I61" s="22">
        <f t="shared" si="11"/>
        <v>0</v>
      </c>
      <c r="J61" s="22">
        <f t="shared" si="11"/>
        <v>0</v>
      </c>
      <c r="K61" s="22">
        <f t="shared" si="11"/>
        <v>0</v>
      </c>
      <c r="L61" s="22">
        <f t="shared" si="0"/>
        <v>0</v>
      </c>
      <c r="M61" s="22">
        <f t="shared" si="1"/>
        <v>0</v>
      </c>
      <c r="N61" s="22">
        <f t="shared" si="2"/>
        <v>0</v>
      </c>
    </row>
    <row r="62" spans="1:14" x14ac:dyDescent="0.3">
      <c r="A62" s="23"/>
      <c r="B62" s="23"/>
      <c r="C62" s="23"/>
      <c r="D62" s="23"/>
      <c r="E62" s="23"/>
      <c r="F62" s="24" t="s">
        <v>25</v>
      </c>
      <c r="G62" s="24" t="s">
        <v>26</v>
      </c>
      <c r="H62" s="25">
        <f t="shared" si="11"/>
        <v>7800</v>
      </c>
      <c r="I62" s="25">
        <f t="shared" si="11"/>
        <v>0</v>
      </c>
      <c r="J62" s="25">
        <f t="shared" si="11"/>
        <v>0</v>
      </c>
      <c r="K62" s="25">
        <f t="shared" si="11"/>
        <v>0</v>
      </c>
      <c r="L62" s="25">
        <f t="shared" si="0"/>
        <v>0</v>
      </c>
      <c r="M62" s="25">
        <f t="shared" si="1"/>
        <v>0</v>
      </c>
      <c r="N62" s="25">
        <f t="shared" si="2"/>
        <v>0</v>
      </c>
    </row>
    <row r="63" spans="1:14" x14ac:dyDescent="0.3">
      <c r="A63" s="14"/>
      <c r="B63" s="14"/>
      <c r="C63" s="14"/>
      <c r="D63" s="14"/>
      <c r="E63" s="14"/>
      <c r="F63" s="15" t="s">
        <v>94</v>
      </c>
      <c r="G63" s="15" t="s">
        <v>95</v>
      </c>
      <c r="H63" s="16">
        <v>7800</v>
      </c>
      <c r="I63" s="16">
        <v>0</v>
      </c>
      <c r="J63" s="16">
        <v>0</v>
      </c>
      <c r="K63" s="16">
        <v>0</v>
      </c>
      <c r="L63" s="16">
        <f t="shared" si="0"/>
        <v>0</v>
      </c>
      <c r="M63" s="16">
        <f t="shared" si="1"/>
        <v>0</v>
      </c>
      <c r="N63" s="16">
        <f t="shared" si="2"/>
        <v>0</v>
      </c>
    </row>
    <row r="64" spans="1:14" x14ac:dyDescent="0.3">
      <c r="A64" s="5"/>
      <c r="B64" s="5"/>
      <c r="C64" s="6" t="s">
        <v>96</v>
      </c>
      <c r="D64" s="5"/>
      <c r="E64" s="5"/>
      <c r="F64" s="5"/>
      <c r="G64" s="6" t="s">
        <v>97</v>
      </c>
      <c r="H64" s="7">
        <f t="shared" ref="H64:K67" si="12">+H65</f>
        <v>0</v>
      </c>
      <c r="I64" s="7">
        <f t="shared" si="12"/>
        <v>582625.16</v>
      </c>
      <c r="J64" s="7">
        <f t="shared" si="12"/>
        <v>582625.16</v>
      </c>
      <c r="K64" s="7">
        <f t="shared" si="12"/>
        <v>0</v>
      </c>
      <c r="L64" s="7">
        <f t="shared" si="0"/>
        <v>0</v>
      </c>
      <c r="M64" s="7">
        <f t="shared" si="1"/>
        <v>0</v>
      </c>
      <c r="N64" s="7">
        <f t="shared" si="2"/>
        <v>0</v>
      </c>
    </row>
    <row r="65" spans="1:14" x14ac:dyDescent="0.3">
      <c r="A65" s="17"/>
      <c r="B65" s="17"/>
      <c r="C65" s="17"/>
      <c r="D65" s="18" t="s">
        <v>98</v>
      </c>
      <c r="E65" s="17"/>
      <c r="F65" s="17"/>
      <c r="G65" s="18" t="s">
        <v>99</v>
      </c>
      <c r="H65" s="19">
        <f t="shared" si="12"/>
        <v>0</v>
      </c>
      <c r="I65" s="19">
        <f t="shared" si="12"/>
        <v>582625.16</v>
      </c>
      <c r="J65" s="19">
        <f t="shared" si="12"/>
        <v>582625.16</v>
      </c>
      <c r="K65" s="19">
        <f t="shared" si="12"/>
        <v>0</v>
      </c>
      <c r="L65" s="19">
        <f t="shared" si="0"/>
        <v>0</v>
      </c>
      <c r="M65" s="19">
        <f t="shared" si="1"/>
        <v>0</v>
      </c>
      <c r="N65" s="19">
        <f t="shared" si="2"/>
        <v>0</v>
      </c>
    </row>
    <row r="66" spans="1:14" x14ac:dyDescent="0.3">
      <c r="A66" s="20"/>
      <c r="B66" s="20"/>
      <c r="C66" s="20"/>
      <c r="D66" s="20"/>
      <c r="E66" s="21" t="s">
        <v>23</v>
      </c>
      <c r="F66" s="20"/>
      <c r="G66" s="21" t="s">
        <v>24</v>
      </c>
      <c r="H66" s="22">
        <f t="shared" si="12"/>
        <v>0</v>
      </c>
      <c r="I66" s="22">
        <f t="shared" si="12"/>
        <v>582625.16</v>
      </c>
      <c r="J66" s="22">
        <f t="shared" si="12"/>
        <v>582625.16</v>
      </c>
      <c r="K66" s="22">
        <f t="shared" si="12"/>
        <v>0</v>
      </c>
      <c r="L66" s="22">
        <f t="shared" si="0"/>
        <v>0</v>
      </c>
      <c r="M66" s="22">
        <f t="shared" si="1"/>
        <v>0</v>
      </c>
      <c r="N66" s="22">
        <f t="shared" si="2"/>
        <v>0</v>
      </c>
    </row>
    <row r="67" spans="1:14" x14ac:dyDescent="0.3">
      <c r="A67" s="23"/>
      <c r="B67" s="23"/>
      <c r="C67" s="23"/>
      <c r="D67" s="23"/>
      <c r="E67" s="23"/>
      <c r="F67" s="24" t="s">
        <v>25</v>
      </c>
      <c r="G67" s="24" t="s">
        <v>26</v>
      </c>
      <c r="H67" s="25">
        <f t="shared" si="12"/>
        <v>0</v>
      </c>
      <c r="I67" s="25">
        <f t="shared" si="12"/>
        <v>582625.16</v>
      </c>
      <c r="J67" s="25">
        <f t="shared" si="12"/>
        <v>582625.16</v>
      </c>
      <c r="K67" s="25">
        <f t="shared" si="12"/>
        <v>0</v>
      </c>
      <c r="L67" s="25">
        <f t="shared" si="0"/>
        <v>0</v>
      </c>
      <c r="M67" s="25">
        <f t="shared" si="1"/>
        <v>0</v>
      </c>
      <c r="N67" s="25">
        <f t="shared" si="2"/>
        <v>0</v>
      </c>
    </row>
    <row r="68" spans="1:14" x14ac:dyDescent="0.3">
      <c r="A68" s="14"/>
      <c r="B68" s="14"/>
      <c r="C68" s="14"/>
      <c r="D68" s="14"/>
      <c r="E68" s="14"/>
      <c r="F68" s="15" t="s">
        <v>100</v>
      </c>
      <c r="G68" s="15" t="s">
        <v>101</v>
      </c>
      <c r="H68" s="16">
        <v>0</v>
      </c>
      <c r="I68" s="16">
        <v>582625.16</v>
      </c>
      <c r="J68" s="16">
        <v>582625.16</v>
      </c>
      <c r="K68" s="16">
        <v>0</v>
      </c>
      <c r="L68" s="16">
        <f t="shared" si="0"/>
        <v>0</v>
      </c>
      <c r="M68" s="16">
        <f t="shared" si="1"/>
        <v>0</v>
      </c>
      <c r="N68" s="16">
        <f t="shared" si="2"/>
        <v>0</v>
      </c>
    </row>
    <row r="69" spans="1:14" x14ac:dyDescent="0.3">
      <c r="A69" s="5"/>
      <c r="B69" s="5"/>
      <c r="C69" s="6" t="s">
        <v>102</v>
      </c>
      <c r="D69" s="5"/>
      <c r="E69" s="5"/>
      <c r="F69" s="5"/>
      <c r="G69" s="6" t="s">
        <v>103</v>
      </c>
      <c r="H69" s="7">
        <f t="shared" ref="H69:K72" si="13">+H70</f>
        <v>241250.83</v>
      </c>
      <c r="I69" s="7">
        <f t="shared" si="13"/>
        <v>0</v>
      </c>
      <c r="J69" s="7">
        <f t="shared" si="13"/>
        <v>0</v>
      </c>
      <c r="K69" s="7">
        <f t="shared" si="13"/>
        <v>0</v>
      </c>
      <c r="L69" s="7">
        <f t="shared" si="0"/>
        <v>0</v>
      </c>
      <c r="M69" s="7">
        <f t="shared" si="1"/>
        <v>0</v>
      </c>
      <c r="N69" s="7">
        <f t="shared" si="2"/>
        <v>0</v>
      </c>
    </row>
    <row r="70" spans="1:14" x14ac:dyDescent="0.3">
      <c r="A70" s="17"/>
      <c r="B70" s="17"/>
      <c r="C70" s="17"/>
      <c r="D70" s="18" t="s">
        <v>104</v>
      </c>
      <c r="E70" s="17"/>
      <c r="F70" s="17"/>
      <c r="G70" s="18" t="s">
        <v>105</v>
      </c>
      <c r="H70" s="19">
        <f t="shared" si="13"/>
        <v>241250.83</v>
      </c>
      <c r="I70" s="19">
        <f t="shared" si="13"/>
        <v>0</v>
      </c>
      <c r="J70" s="19">
        <f t="shared" si="13"/>
        <v>0</v>
      </c>
      <c r="K70" s="19">
        <f t="shared" si="13"/>
        <v>0</v>
      </c>
      <c r="L70" s="19">
        <f t="shared" si="0"/>
        <v>0</v>
      </c>
      <c r="M70" s="19">
        <f t="shared" si="1"/>
        <v>0</v>
      </c>
      <c r="N70" s="19">
        <f t="shared" si="2"/>
        <v>0</v>
      </c>
    </row>
    <row r="71" spans="1:14" x14ac:dyDescent="0.3">
      <c r="A71" s="20"/>
      <c r="B71" s="20"/>
      <c r="C71" s="20"/>
      <c r="D71" s="20"/>
      <c r="E71" s="21" t="s">
        <v>23</v>
      </c>
      <c r="F71" s="20"/>
      <c r="G71" s="21" t="s">
        <v>24</v>
      </c>
      <c r="H71" s="22">
        <f t="shared" si="13"/>
        <v>241250.83</v>
      </c>
      <c r="I71" s="22">
        <f t="shared" si="13"/>
        <v>0</v>
      </c>
      <c r="J71" s="22">
        <f t="shared" si="13"/>
        <v>0</v>
      </c>
      <c r="K71" s="22">
        <f t="shared" si="13"/>
        <v>0</v>
      </c>
      <c r="L71" s="22">
        <f t="shared" si="0"/>
        <v>0</v>
      </c>
      <c r="M71" s="22">
        <f t="shared" si="1"/>
        <v>0</v>
      </c>
      <c r="N71" s="22">
        <f t="shared" si="2"/>
        <v>0</v>
      </c>
    </row>
    <row r="72" spans="1:14" x14ac:dyDescent="0.3">
      <c r="A72" s="23"/>
      <c r="B72" s="23"/>
      <c r="C72" s="23"/>
      <c r="D72" s="23"/>
      <c r="E72" s="23"/>
      <c r="F72" s="24" t="s">
        <v>25</v>
      </c>
      <c r="G72" s="24" t="s">
        <v>26</v>
      </c>
      <c r="H72" s="25">
        <f t="shared" si="13"/>
        <v>241250.83</v>
      </c>
      <c r="I72" s="25">
        <f t="shared" si="13"/>
        <v>0</v>
      </c>
      <c r="J72" s="25">
        <f t="shared" si="13"/>
        <v>0</v>
      </c>
      <c r="K72" s="25">
        <f t="shared" si="13"/>
        <v>0</v>
      </c>
      <c r="L72" s="25">
        <f t="shared" si="0"/>
        <v>0</v>
      </c>
      <c r="M72" s="25">
        <f t="shared" si="1"/>
        <v>0</v>
      </c>
      <c r="N72" s="25">
        <f t="shared" si="2"/>
        <v>0</v>
      </c>
    </row>
    <row r="73" spans="1:14" x14ac:dyDescent="0.3">
      <c r="A73" s="14"/>
      <c r="B73" s="14"/>
      <c r="C73" s="14"/>
      <c r="D73" s="14"/>
      <c r="E73" s="14"/>
      <c r="F73" s="15" t="s">
        <v>106</v>
      </c>
      <c r="G73" s="15" t="s">
        <v>107</v>
      </c>
      <c r="H73" s="16">
        <v>241250.83</v>
      </c>
      <c r="I73" s="16">
        <v>0</v>
      </c>
      <c r="J73" s="16">
        <v>0</v>
      </c>
      <c r="K73" s="16">
        <v>0</v>
      </c>
      <c r="L73" s="16">
        <f t="shared" ref="L73:L136" si="14">IF(I73&lt;&gt;0,K73/I73*100,0)</f>
        <v>0</v>
      </c>
      <c r="M73" s="16">
        <f t="shared" ref="M73:M136" si="15">IF(J73&lt;&gt;0,K73/J73*100,0)</f>
        <v>0</v>
      </c>
      <c r="N73" s="16">
        <f t="shared" ref="N73:N136" si="16">IF(H73&lt;&gt;0,K73/H73*100,0)</f>
        <v>0</v>
      </c>
    </row>
    <row r="74" spans="1:14" x14ac:dyDescent="0.3">
      <c r="A74" s="5"/>
      <c r="B74" s="5"/>
      <c r="C74" s="6" t="s">
        <v>108</v>
      </c>
      <c r="D74" s="5"/>
      <c r="E74" s="5"/>
      <c r="F74" s="5"/>
      <c r="G74" s="6" t="s">
        <v>109</v>
      </c>
      <c r="H74" s="7">
        <f t="shared" ref="H74:K76" si="17">+H75</f>
        <v>0</v>
      </c>
      <c r="I74" s="7">
        <f t="shared" si="17"/>
        <v>20000</v>
      </c>
      <c r="J74" s="7">
        <f t="shared" si="17"/>
        <v>20000</v>
      </c>
      <c r="K74" s="7">
        <f t="shared" si="17"/>
        <v>36690.839999999997</v>
      </c>
      <c r="L74" s="7">
        <f t="shared" si="14"/>
        <v>183.45419999999999</v>
      </c>
      <c r="M74" s="7">
        <f t="shared" si="15"/>
        <v>183.45419999999999</v>
      </c>
      <c r="N74" s="7">
        <f t="shared" si="16"/>
        <v>0</v>
      </c>
    </row>
    <row r="75" spans="1:14" x14ac:dyDescent="0.3">
      <c r="A75" s="17"/>
      <c r="B75" s="17"/>
      <c r="C75" s="17"/>
      <c r="D75" s="18" t="s">
        <v>104</v>
      </c>
      <c r="E75" s="17"/>
      <c r="F75" s="17"/>
      <c r="G75" s="18" t="s">
        <v>105</v>
      </c>
      <c r="H75" s="19">
        <f t="shared" si="17"/>
        <v>0</v>
      </c>
      <c r="I75" s="19">
        <f t="shared" si="17"/>
        <v>20000</v>
      </c>
      <c r="J75" s="19">
        <f t="shared" si="17"/>
        <v>20000</v>
      </c>
      <c r="K75" s="19">
        <f t="shared" si="17"/>
        <v>36690.839999999997</v>
      </c>
      <c r="L75" s="19">
        <f t="shared" si="14"/>
        <v>183.45419999999999</v>
      </c>
      <c r="M75" s="19">
        <f t="shared" si="15"/>
        <v>183.45419999999999</v>
      </c>
      <c r="N75" s="19">
        <f t="shared" si="16"/>
        <v>0</v>
      </c>
    </row>
    <row r="76" spans="1:14" x14ac:dyDescent="0.3">
      <c r="A76" s="20"/>
      <c r="B76" s="20"/>
      <c r="C76" s="20"/>
      <c r="D76" s="20"/>
      <c r="E76" s="21" t="s">
        <v>23</v>
      </c>
      <c r="F76" s="20"/>
      <c r="G76" s="21" t="s">
        <v>24</v>
      </c>
      <c r="H76" s="22">
        <f t="shared" si="17"/>
        <v>0</v>
      </c>
      <c r="I76" s="22">
        <f t="shared" si="17"/>
        <v>20000</v>
      </c>
      <c r="J76" s="22">
        <f t="shared" si="17"/>
        <v>20000</v>
      </c>
      <c r="K76" s="22">
        <f t="shared" si="17"/>
        <v>36690.839999999997</v>
      </c>
      <c r="L76" s="22">
        <f t="shared" si="14"/>
        <v>183.45419999999999</v>
      </c>
      <c r="M76" s="22">
        <f t="shared" si="15"/>
        <v>183.45419999999999</v>
      </c>
      <c r="N76" s="22">
        <f t="shared" si="16"/>
        <v>0</v>
      </c>
    </row>
    <row r="77" spans="1:14" x14ac:dyDescent="0.3">
      <c r="A77" s="23"/>
      <c r="B77" s="23"/>
      <c r="C77" s="23"/>
      <c r="D77" s="23"/>
      <c r="E77" s="23"/>
      <c r="F77" s="24" t="s">
        <v>25</v>
      </c>
      <c r="G77" s="24" t="s">
        <v>26</v>
      </c>
      <c r="H77" s="25">
        <f>+H78+H79</f>
        <v>0</v>
      </c>
      <c r="I77" s="25">
        <f>+I78+I79</f>
        <v>20000</v>
      </c>
      <c r="J77" s="25">
        <f>+J78+J79</f>
        <v>20000</v>
      </c>
      <c r="K77" s="25">
        <f>+K78+K79</f>
        <v>36690.839999999997</v>
      </c>
      <c r="L77" s="25">
        <f t="shared" si="14"/>
        <v>183.45419999999999</v>
      </c>
      <c r="M77" s="25">
        <f t="shared" si="15"/>
        <v>183.45419999999999</v>
      </c>
      <c r="N77" s="25">
        <f t="shared" si="16"/>
        <v>0</v>
      </c>
    </row>
    <row r="78" spans="1:14" x14ac:dyDescent="0.3">
      <c r="A78" s="14"/>
      <c r="B78" s="14"/>
      <c r="C78" s="14"/>
      <c r="D78" s="14"/>
      <c r="E78" s="14"/>
      <c r="F78" s="15" t="s">
        <v>110</v>
      </c>
      <c r="G78" s="15" t="s">
        <v>111</v>
      </c>
      <c r="H78" s="16">
        <v>0</v>
      </c>
      <c r="I78" s="16">
        <v>20000</v>
      </c>
      <c r="J78" s="16">
        <v>20000</v>
      </c>
      <c r="K78" s="16">
        <v>36134.519999999997</v>
      </c>
      <c r="L78" s="16">
        <f t="shared" si="14"/>
        <v>180.67259999999999</v>
      </c>
      <c r="M78" s="16">
        <f t="shared" si="15"/>
        <v>180.67259999999999</v>
      </c>
      <c r="N78" s="16">
        <f t="shared" si="16"/>
        <v>0</v>
      </c>
    </row>
    <row r="79" spans="1:14" x14ac:dyDescent="0.3">
      <c r="A79" s="14"/>
      <c r="B79" s="14"/>
      <c r="C79" s="14"/>
      <c r="D79" s="14"/>
      <c r="E79" s="14"/>
      <c r="F79" s="15" t="s">
        <v>112</v>
      </c>
      <c r="G79" s="15" t="s">
        <v>113</v>
      </c>
      <c r="H79" s="16">
        <v>0</v>
      </c>
      <c r="I79" s="16">
        <v>0</v>
      </c>
      <c r="J79" s="16">
        <v>0</v>
      </c>
      <c r="K79" s="16">
        <v>556.32000000000005</v>
      </c>
      <c r="L79" s="16">
        <f t="shared" si="14"/>
        <v>0</v>
      </c>
      <c r="M79" s="16">
        <f t="shared" si="15"/>
        <v>0</v>
      </c>
      <c r="N79" s="16">
        <f t="shared" si="16"/>
        <v>0</v>
      </c>
    </row>
    <row r="80" spans="1:14" x14ac:dyDescent="0.3">
      <c r="A80" s="5"/>
      <c r="B80" s="5"/>
      <c r="C80" s="6" t="s">
        <v>114</v>
      </c>
      <c r="D80" s="5"/>
      <c r="E80" s="5"/>
      <c r="F80" s="5"/>
      <c r="G80" s="6" t="s">
        <v>115</v>
      </c>
      <c r="H80" s="7">
        <f t="shared" ref="H80:K83" si="18">+H81</f>
        <v>0</v>
      </c>
      <c r="I80" s="7">
        <f t="shared" si="18"/>
        <v>100000</v>
      </c>
      <c r="J80" s="7">
        <f t="shared" si="18"/>
        <v>0</v>
      </c>
      <c r="K80" s="7">
        <f t="shared" si="18"/>
        <v>0</v>
      </c>
      <c r="L80" s="7">
        <f t="shared" si="14"/>
        <v>0</v>
      </c>
      <c r="M80" s="7">
        <f t="shared" si="15"/>
        <v>0</v>
      </c>
      <c r="N80" s="7">
        <f t="shared" si="16"/>
        <v>0</v>
      </c>
    </row>
    <row r="81" spans="1:14" x14ac:dyDescent="0.3">
      <c r="A81" s="17"/>
      <c r="B81" s="17"/>
      <c r="C81" s="17"/>
      <c r="D81" s="18" t="s">
        <v>104</v>
      </c>
      <c r="E81" s="17"/>
      <c r="F81" s="17"/>
      <c r="G81" s="18" t="s">
        <v>105</v>
      </c>
      <c r="H81" s="19">
        <f t="shared" si="18"/>
        <v>0</v>
      </c>
      <c r="I81" s="19">
        <f t="shared" si="18"/>
        <v>100000</v>
      </c>
      <c r="J81" s="19">
        <f t="shared" si="18"/>
        <v>0</v>
      </c>
      <c r="K81" s="19">
        <f t="shared" si="18"/>
        <v>0</v>
      </c>
      <c r="L81" s="19">
        <f t="shared" si="14"/>
        <v>0</v>
      </c>
      <c r="M81" s="19">
        <f t="shared" si="15"/>
        <v>0</v>
      </c>
      <c r="N81" s="19">
        <f t="shared" si="16"/>
        <v>0</v>
      </c>
    </row>
    <row r="82" spans="1:14" x14ac:dyDescent="0.3">
      <c r="A82" s="20"/>
      <c r="B82" s="20"/>
      <c r="C82" s="20"/>
      <c r="D82" s="20"/>
      <c r="E82" s="21" t="s">
        <v>23</v>
      </c>
      <c r="F82" s="20"/>
      <c r="G82" s="21" t="s">
        <v>24</v>
      </c>
      <c r="H82" s="22">
        <f t="shared" si="18"/>
        <v>0</v>
      </c>
      <c r="I82" s="22">
        <f t="shared" si="18"/>
        <v>100000</v>
      </c>
      <c r="J82" s="22">
        <f t="shared" si="18"/>
        <v>0</v>
      </c>
      <c r="K82" s="22">
        <f t="shared" si="18"/>
        <v>0</v>
      </c>
      <c r="L82" s="22">
        <f t="shared" si="14"/>
        <v>0</v>
      </c>
      <c r="M82" s="22">
        <f t="shared" si="15"/>
        <v>0</v>
      </c>
      <c r="N82" s="22">
        <f t="shared" si="16"/>
        <v>0</v>
      </c>
    </row>
    <row r="83" spans="1:14" x14ac:dyDescent="0.3">
      <c r="A83" s="23"/>
      <c r="B83" s="23"/>
      <c r="C83" s="23"/>
      <c r="D83" s="23"/>
      <c r="E83" s="23"/>
      <c r="F83" s="24" t="s">
        <v>25</v>
      </c>
      <c r="G83" s="24" t="s">
        <v>26</v>
      </c>
      <c r="H83" s="25">
        <f t="shared" si="18"/>
        <v>0</v>
      </c>
      <c r="I83" s="25">
        <f t="shared" si="18"/>
        <v>100000</v>
      </c>
      <c r="J83" s="25">
        <f t="shared" si="18"/>
        <v>0</v>
      </c>
      <c r="K83" s="25">
        <f t="shared" si="18"/>
        <v>0</v>
      </c>
      <c r="L83" s="25">
        <f t="shared" si="14"/>
        <v>0</v>
      </c>
      <c r="M83" s="25">
        <f t="shared" si="15"/>
        <v>0</v>
      </c>
      <c r="N83" s="25">
        <f t="shared" si="16"/>
        <v>0</v>
      </c>
    </row>
    <row r="84" spans="1:14" x14ac:dyDescent="0.3">
      <c r="A84" s="14"/>
      <c r="B84" s="14"/>
      <c r="C84" s="14"/>
      <c r="D84" s="14"/>
      <c r="E84" s="14"/>
      <c r="F84" s="15" t="s">
        <v>116</v>
      </c>
      <c r="G84" s="15" t="s">
        <v>115</v>
      </c>
      <c r="H84" s="16">
        <v>0</v>
      </c>
      <c r="I84" s="16">
        <v>100000</v>
      </c>
      <c r="J84" s="16">
        <v>0</v>
      </c>
      <c r="K84" s="16">
        <v>0</v>
      </c>
      <c r="L84" s="16">
        <f t="shared" si="14"/>
        <v>0</v>
      </c>
      <c r="M84" s="16">
        <f t="shared" si="15"/>
        <v>0</v>
      </c>
      <c r="N84" s="16">
        <f t="shared" si="16"/>
        <v>0</v>
      </c>
    </row>
    <row r="85" spans="1:14" x14ac:dyDescent="0.3">
      <c r="A85" s="5"/>
      <c r="B85" s="5"/>
      <c r="C85" s="6" t="s">
        <v>117</v>
      </c>
      <c r="D85" s="5"/>
      <c r="E85" s="5"/>
      <c r="F85" s="5"/>
      <c r="G85" s="6" t="s">
        <v>118</v>
      </c>
      <c r="H85" s="7">
        <f t="shared" ref="H85:K88" si="19">+H86</f>
        <v>0</v>
      </c>
      <c r="I85" s="7">
        <f t="shared" si="19"/>
        <v>300000</v>
      </c>
      <c r="J85" s="7">
        <f t="shared" si="19"/>
        <v>300000</v>
      </c>
      <c r="K85" s="7">
        <f t="shared" si="19"/>
        <v>371662.15</v>
      </c>
      <c r="L85" s="7">
        <f t="shared" si="14"/>
        <v>123.88738333333333</v>
      </c>
      <c r="M85" s="7">
        <f t="shared" si="15"/>
        <v>123.88738333333333</v>
      </c>
      <c r="N85" s="7">
        <f t="shared" si="16"/>
        <v>0</v>
      </c>
    </row>
    <row r="86" spans="1:14" x14ac:dyDescent="0.3">
      <c r="A86" s="17"/>
      <c r="B86" s="17"/>
      <c r="C86" s="17"/>
      <c r="D86" s="18" t="s">
        <v>104</v>
      </c>
      <c r="E86" s="17"/>
      <c r="F86" s="17"/>
      <c r="G86" s="18" t="s">
        <v>105</v>
      </c>
      <c r="H86" s="19">
        <f t="shared" si="19"/>
        <v>0</v>
      </c>
      <c r="I86" s="19">
        <f t="shared" si="19"/>
        <v>300000</v>
      </c>
      <c r="J86" s="19">
        <f t="shared" si="19"/>
        <v>300000</v>
      </c>
      <c r="K86" s="19">
        <f t="shared" si="19"/>
        <v>371662.15</v>
      </c>
      <c r="L86" s="19">
        <f t="shared" si="14"/>
        <v>123.88738333333333</v>
      </c>
      <c r="M86" s="19">
        <f t="shared" si="15"/>
        <v>123.88738333333333</v>
      </c>
      <c r="N86" s="19">
        <f t="shared" si="16"/>
        <v>0</v>
      </c>
    </row>
    <row r="87" spans="1:14" x14ac:dyDescent="0.3">
      <c r="A87" s="20"/>
      <c r="B87" s="20"/>
      <c r="C87" s="20"/>
      <c r="D87" s="20"/>
      <c r="E87" s="21" t="s">
        <v>23</v>
      </c>
      <c r="F87" s="20"/>
      <c r="G87" s="21" t="s">
        <v>24</v>
      </c>
      <c r="H87" s="22">
        <f t="shared" si="19"/>
        <v>0</v>
      </c>
      <c r="I87" s="22">
        <f t="shared" si="19"/>
        <v>300000</v>
      </c>
      <c r="J87" s="22">
        <f t="shared" si="19"/>
        <v>300000</v>
      </c>
      <c r="K87" s="22">
        <f t="shared" si="19"/>
        <v>371662.15</v>
      </c>
      <c r="L87" s="22">
        <f t="shared" si="14"/>
        <v>123.88738333333333</v>
      </c>
      <c r="M87" s="22">
        <f t="shared" si="15"/>
        <v>123.88738333333333</v>
      </c>
      <c r="N87" s="22">
        <f t="shared" si="16"/>
        <v>0</v>
      </c>
    </row>
    <row r="88" spans="1:14" x14ac:dyDescent="0.3">
      <c r="A88" s="23"/>
      <c r="B88" s="23"/>
      <c r="C88" s="23"/>
      <c r="D88" s="23"/>
      <c r="E88" s="23"/>
      <c r="F88" s="24" t="s">
        <v>25</v>
      </c>
      <c r="G88" s="24" t="s">
        <v>26</v>
      </c>
      <c r="H88" s="25">
        <f t="shared" si="19"/>
        <v>0</v>
      </c>
      <c r="I88" s="25">
        <f t="shared" si="19"/>
        <v>300000</v>
      </c>
      <c r="J88" s="25">
        <f t="shared" si="19"/>
        <v>300000</v>
      </c>
      <c r="K88" s="25">
        <f t="shared" si="19"/>
        <v>371662.15</v>
      </c>
      <c r="L88" s="25">
        <f t="shared" si="14"/>
        <v>123.88738333333333</v>
      </c>
      <c r="M88" s="25">
        <f t="shared" si="15"/>
        <v>123.88738333333333</v>
      </c>
      <c r="N88" s="25">
        <f t="shared" si="16"/>
        <v>0</v>
      </c>
    </row>
    <row r="89" spans="1:14" x14ac:dyDescent="0.3">
      <c r="A89" s="14"/>
      <c r="B89" s="14"/>
      <c r="C89" s="14"/>
      <c r="D89" s="14"/>
      <c r="E89" s="14"/>
      <c r="F89" s="15" t="s">
        <v>119</v>
      </c>
      <c r="G89" s="15" t="s">
        <v>118</v>
      </c>
      <c r="H89" s="16">
        <v>0</v>
      </c>
      <c r="I89" s="16">
        <v>300000</v>
      </c>
      <c r="J89" s="16">
        <v>300000</v>
      </c>
      <c r="K89" s="16">
        <v>371662.15</v>
      </c>
      <c r="L89" s="16">
        <f t="shared" si="14"/>
        <v>123.88738333333333</v>
      </c>
      <c r="M89" s="16">
        <f t="shared" si="15"/>
        <v>123.88738333333333</v>
      </c>
      <c r="N89" s="16">
        <f t="shared" si="16"/>
        <v>0</v>
      </c>
    </row>
    <row r="90" spans="1:14" x14ac:dyDescent="0.3">
      <c r="A90" s="5"/>
      <c r="B90" s="5"/>
      <c r="C90" s="6" t="s">
        <v>120</v>
      </c>
      <c r="D90" s="5"/>
      <c r="E90" s="5"/>
      <c r="F90" s="5"/>
      <c r="G90" s="6" t="s">
        <v>121</v>
      </c>
      <c r="H90" s="7">
        <f t="shared" ref="H90:K92" si="20">+H91</f>
        <v>0</v>
      </c>
      <c r="I90" s="7">
        <f t="shared" si="20"/>
        <v>500000</v>
      </c>
      <c r="J90" s="7">
        <f t="shared" si="20"/>
        <v>500000</v>
      </c>
      <c r="K90" s="7">
        <f t="shared" si="20"/>
        <v>312070.58</v>
      </c>
      <c r="L90" s="7">
        <f t="shared" si="14"/>
        <v>62.414116000000007</v>
      </c>
      <c r="M90" s="7">
        <f t="shared" si="15"/>
        <v>62.414116000000007</v>
      </c>
      <c r="N90" s="7">
        <f t="shared" si="16"/>
        <v>0</v>
      </c>
    </row>
    <row r="91" spans="1:14" x14ac:dyDescent="0.3">
      <c r="A91" s="17"/>
      <c r="B91" s="17"/>
      <c r="C91" s="17"/>
      <c r="D91" s="18" t="s">
        <v>104</v>
      </c>
      <c r="E91" s="17"/>
      <c r="F91" s="17"/>
      <c r="G91" s="18" t="s">
        <v>105</v>
      </c>
      <c r="H91" s="19">
        <f t="shared" si="20"/>
        <v>0</v>
      </c>
      <c r="I91" s="19">
        <f t="shared" si="20"/>
        <v>500000</v>
      </c>
      <c r="J91" s="19">
        <f t="shared" si="20"/>
        <v>500000</v>
      </c>
      <c r="K91" s="19">
        <f t="shared" si="20"/>
        <v>312070.58</v>
      </c>
      <c r="L91" s="19">
        <f t="shared" si="14"/>
        <v>62.414116000000007</v>
      </c>
      <c r="M91" s="19">
        <f t="shared" si="15"/>
        <v>62.414116000000007</v>
      </c>
      <c r="N91" s="19">
        <f t="shared" si="16"/>
        <v>0</v>
      </c>
    </row>
    <row r="92" spans="1:14" x14ac:dyDescent="0.3">
      <c r="A92" s="20"/>
      <c r="B92" s="20"/>
      <c r="C92" s="20"/>
      <c r="D92" s="20"/>
      <c r="E92" s="21" t="s">
        <v>23</v>
      </c>
      <c r="F92" s="20"/>
      <c r="G92" s="21" t="s">
        <v>24</v>
      </c>
      <c r="H92" s="22">
        <f t="shared" si="20"/>
        <v>0</v>
      </c>
      <c r="I92" s="22">
        <f t="shared" si="20"/>
        <v>500000</v>
      </c>
      <c r="J92" s="22">
        <f t="shared" si="20"/>
        <v>500000</v>
      </c>
      <c r="K92" s="22">
        <f t="shared" si="20"/>
        <v>312070.58</v>
      </c>
      <c r="L92" s="22">
        <f t="shared" si="14"/>
        <v>62.414116000000007</v>
      </c>
      <c r="M92" s="22">
        <f t="shared" si="15"/>
        <v>62.414116000000007</v>
      </c>
      <c r="N92" s="22">
        <f t="shared" si="16"/>
        <v>0</v>
      </c>
    </row>
    <row r="93" spans="1:14" x14ac:dyDescent="0.3">
      <c r="A93" s="23"/>
      <c r="B93" s="23"/>
      <c r="C93" s="23"/>
      <c r="D93" s="23"/>
      <c r="E93" s="23"/>
      <c r="F93" s="24" t="s">
        <v>25</v>
      </c>
      <c r="G93" s="24" t="s">
        <v>26</v>
      </c>
      <c r="H93" s="25">
        <f>+H94+H95</f>
        <v>0</v>
      </c>
      <c r="I93" s="25">
        <f>+I94+I95</f>
        <v>500000</v>
      </c>
      <c r="J93" s="25">
        <f>+J94+J95</f>
        <v>500000</v>
      </c>
      <c r="K93" s="25">
        <f>+K94+K95</f>
        <v>312070.58</v>
      </c>
      <c r="L93" s="25">
        <f t="shared" si="14"/>
        <v>62.414116000000007</v>
      </c>
      <c r="M93" s="25">
        <f t="shared" si="15"/>
        <v>62.414116000000007</v>
      </c>
      <c r="N93" s="25">
        <f t="shared" si="16"/>
        <v>0</v>
      </c>
    </row>
    <row r="94" spans="1:14" x14ac:dyDescent="0.3">
      <c r="A94" s="14"/>
      <c r="B94" s="14"/>
      <c r="C94" s="14"/>
      <c r="D94" s="14"/>
      <c r="E94" s="14"/>
      <c r="F94" s="15" t="s">
        <v>122</v>
      </c>
      <c r="G94" s="15" t="s">
        <v>123</v>
      </c>
      <c r="H94" s="16">
        <v>0</v>
      </c>
      <c r="I94" s="16">
        <v>500000</v>
      </c>
      <c r="J94" s="16">
        <v>500000</v>
      </c>
      <c r="K94" s="16">
        <v>311201.05</v>
      </c>
      <c r="L94" s="16">
        <f t="shared" si="14"/>
        <v>62.240209999999998</v>
      </c>
      <c r="M94" s="16">
        <f t="shared" si="15"/>
        <v>62.240209999999998</v>
      </c>
      <c r="N94" s="16">
        <f t="shared" si="16"/>
        <v>0</v>
      </c>
    </row>
    <row r="95" spans="1:14" x14ac:dyDescent="0.3">
      <c r="A95" s="14"/>
      <c r="B95" s="14"/>
      <c r="C95" s="14"/>
      <c r="D95" s="14"/>
      <c r="E95" s="14"/>
      <c r="F95" s="15" t="s">
        <v>112</v>
      </c>
      <c r="G95" s="15" t="s">
        <v>113</v>
      </c>
      <c r="H95" s="16">
        <v>0</v>
      </c>
      <c r="I95" s="16">
        <v>0</v>
      </c>
      <c r="J95" s="16">
        <v>0</v>
      </c>
      <c r="K95" s="16">
        <v>869.53</v>
      </c>
      <c r="L95" s="16">
        <f t="shared" si="14"/>
        <v>0</v>
      </c>
      <c r="M95" s="16">
        <f t="shared" si="15"/>
        <v>0</v>
      </c>
      <c r="N95" s="16">
        <f t="shared" si="16"/>
        <v>0</v>
      </c>
    </row>
    <row r="96" spans="1:14" x14ac:dyDescent="0.3">
      <c r="A96" s="8"/>
      <c r="B96" s="9" t="s">
        <v>124</v>
      </c>
      <c r="C96" s="8"/>
      <c r="D96" s="8"/>
      <c r="E96" s="8"/>
      <c r="F96" s="8"/>
      <c r="G96" s="9" t="s">
        <v>125</v>
      </c>
      <c r="H96" s="10">
        <f>+H97+H114</f>
        <v>31113.69</v>
      </c>
      <c r="I96" s="10">
        <f>+I97+I114</f>
        <v>94800</v>
      </c>
      <c r="J96" s="10">
        <f>+J97+J114</f>
        <v>94800</v>
      </c>
      <c r="K96" s="10">
        <f>+K97+K114</f>
        <v>79092.23</v>
      </c>
      <c r="L96" s="10">
        <f t="shared" si="14"/>
        <v>83.430622362869187</v>
      </c>
      <c r="M96" s="10">
        <f t="shared" si="15"/>
        <v>83.430622362869187</v>
      </c>
      <c r="N96" s="10">
        <f t="shared" si="16"/>
        <v>254.2039533080133</v>
      </c>
    </row>
    <row r="97" spans="1:14" x14ac:dyDescent="0.3">
      <c r="A97" s="11"/>
      <c r="B97" s="12" t="s">
        <v>126</v>
      </c>
      <c r="C97" s="11"/>
      <c r="D97" s="11"/>
      <c r="E97" s="11"/>
      <c r="F97" s="11"/>
      <c r="G97" s="12" t="s">
        <v>127</v>
      </c>
      <c r="H97" s="13">
        <f>+H98</f>
        <v>19313.87</v>
      </c>
      <c r="I97" s="13">
        <f>+I98</f>
        <v>81500</v>
      </c>
      <c r="J97" s="13">
        <f>+J98</f>
        <v>81500</v>
      </c>
      <c r="K97" s="13">
        <f>+K98</f>
        <v>72992.23</v>
      </c>
      <c r="L97" s="13">
        <f t="shared" si="14"/>
        <v>89.561018404907969</v>
      </c>
      <c r="M97" s="13">
        <f t="shared" si="15"/>
        <v>89.561018404907969</v>
      </c>
      <c r="N97" s="13">
        <f t="shared" si="16"/>
        <v>377.9264849561481</v>
      </c>
    </row>
    <row r="98" spans="1:14" x14ac:dyDescent="0.3">
      <c r="A98" s="14"/>
      <c r="B98" s="15" t="s">
        <v>128</v>
      </c>
      <c r="C98" s="14"/>
      <c r="D98" s="14"/>
      <c r="E98" s="14"/>
      <c r="F98" s="14"/>
      <c r="G98" s="15" t="s">
        <v>129</v>
      </c>
      <c r="H98" s="16">
        <f>+H99+H104</f>
        <v>19313.87</v>
      </c>
      <c r="I98" s="16">
        <f>+I99+I104</f>
        <v>81500</v>
      </c>
      <c r="J98" s="16">
        <f>+J99+J104</f>
        <v>81500</v>
      </c>
      <c r="K98" s="16">
        <f>+K99+K104</f>
        <v>72992.23</v>
      </c>
      <c r="L98" s="16">
        <f t="shared" si="14"/>
        <v>89.561018404907969</v>
      </c>
      <c r="M98" s="16">
        <f t="shared" si="15"/>
        <v>89.561018404907969</v>
      </c>
      <c r="N98" s="16">
        <f t="shared" si="16"/>
        <v>377.9264849561481</v>
      </c>
    </row>
    <row r="99" spans="1:14" x14ac:dyDescent="0.3">
      <c r="A99" s="5"/>
      <c r="B99" s="5"/>
      <c r="C99" s="6" t="s">
        <v>130</v>
      </c>
      <c r="D99" s="5"/>
      <c r="E99" s="5"/>
      <c r="F99" s="5"/>
      <c r="G99" s="6" t="s">
        <v>131</v>
      </c>
      <c r="H99" s="7">
        <f t="shared" ref="H99:K102" si="21">+H100</f>
        <v>0</v>
      </c>
      <c r="I99" s="7">
        <f t="shared" si="21"/>
        <v>9000</v>
      </c>
      <c r="J99" s="7">
        <f t="shared" si="21"/>
        <v>9000</v>
      </c>
      <c r="K99" s="7">
        <f t="shared" si="21"/>
        <v>1500</v>
      </c>
      <c r="L99" s="7">
        <f t="shared" si="14"/>
        <v>16.666666666666664</v>
      </c>
      <c r="M99" s="7">
        <f t="shared" si="15"/>
        <v>16.666666666666664</v>
      </c>
      <c r="N99" s="7">
        <f t="shared" si="16"/>
        <v>0</v>
      </c>
    </row>
    <row r="100" spans="1:14" x14ac:dyDescent="0.3">
      <c r="A100" s="17"/>
      <c r="B100" s="17"/>
      <c r="C100" s="17"/>
      <c r="D100" s="18" t="s">
        <v>132</v>
      </c>
      <c r="E100" s="17"/>
      <c r="F100" s="17"/>
      <c r="G100" s="18" t="s">
        <v>133</v>
      </c>
      <c r="H100" s="19">
        <f t="shared" si="21"/>
        <v>0</v>
      </c>
      <c r="I100" s="19">
        <f t="shared" si="21"/>
        <v>9000</v>
      </c>
      <c r="J100" s="19">
        <f t="shared" si="21"/>
        <v>9000</v>
      </c>
      <c r="K100" s="19">
        <f t="shared" si="21"/>
        <v>1500</v>
      </c>
      <c r="L100" s="19">
        <f t="shared" si="14"/>
        <v>16.666666666666664</v>
      </c>
      <c r="M100" s="19">
        <f t="shared" si="15"/>
        <v>16.666666666666664</v>
      </c>
      <c r="N100" s="19">
        <f t="shared" si="16"/>
        <v>0</v>
      </c>
    </row>
    <row r="101" spans="1:14" x14ac:dyDescent="0.3">
      <c r="A101" s="20"/>
      <c r="B101" s="20"/>
      <c r="C101" s="20"/>
      <c r="D101" s="20"/>
      <c r="E101" s="21" t="s">
        <v>23</v>
      </c>
      <c r="F101" s="20"/>
      <c r="G101" s="21" t="s">
        <v>24</v>
      </c>
      <c r="H101" s="22">
        <f t="shared" si="21"/>
        <v>0</v>
      </c>
      <c r="I101" s="22">
        <f t="shared" si="21"/>
        <v>9000</v>
      </c>
      <c r="J101" s="22">
        <f t="shared" si="21"/>
        <v>9000</v>
      </c>
      <c r="K101" s="22">
        <f t="shared" si="21"/>
        <v>1500</v>
      </c>
      <c r="L101" s="22">
        <f t="shared" si="14"/>
        <v>16.666666666666664</v>
      </c>
      <c r="M101" s="22">
        <f t="shared" si="15"/>
        <v>16.666666666666664</v>
      </c>
      <c r="N101" s="22">
        <f t="shared" si="16"/>
        <v>0</v>
      </c>
    </row>
    <row r="102" spans="1:14" x14ac:dyDescent="0.3">
      <c r="A102" s="23"/>
      <c r="B102" s="23"/>
      <c r="C102" s="23"/>
      <c r="D102" s="23"/>
      <c r="E102" s="23"/>
      <c r="F102" s="24" t="s">
        <v>67</v>
      </c>
      <c r="G102" s="24" t="s">
        <v>68</v>
      </c>
      <c r="H102" s="25">
        <f t="shared" si="21"/>
        <v>0</v>
      </c>
      <c r="I102" s="25">
        <f t="shared" si="21"/>
        <v>9000</v>
      </c>
      <c r="J102" s="25">
        <f t="shared" si="21"/>
        <v>9000</v>
      </c>
      <c r="K102" s="25">
        <f t="shared" si="21"/>
        <v>1500</v>
      </c>
      <c r="L102" s="25">
        <f t="shared" si="14"/>
        <v>16.666666666666664</v>
      </c>
      <c r="M102" s="25">
        <f t="shared" si="15"/>
        <v>16.666666666666664</v>
      </c>
      <c r="N102" s="25">
        <f t="shared" si="16"/>
        <v>0</v>
      </c>
    </row>
    <row r="103" spans="1:14" x14ac:dyDescent="0.3">
      <c r="A103" s="14"/>
      <c r="B103" s="14"/>
      <c r="C103" s="14"/>
      <c r="D103" s="14"/>
      <c r="E103" s="14"/>
      <c r="F103" s="15" t="s">
        <v>134</v>
      </c>
      <c r="G103" s="15" t="s">
        <v>135</v>
      </c>
      <c r="H103" s="16">
        <v>0</v>
      </c>
      <c r="I103" s="16">
        <v>9000</v>
      </c>
      <c r="J103" s="16">
        <v>9000</v>
      </c>
      <c r="K103" s="16">
        <v>1500</v>
      </c>
      <c r="L103" s="16">
        <f t="shared" si="14"/>
        <v>16.666666666666664</v>
      </c>
      <c r="M103" s="16">
        <f t="shared" si="15"/>
        <v>16.666666666666664</v>
      </c>
      <c r="N103" s="16">
        <f t="shared" si="16"/>
        <v>0</v>
      </c>
    </row>
    <row r="104" spans="1:14" x14ac:dyDescent="0.3">
      <c r="A104" s="5"/>
      <c r="B104" s="5"/>
      <c r="C104" s="6" t="s">
        <v>136</v>
      </c>
      <c r="D104" s="5"/>
      <c r="E104" s="5"/>
      <c r="F104" s="5"/>
      <c r="G104" s="6" t="s">
        <v>137</v>
      </c>
      <c r="H104" s="7">
        <f>+H105</f>
        <v>19313.87</v>
      </c>
      <c r="I104" s="7">
        <f>+I105</f>
        <v>72500</v>
      </c>
      <c r="J104" s="7">
        <f>+J105</f>
        <v>72500</v>
      </c>
      <c r="K104" s="7">
        <f>+K105</f>
        <v>71492.23</v>
      </c>
      <c r="L104" s="7">
        <f t="shared" si="14"/>
        <v>98.609972413793102</v>
      </c>
      <c r="M104" s="7">
        <f t="shared" si="15"/>
        <v>98.609972413793102</v>
      </c>
      <c r="N104" s="7">
        <f t="shared" si="16"/>
        <v>370.16004560453189</v>
      </c>
    </row>
    <row r="105" spans="1:14" x14ac:dyDescent="0.3">
      <c r="A105" s="17"/>
      <c r="B105" s="17"/>
      <c r="C105" s="17"/>
      <c r="D105" s="18" t="s">
        <v>126</v>
      </c>
      <c r="E105" s="17"/>
      <c r="F105" s="17"/>
      <c r="G105" s="18" t="s">
        <v>138</v>
      </c>
      <c r="H105" s="19">
        <f>+H106+H109</f>
        <v>19313.87</v>
      </c>
      <c r="I105" s="19">
        <f>+I106+I109</f>
        <v>72500</v>
      </c>
      <c r="J105" s="19">
        <f>+J106+J109</f>
        <v>72500</v>
      </c>
      <c r="K105" s="19">
        <f>+K106+K109</f>
        <v>71492.23</v>
      </c>
      <c r="L105" s="19">
        <f t="shared" si="14"/>
        <v>98.609972413793102</v>
      </c>
      <c r="M105" s="19">
        <f t="shared" si="15"/>
        <v>98.609972413793102</v>
      </c>
      <c r="N105" s="19">
        <f t="shared" si="16"/>
        <v>370.16004560453189</v>
      </c>
    </row>
    <row r="106" spans="1:14" x14ac:dyDescent="0.3">
      <c r="A106" s="20"/>
      <c r="B106" s="20"/>
      <c r="C106" s="20"/>
      <c r="D106" s="20"/>
      <c r="E106" s="21" t="s">
        <v>139</v>
      </c>
      <c r="F106" s="20"/>
      <c r="G106" s="21" t="s">
        <v>140</v>
      </c>
      <c r="H106" s="22">
        <f t="shared" ref="H106:K107" si="22">+H107</f>
        <v>0</v>
      </c>
      <c r="I106" s="22">
        <f t="shared" si="22"/>
        <v>13043</v>
      </c>
      <c r="J106" s="22">
        <f t="shared" si="22"/>
        <v>13043</v>
      </c>
      <c r="K106" s="22">
        <f t="shared" si="22"/>
        <v>0</v>
      </c>
      <c r="L106" s="22">
        <f t="shared" si="14"/>
        <v>0</v>
      </c>
      <c r="M106" s="22">
        <f t="shared" si="15"/>
        <v>0</v>
      </c>
      <c r="N106" s="22">
        <f t="shared" si="16"/>
        <v>0</v>
      </c>
    </row>
    <row r="107" spans="1:14" x14ac:dyDescent="0.3">
      <c r="A107" s="23"/>
      <c r="B107" s="23"/>
      <c r="C107" s="23"/>
      <c r="D107" s="23"/>
      <c r="E107" s="23"/>
      <c r="F107" s="24" t="s">
        <v>81</v>
      </c>
      <c r="G107" s="24" t="s">
        <v>82</v>
      </c>
      <c r="H107" s="25">
        <f t="shared" si="22"/>
        <v>0</v>
      </c>
      <c r="I107" s="25">
        <f t="shared" si="22"/>
        <v>13043</v>
      </c>
      <c r="J107" s="25">
        <f t="shared" si="22"/>
        <v>13043</v>
      </c>
      <c r="K107" s="25">
        <f t="shared" si="22"/>
        <v>0</v>
      </c>
      <c r="L107" s="25">
        <f t="shared" si="14"/>
        <v>0</v>
      </c>
      <c r="M107" s="25">
        <f t="shared" si="15"/>
        <v>0</v>
      </c>
      <c r="N107" s="25">
        <f t="shared" si="16"/>
        <v>0</v>
      </c>
    </row>
    <row r="108" spans="1:14" x14ac:dyDescent="0.3">
      <c r="A108" s="14"/>
      <c r="B108" s="14"/>
      <c r="C108" s="14"/>
      <c r="D108" s="14"/>
      <c r="E108" s="14"/>
      <c r="F108" s="15" t="s">
        <v>141</v>
      </c>
      <c r="G108" s="15" t="s">
        <v>142</v>
      </c>
      <c r="H108" s="16">
        <v>0</v>
      </c>
      <c r="I108" s="16">
        <v>13043</v>
      </c>
      <c r="J108" s="16">
        <v>13043</v>
      </c>
      <c r="K108" s="16">
        <v>0</v>
      </c>
      <c r="L108" s="16">
        <f t="shared" si="14"/>
        <v>0</v>
      </c>
      <c r="M108" s="16">
        <f t="shared" si="15"/>
        <v>0</v>
      </c>
      <c r="N108" s="16">
        <f t="shared" si="16"/>
        <v>0</v>
      </c>
    </row>
    <row r="109" spans="1:14" x14ac:dyDescent="0.3">
      <c r="A109" s="20"/>
      <c r="B109" s="20"/>
      <c r="C109" s="20"/>
      <c r="D109" s="20"/>
      <c r="E109" s="21" t="s">
        <v>23</v>
      </c>
      <c r="F109" s="20"/>
      <c r="G109" s="21" t="s">
        <v>24</v>
      </c>
      <c r="H109" s="22">
        <f>+H110+H112</f>
        <v>19313.87</v>
      </c>
      <c r="I109" s="22">
        <f>+I110+I112</f>
        <v>59457</v>
      </c>
      <c r="J109" s="22">
        <f>+J110+J112</f>
        <v>59457</v>
      </c>
      <c r="K109" s="22">
        <f>+K110+K112</f>
        <v>71492.23</v>
      </c>
      <c r="L109" s="22">
        <f t="shared" si="14"/>
        <v>120.24190591519921</v>
      </c>
      <c r="M109" s="22">
        <f t="shared" si="15"/>
        <v>120.24190591519921</v>
      </c>
      <c r="N109" s="22">
        <f t="shared" si="16"/>
        <v>370.16004560453189</v>
      </c>
    </row>
    <row r="110" spans="1:14" x14ac:dyDescent="0.3">
      <c r="A110" s="23"/>
      <c r="B110" s="23"/>
      <c r="C110" s="23"/>
      <c r="D110" s="23"/>
      <c r="E110" s="23"/>
      <c r="F110" s="24" t="s">
        <v>81</v>
      </c>
      <c r="G110" s="24" t="s">
        <v>82</v>
      </c>
      <c r="H110" s="25">
        <f>+H111</f>
        <v>19313.87</v>
      </c>
      <c r="I110" s="25">
        <f>+I111</f>
        <v>59457</v>
      </c>
      <c r="J110" s="25">
        <f>+J111</f>
        <v>59457</v>
      </c>
      <c r="K110" s="25">
        <f>+K111</f>
        <v>34866.1</v>
      </c>
      <c r="L110" s="25">
        <f t="shared" si="14"/>
        <v>58.640866508569211</v>
      </c>
      <c r="M110" s="25">
        <f t="shared" si="15"/>
        <v>58.640866508569211</v>
      </c>
      <c r="N110" s="25">
        <f t="shared" si="16"/>
        <v>180.5236340515909</v>
      </c>
    </row>
    <row r="111" spans="1:14" x14ac:dyDescent="0.3">
      <c r="A111" s="14"/>
      <c r="B111" s="14"/>
      <c r="C111" s="14"/>
      <c r="D111" s="14"/>
      <c r="E111" s="14"/>
      <c r="F111" s="15" t="s">
        <v>141</v>
      </c>
      <c r="G111" s="15" t="s">
        <v>142</v>
      </c>
      <c r="H111" s="16">
        <v>19313.87</v>
      </c>
      <c r="I111" s="16">
        <v>59457</v>
      </c>
      <c r="J111" s="16">
        <v>59457</v>
      </c>
      <c r="K111" s="16">
        <v>34866.1</v>
      </c>
      <c r="L111" s="16">
        <f t="shared" si="14"/>
        <v>58.640866508569211</v>
      </c>
      <c r="M111" s="16">
        <f t="shared" si="15"/>
        <v>58.640866508569211</v>
      </c>
      <c r="N111" s="16">
        <f t="shared" si="16"/>
        <v>180.5236340515909</v>
      </c>
    </row>
    <row r="112" spans="1:14" x14ac:dyDescent="0.3">
      <c r="A112" s="23"/>
      <c r="B112" s="23"/>
      <c r="C112" s="23"/>
      <c r="D112" s="23"/>
      <c r="E112" s="23"/>
      <c r="F112" s="24" t="s">
        <v>25</v>
      </c>
      <c r="G112" s="24" t="s">
        <v>26</v>
      </c>
      <c r="H112" s="25">
        <f>+H113</f>
        <v>0</v>
      </c>
      <c r="I112" s="25">
        <f>+I113</f>
        <v>0</v>
      </c>
      <c r="J112" s="25">
        <f>+J113</f>
        <v>0</v>
      </c>
      <c r="K112" s="25">
        <f>+K113</f>
        <v>36626.129999999997</v>
      </c>
      <c r="L112" s="25">
        <f t="shared" si="14"/>
        <v>0</v>
      </c>
      <c r="M112" s="25">
        <f t="shared" si="15"/>
        <v>0</v>
      </c>
      <c r="N112" s="25">
        <f t="shared" si="16"/>
        <v>0</v>
      </c>
    </row>
    <row r="113" spans="1:14" x14ac:dyDescent="0.3">
      <c r="A113" s="14"/>
      <c r="B113" s="14"/>
      <c r="C113" s="14"/>
      <c r="D113" s="14"/>
      <c r="E113" s="14"/>
      <c r="F113" s="15" t="s">
        <v>143</v>
      </c>
      <c r="G113" s="15" t="s">
        <v>144</v>
      </c>
      <c r="H113" s="16">
        <v>0</v>
      </c>
      <c r="I113" s="16">
        <v>0</v>
      </c>
      <c r="J113" s="16">
        <v>0</v>
      </c>
      <c r="K113" s="16">
        <v>36626.129999999997</v>
      </c>
      <c r="L113" s="16">
        <f t="shared" si="14"/>
        <v>0</v>
      </c>
      <c r="M113" s="16">
        <f t="shared" si="15"/>
        <v>0</v>
      </c>
      <c r="N113" s="16">
        <f t="shared" si="16"/>
        <v>0</v>
      </c>
    </row>
    <row r="114" spans="1:14" x14ac:dyDescent="0.3">
      <c r="A114" s="11"/>
      <c r="B114" s="12" t="s">
        <v>145</v>
      </c>
      <c r="C114" s="11"/>
      <c r="D114" s="11"/>
      <c r="E114" s="11"/>
      <c r="F114" s="11"/>
      <c r="G114" s="12" t="s">
        <v>146</v>
      </c>
      <c r="H114" s="13">
        <f t="shared" ref="H114:K117" si="23">+H115</f>
        <v>11799.82</v>
      </c>
      <c r="I114" s="13">
        <f t="shared" si="23"/>
        <v>13300</v>
      </c>
      <c r="J114" s="13">
        <f t="shared" si="23"/>
        <v>13300</v>
      </c>
      <c r="K114" s="13">
        <f t="shared" si="23"/>
        <v>6100</v>
      </c>
      <c r="L114" s="13">
        <f t="shared" si="14"/>
        <v>45.864661654135332</v>
      </c>
      <c r="M114" s="13">
        <f t="shared" si="15"/>
        <v>45.864661654135332</v>
      </c>
      <c r="N114" s="13">
        <f t="shared" si="16"/>
        <v>51.695703832770334</v>
      </c>
    </row>
    <row r="115" spans="1:14" x14ac:dyDescent="0.3">
      <c r="A115" s="14"/>
      <c r="B115" s="15" t="s">
        <v>147</v>
      </c>
      <c r="C115" s="14"/>
      <c r="D115" s="14"/>
      <c r="E115" s="14"/>
      <c r="F115" s="14"/>
      <c r="G115" s="15" t="s">
        <v>148</v>
      </c>
      <c r="H115" s="16">
        <f t="shared" si="23"/>
        <v>11799.82</v>
      </c>
      <c r="I115" s="16">
        <f t="shared" si="23"/>
        <v>13300</v>
      </c>
      <c r="J115" s="16">
        <f t="shared" si="23"/>
        <v>13300</v>
      </c>
      <c r="K115" s="16">
        <f t="shared" si="23"/>
        <v>6100</v>
      </c>
      <c r="L115" s="16">
        <f t="shared" si="14"/>
        <v>45.864661654135332</v>
      </c>
      <c r="M115" s="16">
        <f t="shared" si="15"/>
        <v>45.864661654135332</v>
      </c>
      <c r="N115" s="16">
        <f t="shared" si="16"/>
        <v>51.695703832770334</v>
      </c>
    </row>
    <row r="116" spans="1:14" x14ac:dyDescent="0.3">
      <c r="A116" s="5"/>
      <c r="B116" s="5"/>
      <c r="C116" s="6" t="s">
        <v>149</v>
      </c>
      <c r="D116" s="5"/>
      <c r="E116" s="5"/>
      <c r="F116" s="5"/>
      <c r="G116" s="6" t="s">
        <v>150</v>
      </c>
      <c r="H116" s="7">
        <f t="shared" si="23"/>
        <v>11799.82</v>
      </c>
      <c r="I116" s="7">
        <f t="shared" si="23"/>
        <v>13300</v>
      </c>
      <c r="J116" s="7">
        <f t="shared" si="23"/>
        <v>13300</v>
      </c>
      <c r="K116" s="7">
        <f t="shared" si="23"/>
        <v>6100</v>
      </c>
      <c r="L116" s="7">
        <f t="shared" si="14"/>
        <v>45.864661654135332</v>
      </c>
      <c r="M116" s="7">
        <f t="shared" si="15"/>
        <v>45.864661654135332</v>
      </c>
      <c r="N116" s="7">
        <f t="shared" si="16"/>
        <v>51.695703832770334</v>
      </c>
    </row>
    <row r="117" spans="1:14" x14ac:dyDescent="0.3">
      <c r="A117" s="17"/>
      <c r="B117" s="17"/>
      <c r="C117" s="17"/>
      <c r="D117" s="18" t="s">
        <v>151</v>
      </c>
      <c r="E117" s="17"/>
      <c r="F117" s="17"/>
      <c r="G117" s="18" t="s">
        <v>152</v>
      </c>
      <c r="H117" s="19">
        <f t="shared" si="23"/>
        <v>11799.82</v>
      </c>
      <c r="I117" s="19">
        <f t="shared" si="23"/>
        <v>13300</v>
      </c>
      <c r="J117" s="19">
        <f t="shared" si="23"/>
        <v>13300</v>
      </c>
      <c r="K117" s="19">
        <f t="shared" si="23"/>
        <v>6100</v>
      </c>
      <c r="L117" s="19">
        <f t="shared" si="14"/>
        <v>45.864661654135332</v>
      </c>
      <c r="M117" s="19">
        <f t="shared" si="15"/>
        <v>45.864661654135332</v>
      </c>
      <c r="N117" s="19">
        <f t="shared" si="16"/>
        <v>51.695703832770334</v>
      </c>
    </row>
    <row r="118" spans="1:14" x14ac:dyDescent="0.3">
      <c r="A118" s="20"/>
      <c r="B118" s="20"/>
      <c r="C118" s="20"/>
      <c r="D118" s="20"/>
      <c r="E118" s="21" t="s">
        <v>23</v>
      </c>
      <c r="F118" s="20"/>
      <c r="G118" s="21" t="s">
        <v>24</v>
      </c>
      <c r="H118" s="22">
        <f>+H119+H121</f>
        <v>11799.82</v>
      </c>
      <c r="I118" s="22">
        <f>+I119+I121</f>
        <v>13300</v>
      </c>
      <c r="J118" s="22">
        <f>+J119+J121</f>
        <v>13300</v>
      </c>
      <c r="K118" s="22">
        <f>+K119+K121</f>
        <v>6100</v>
      </c>
      <c r="L118" s="22">
        <f t="shared" si="14"/>
        <v>45.864661654135332</v>
      </c>
      <c r="M118" s="22">
        <f t="shared" si="15"/>
        <v>45.864661654135332</v>
      </c>
      <c r="N118" s="22">
        <f t="shared" si="16"/>
        <v>51.695703832770334</v>
      </c>
    </row>
    <row r="119" spans="1:14" x14ac:dyDescent="0.3">
      <c r="A119" s="23"/>
      <c r="B119" s="23"/>
      <c r="C119" s="23"/>
      <c r="D119" s="23"/>
      <c r="E119" s="23"/>
      <c r="F119" s="24" t="s">
        <v>81</v>
      </c>
      <c r="G119" s="24" t="s">
        <v>82</v>
      </c>
      <c r="H119" s="25">
        <f>+H120</f>
        <v>2799.82</v>
      </c>
      <c r="I119" s="25">
        <f>+I120</f>
        <v>0</v>
      </c>
      <c r="J119" s="25">
        <f>+J120</f>
        <v>0</v>
      </c>
      <c r="K119" s="25">
        <f>+K120</f>
        <v>0</v>
      </c>
      <c r="L119" s="25">
        <f t="shared" si="14"/>
        <v>0</v>
      </c>
      <c r="M119" s="25">
        <f t="shared" si="15"/>
        <v>0</v>
      </c>
      <c r="N119" s="25">
        <f t="shared" si="16"/>
        <v>0</v>
      </c>
    </row>
    <row r="120" spans="1:14" x14ac:dyDescent="0.3">
      <c r="A120" s="14"/>
      <c r="B120" s="14"/>
      <c r="C120" s="14"/>
      <c r="D120" s="14"/>
      <c r="E120" s="14"/>
      <c r="F120" s="15" t="s">
        <v>153</v>
      </c>
      <c r="G120" s="15" t="s">
        <v>154</v>
      </c>
      <c r="H120" s="16">
        <v>2799.82</v>
      </c>
      <c r="I120" s="16">
        <v>0</v>
      </c>
      <c r="J120" s="16">
        <v>0</v>
      </c>
      <c r="K120" s="16">
        <v>0</v>
      </c>
      <c r="L120" s="16">
        <f t="shared" si="14"/>
        <v>0</v>
      </c>
      <c r="M120" s="16">
        <f t="shared" si="15"/>
        <v>0</v>
      </c>
      <c r="N120" s="16">
        <f t="shared" si="16"/>
        <v>0</v>
      </c>
    </row>
    <row r="121" spans="1:14" x14ac:dyDescent="0.3">
      <c r="A121" s="23"/>
      <c r="B121" s="23"/>
      <c r="C121" s="23"/>
      <c r="D121" s="23"/>
      <c r="E121" s="23"/>
      <c r="F121" s="24" t="s">
        <v>67</v>
      </c>
      <c r="G121" s="24" t="s">
        <v>68</v>
      </c>
      <c r="H121" s="25">
        <f>+H122+H123+H124+H125</f>
        <v>9000</v>
      </c>
      <c r="I121" s="25">
        <f>+I122+I123+I124+I125</f>
        <v>13300</v>
      </c>
      <c r="J121" s="25">
        <f>+J122+J123+J124+J125</f>
        <v>13300</v>
      </c>
      <c r="K121" s="25">
        <f>+K122+K123+K124+K125</f>
        <v>6100</v>
      </c>
      <c r="L121" s="25">
        <f t="shared" si="14"/>
        <v>45.864661654135332</v>
      </c>
      <c r="M121" s="25">
        <f t="shared" si="15"/>
        <v>45.864661654135332</v>
      </c>
      <c r="N121" s="25">
        <f t="shared" si="16"/>
        <v>67.777777777777786</v>
      </c>
    </row>
    <row r="122" spans="1:14" x14ac:dyDescent="0.3">
      <c r="A122" s="14"/>
      <c r="B122" s="14"/>
      <c r="C122" s="14"/>
      <c r="D122" s="14"/>
      <c r="E122" s="14"/>
      <c r="F122" s="15" t="s">
        <v>155</v>
      </c>
      <c r="G122" s="15" t="s">
        <v>156</v>
      </c>
      <c r="H122" s="16">
        <v>7000</v>
      </c>
      <c r="I122" s="16">
        <v>6000</v>
      </c>
      <c r="J122" s="16">
        <v>6000</v>
      </c>
      <c r="K122" s="16">
        <v>6000</v>
      </c>
      <c r="L122" s="16">
        <f t="shared" si="14"/>
        <v>100</v>
      </c>
      <c r="M122" s="16">
        <f t="shared" si="15"/>
        <v>100</v>
      </c>
      <c r="N122" s="16">
        <f t="shared" si="16"/>
        <v>85.714285714285708</v>
      </c>
    </row>
    <row r="123" spans="1:14" x14ac:dyDescent="0.3">
      <c r="A123" s="14"/>
      <c r="B123" s="14"/>
      <c r="C123" s="14"/>
      <c r="D123" s="14"/>
      <c r="E123" s="14"/>
      <c r="F123" s="15" t="s">
        <v>157</v>
      </c>
      <c r="G123" s="15" t="s">
        <v>158</v>
      </c>
      <c r="H123" s="16">
        <v>2000</v>
      </c>
      <c r="I123" s="16">
        <v>5000</v>
      </c>
      <c r="J123" s="16">
        <v>5000</v>
      </c>
      <c r="K123" s="16">
        <v>0</v>
      </c>
      <c r="L123" s="16">
        <f t="shared" si="14"/>
        <v>0</v>
      </c>
      <c r="M123" s="16">
        <f t="shared" si="15"/>
        <v>0</v>
      </c>
      <c r="N123" s="16">
        <f t="shared" si="16"/>
        <v>0</v>
      </c>
    </row>
    <row r="124" spans="1:14" x14ac:dyDescent="0.3">
      <c r="A124" s="14"/>
      <c r="B124" s="14"/>
      <c r="C124" s="14"/>
      <c r="D124" s="14"/>
      <c r="E124" s="14"/>
      <c r="F124" s="15" t="s">
        <v>159</v>
      </c>
      <c r="G124" s="15" t="s">
        <v>160</v>
      </c>
      <c r="H124" s="16">
        <v>0</v>
      </c>
      <c r="I124" s="16">
        <v>800</v>
      </c>
      <c r="J124" s="16">
        <v>800</v>
      </c>
      <c r="K124" s="16">
        <v>0</v>
      </c>
      <c r="L124" s="16">
        <f t="shared" si="14"/>
        <v>0</v>
      </c>
      <c r="M124" s="16">
        <f t="shared" si="15"/>
        <v>0</v>
      </c>
      <c r="N124" s="16">
        <f t="shared" si="16"/>
        <v>0</v>
      </c>
    </row>
    <row r="125" spans="1:14" x14ac:dyDescent="0.3">
      <c r="A125" s="14"/>
      <c r="B125" s="14"/>
      <c r="C125" s="14"/>
      <c r="D125" s="14"/>
      <c r="E125" s="14"/>
      <c r="F125" s="15" t="s">
        <v>161</v>
      </c>
      <c r="G125" s="15" t="s">
        <v>162</v>
      </c>
      <c r="H125" s="16">
        <v>0</v>
      </c>
      <c r="I125" s="16">
        <v>1500</v>
      </c>
      <c r="J125" s="16">
        <v>1500</v>
      </c>
      <c r="K125" s="16">
        <v>100</v>
      </c>
      <c r="L125" s="16">
        <f t="shared" si="14"/>
        <v>6.666666666666667</v>
      </c>
      <c r="M125" s="16">
        <f t="shared" si="15"/>
        <v>6.666666666666667</v>
      </c>
      <c r="N125" s="16">
        <f t="shared" si="16"/>
        <v>0</v>
      </c>
    </row>
    <row r="126" spans="1:14" x14ac:dyDescent="0.3">
      <c r="A126" s="8"/>
      <c r="B126" s="9" t="s">
        <v>163</v>
      </c>
      <c r="C126" s="8"/>
      <c r="D126" s="8"/>
      <c r="E126" s="8"/>
      <c r="F126" s="8"/>
      <c r="G126" s="9" t="s">
        <v>164</v>
      </c>
      <c r="H126" s="10">
        <f>+H127</f>
        <v>264319.46999999997</v>
      </c>
      <c r="I126" s="10">
        <f>+I127</f>
        <v>1991746.57</v>
      </c>
      <c r="J126" s="10">
        <f>+J127</f>
        <v>2059159.3900000001</v>
      </c>
      <c r="K126" s="10">
        <f>+K127</f>
        <v>1773441.9300000002</v>
      </c>
      <c r="L126" s="10">
        <f t="shared" si="14"/>
        <v>89.039537294144807</v>
      </c>
      <c r="M126" s="10">
        <f t="shared" si="15"/>
        <v>86.124558332514511</v>
      </c>
      <c r="N126" s="10">
        <f t="shared" si="16"/>
        <v>670.94638544788256</v>
      </c>
    </row>
    <row r="127" spans="1:14" x14ac:dyDescent="0.3">
      <c r="A127" s="11"/>
      <c r="B127" s="12" t="s">
        <v>165</v>
      </c>
      <c r="C127" s="11"/>
      <c r="D127" s="11"/>
      <c r="E127" s="11"/>
      <c r="F127" s="11"/>
      <c r="G127" s="12" t="s">
        <v>166</v>
      </c>
      <c r="H127" s="13">
        <f>+H128+H144</f>
        <v>264319.46999999997</v>
      </c>
      <c r="I127" s="13">
        <f>+I128+I144</f>
        <v>1991746.57</v>
      </c>
      <c r="J127" s="13">
        <f>+J128+J144</f>
        <v>2059159.3900000001</v>
      </c>
      <c r="K127" s="13">
        <f>+K128+K144</f>
        <v>1773441.9300000002</v>
      </c>
      <c r="L127" s="13">
        <f t="shared" si="14"/>
        <v>89.039537294144807</v>
      </c>
      <c r="M127" s="13">
        <f t="shared" si="15"/>
        <v>86.124558332514511</v>
      </c>
      <c r="N127" s="13">
        <f t="shared" si="16"/>
        <v>670.94638544788256</v>
      </c>
    </row>
    <row r="128" spans="1:14" x14ac:dyDescent="0.3">
      <c r="A128" s="14"/>
      <c r="B128" s="15" t="s">
        <v>167</v>
      </c>
      <c r="C128" s="14"/>
      <c r="D128" s="14"/>
      <c r="E128" s="14"/>
      <c r="F128" s="14"/>
      <c r="G128" s="15" t="s">
        <v>168</v>
      </c>
      <c r="H128" s="16">
        <f>+H129+H134+H139</f>
        <v>86729.06</v>
      </c>
      <c r="I128" s="16">
        <f>+I129+I134+I139</f>
        <v>91000</v>
      </c>
      <c r="J128" s="16">
        <f>+J129+J134+J139</f>
        <v>91000</v>
      </c>
      <c r="K128" s="16">
        <f>+K129+K134+K139</f>
        <v>54343</v>
      </c>
      <c r="L128" s="16">
        <f t="shared" si="14"/>
        <v>59.717582417582413</v>
      </c>
      <c r="M128" s="16">
        <f t="shared" si="15"/>
        <v>59.717582417582413</v>
      </c>
      <c r="N128" s="16">
        <f t="shared" si="16"/>
        <v>62.658352344646651</v>
      </c>
    </row>
    <row r="129" spans="1:14" x14ac:dyDescent="0.3">
      <c r="A129" s="5"/>
      <c r="B129" s="5"/>
      <c r="C129" s="6" t="s">
        <v>169</v>
      </c>
      <c r="D129" s="5"/>
      <c r="E129" s="5"/>
      <c r="F129" s="5"/>
      <c r="G129" s="6" t="s">
        <v>170</v>
      </c>
      <c r="H129" s="7">
        <f t="shared" ref="H129:K132" si="24">+H130</f>
        <v>86729.06</v>
      </c>
      <c r="I129" s="7">
        <f t="shared" si="24"/>
        <v>0</v>
      </c>
      <c r="J129" s="7">
        <f t="shared" si="24"/>
        <v>0</v>
      </c>
      <c r="K129" s="7">
        <f t="shared" si="24"/>
        <v>0</v>
      </c>
      <c r="L129" s="7">
        <f t="shared" si="14"/>
        <v>0</v>
      </c>
      <c r="M129" s="7">
        <f t="shared" si="15"/>
        <v>0</v>
      </c>
      <c r="N129" s="7">
        <f t="shared" si="16"/>
        <v>0</v>
      </c>
    </row>
    <row r="130" spans="1:14" x14ac:dyDescent="0.3">
      <c r="A130" s="17"/>
      <c r="B130" s="17"/>
      <c r="C130" s="17"/>
      <c r="D130" s="18" t="s">
        <v>165</v>
      </c>
      <c r="E130" s="17"/>
      <c r="F130" s="17"/>
      <c r="G130" s="18" t="s">
        <v>171</v>
      </c>
      <c r="H130" s="19">
        <f t="shared" si="24"/>
        <v>86729.06</v>
      </c>
      <c r="I130" s="19">
        <f t="shared" si="24"/>
        <v>0</v>
      </c>
      <c r="J130" s="19">
        <f t="shared" si="24"/>
        <v>0</v>
      </c>
      <c r="K130" s="19">
        <f t="shared" si="24"/>
        <v>0</v>
      </c>
      <c r="L130" s="19">
        <f t="shared" si="14"/>
        <v>0</v>
      </c>
      <c r="M130" s="19">
        <f t="shared" si="15"/>
        <v>0</v>
      </c>
      <c r="N130" s="19">
        <f t="shared" si="16"/>
        <v>0</v>
      </c>
    </row>
    <row r="131" spans="1:14" x14ac:dyDescent="0.3">
      <c r="A131" s="20"/>
      <c r="B131" s="20"/>
      <c r="C131" s="20"/>
      <c r="D131" s="20"/>
      <c r="E131" s="21" t="s">
        <v>23</v>
      </c>
      <c r="F131" s="20"/>
      <c r="G131" s="21" t="s">
        <v>24</v>
      </c>
      <c r="H131" s="22">
        <f t="shared" si="24"/>
        <v>86729.06</v>
      </c>
      <c r="I131" s="22">
        <f t="shared" si="24"/>
        <v>0</v>
      </c>
      <c r="J131" s="22">
        <f t="shared" si="24"/>
        <v>0</v>
      </c>
      <c r="K131" s="22">
        <f t="shared" si="24"/>
        <v>0</v>
      </c>
      <c r="L131" s="22">
        <f t="shared" si="14"/>
        <v>0</v>
      </c>
      <c r="M131" s="22">
        <f t="shared" si="15"/>
        <v>0</v>
      </c>
      <c r="N131" s="22">
        <f t="shared" si="16"/>
        <v>0</v>
      </c>
    </row>
    <row r="132" spans="1:14" x14ac:dyDescent="0.3">
      <c r="A132" s="23"/>
      <c r="B132" s="23"/>
      <c r="C132" s="23"/>
      <c r="D132" s="23"/>
      <c r="E132" s="23"/>
      <c r="F132" s="24" t="s">
        <v>25</v>
      </c>
      <c r="G132" s="24" t="s">
        <v>26</v>
      </c>
      <c r="H132" s="25">
        <f t="shared" si="24"/>
        <v>86729.06</v>
      </c>
      <c r="I132" s="25">
        <f t="shared" si="24"/>
        <v>0</v>
      </c>
      <c r="J132" s="25">
        <f t="shared" si="24"/>
        <v>0</v>
      </c>
      <c r="K132" s="25">
        <f t="shared" si="24"/>
        <v>0</v>
      </c>
      <c r="L132" s="25">
        <f t="shared" si="14"/>
        <v>0</v>
      </c>
      <c r="M132" s="25">
        <f t="shared" si="15"/>
        <v>0</v>
      </c>
      <c r="N132" s="25">
        <f t="shared" si="16"/>
        <v>0</v>
      </c>
    </row>
    <row r="133" spans="1:14" x14ac:dyDescent="0.3">
      <c r="A133" s="14"/>
      <c r="B133" s="14"/>
      <c r="C133" s="14"/>
      <c r="D133" s="14"/>
      <c r="E133" s="14"/>
      <c r="F133" s="15" t="s">
        <v>172</v>
      </c>
      <c r="G133" s="15" t="s">
        <v>173</v>
      </c>
      <c r="H133" s="16">
        <v>86729.06</v>
      </c>
      <c r="I133" s="16">
        <v>0</v>
      </c>
      <c r="J133" s="16">
        <v>0</v>
      </c>
      <c r="K133" s="16">
        <v>0</v>
      </c>
      <c r="L133" s="16">
        <f t="shared" si="14"/>
        <v>0</v>
      </c>
      <c r="M133" s="16">
        <f t="shared" si="15"/>
        <v>0</v>
      </c>
      <c r="N133" s="16">
        <f t="shared" si="16"/>
        <v>0</v>
      </c>
    </row>
    <row r="134" spans="1:14" x14ac:dyDescent="0.3">
      <c r="A134" s="5"/>
      <c r="B134" s="5"/>
      <c r="C134" s="6" t="s">
        <v>174</v>
      </c>
      <c r="D134" s="5"/>
      <c r="E134" s="5"/>
      <c r="F134" s="5"/>
      <c r="G134" s="6" t="s">
        <v>175</v>
      </c>
      <c r="H134" s="7">
        <f t="shared" ref="H134:K137" si="25">+H135</f>
        <v>0</v>
      </c>
      <c r="I134" s="7">
        <f t="shared" si="25"/>
        <v>51000</v>
      </c>
      <c r="J134" s="7">
        <f t="shared" si="25"/>
        <v>51000</v>
      </c>
      <c r="K134" s="7">
        <f t="shared" si="25"/>
        <v>54343</v>
      </c>
      <c r="L134" s="7">
        <f t="shared" si="14"/>
        <v>106.55490196078432</v>
      </c>
      <c r="M134" s="7">
        <f t="shared" si="15"/>
        <v>106.55490196078432</v>
      </c>
      <c r="N134" s="7">
        <f t="shared" si="16"/>
        <v>0</v>
      </c>
    </row>
    <row r="135" spans="1:14" x14ac:dyDescent="0.3">
      <c r="A135" s="17"/>
      <c r="B135" s="17"/>
      <c r="C135" s="17"/>
      <c r="D135" s="18" t="s">
        <v>165</v>
      </c>
      <c r="E135" s="17"/>
      <c r="F135" s="17"/>
      <c r="G135" s="18" t="s">
        <v>171</v>
      </c>
      <c r="H135" s="19">
        <f t="shared" si="25"/>
        <v>0</v>
      </c>
      <c r="I135" s="19">
        <f t="shared" si="25"/>
        <v>51000</v>
      </c>
      <c r="J135" s="19">
        <f t="shared" si="25"/>
        <v>51000</v>
      </c>
      <c r="K135" s="19">
        <f t="shared" si="25"/>
        <v>54343</v>
      </c>
      <c r="L135" s="19">
        <f t="shared" si="14"/>
        <v>106.55490196078432</v>
      </c>
      <c r="M135" s="19">
        <f t="shared" si="15"/>
        <v>106.55490196078432</v>
      </c>
      <c r="N135" s="19">
        <f t="shared" si="16"/>
        <v>0</v>
      </c>
    </row>
    <row r="136" spans="1:14" x14ac:dyDescent="0.3">
      <c r="A136" s="20"/>
      <c r="B136" s="20"/>
      <c r="C136" s="20"/>
      <c r="D136" s="20"/>
      <c r="E136" s="21" t="s">
        <v>23</v>
      </c>
      <c r="F136" s="20"/>
      <c r="G136" s="21" t="s">
        <v>24</v>
      </c>
      <c r="H136" s="22">
        <f t="shared" si="25"/>
        <v>0</v>
      </c>
      <c r="I136" s="22">
        <f t="shared" si="25"/>
        <v>51000</v>
      </c>
      <c r="J136" s="22">
        <f t="shared" si="25"/>
        <v>51000</v>
      </c>
      <c r="K136" s="22">
        <f t="shared" si="25"/>
        <v>54343</v>
      </c>
      <c r="L136" s="22">
        <f t="shared" si="14"/>
        <v>106.55490196078432</v>
      </c>
      <c r="M136" s="22">
        <f t="shared" si="15"/>
        <v>106.55490196078432</v>
      </c>
      <c r="N136" s="22">
        <f t="shared" si="16"/>
        <v>0</v>
      </c>
    </row>
    <row r="137" spans="1:14" x14ac:dyDescent="0.3">
      <c r="A137" s="23"/>
      <c r="B137" s="23"/>
      <c r="C137" s="23"/>
      <c r="D137" s="23"/>
      <c r="E137" s="23"/>
      <c r="F137" s="24" t="s">
        <v>81</v>
      </c>
      <c r="G137" s="24" t="s">
        <v>82</v>
      </c>
      <c r="H137" s="25">
        <f t="shared" si="25"/>
        <v>0</v>
      </c>
      <c r="I137" s="25">
        <f t="shared" si="25"/>
        <v>51000</v>
      </c>
      <c r="J137" s="25">
        <f t="shared" si="25"/>
        <v>51000</v>
      </c>
      <c r="K137" s="25">
        <f t="shared" si="25"/>
        <v>54343</v>
      </c>
      <c r="L137" s="25">
        <f t="shared" ref="L137:L200" si="26">IF(I137&lt;&gt;0,K137/I137*100,0)</f>
        <v>106.55490196078432</v>
      </c>
      <c r="M137" s="25">
        <f t="shared" ref="M137:M200" si="27">IF(J137&lt;&gt;0,K137/J137*100,0)</f>
        <v>106.55490196078432</v>
      </c>
      <c r="N137" s="25">
        <f t="shared" ref="N137:N200" si="28">IF(H137&lt;&gt;0,K137/H137*100,0)</f>
        <v>0</v>
      </c>
    </row>
    <row r="138" spans="1:14" x14ac:dyDescent="0.3">
      <c r="A138" s="14"/>
      <c r="B138" s="14"/>
      <c r="C138" s="14"/>
      <c r="D138" s="14"/>
      <c r="E138" s="14"/>
      <c r="F138" s="15" t="s">
        <v>176</v>
      </c>
      <c r="G138" s="15" t="s">
        <v>177</v>
      </c>
      <c r="H138" s="16">
        <v>0</v>
      </c>
      <c r="I138" s="16">
        <v>51000</v>
      </c>
      <c r="J138" s="16">
        <v>51000</v>
      </c>
      <c r="K138" s="16">
        <v>54343</v>
      </c>
      <c r="L138" s="16">
        <f t="shared" si="26"/>
        <v>106.55490196078432</v>
      </c>
      <c r="M138" s="16">
        <f t="shared" si="27"/>
        <v>106.55490196078432</v>
      </c>
      <c r="N138" s="16">
        <f t="shared" si="28"/>
        <v>0</v>
      </c>
    </row>
    <row r="139" spans="1:14" x14ac:dyDescent="0.3">
      <c r="A139" s="5"/>
      <c r="B139" s="5"/>
      <c r="C139" s="6" t="s">
        <v>178</v>
      </c>
      <c r="D139" s="5"/>
      <c r="E139" s="5"/>
      <c r="F139" s="5"/>
      <c r="G139" s="6" t="s">
        <v>179</v>
      </c>
      <c r="H139" s="7">
        <f t="shared" ref="H139:K142" si="29">+H140</f>
        <v>0</v>
      </c>
      <c r="I139" s="7">
        <f t="shared" si="29"/>
        <v>40000</v>
      </c>
      <c r="J139" s="7">
        <f t="shared" si="29"/>
        <v>40000</v>
      </c>
      <c r="K139" s="7">
        <f t="shared" si="29"/>
        <v>0</v>
      </c>
      <c r="L139" s="7">
        <f t="shared" si="26"/>
        <v>0</v>
      </c>
      <c r="M139" s="7">
        <f t="shared" si="27"/>
        <v>0</v>
      </c>
      <c r="N139" s="7">
        <f t="shared" si="28"/>
        <v>0</v>
      </c>
    </row>
    <row r="140" spans="1:14" x14ac:dyDescent="0.3">
      <c r="A140" s="17"/>
      <c r="B140" s="17"/>
      <c r="C140" s="17"/>
      <c r="D140" s="18" t="s">
        <v>165</v>
      </c>
      <c r="E140" s="17"/>
      <c r="F140" s="17"/>
      <c r="G140" s="18" t="s">
        <v>171</v>
      </c>
      <c r="H140" s="19">
        <f t="shared" si="29"/>
        <v>0</v>
      </c>
      <c r="I140" s="19">
        <f t="shared" si="29"/>
        <v>40000</v>
      </c>
      <c r="J140" s="19">
        <f t="shared" si="29"/>
        <v>40000</v>
      </c>
      <c r="K140" s="19">
        <f t="shared" si="29"/>
        <v>0</v>
      </c>
      <c r="L140" s="19">
        <f t="shared" si="26"/>
        <v>0</v>
      </c>
      <c r="M140" s="19">
        <f t="shared" si="27"/>
        <v>0</v>
      </c>
      <c r="N140" s="19">
        <f t="shared" si="28"/>
        <v>0</v>
      </c>
    </row>
    <row r="141" spans="1:14" x14ac:dyDescent="0.3">
      <c r="A141" s="20"/>
      <c r="B141" s="20"/>
      <c r="C141" s="20"/>
      <c r="D141" s="20"/>
      <c r="E141" s="21" t="s">
        <v>23</v>
      </c>
      <c r="F141" s="20"/>
      <c r="G141" s="21" t="s">
        <v>24</v>
      </c>
      <c r="H141" s="22">
        <f t="shared" si="29"/>
        <v>0</v>
      </c>
      <c r="I141" s="22">
        <f t="shared" si="29"/>
        <v>40000</v>
      </c>
      <c r="J141" s="22">
        <f t="shared" si="29"/>
        <v>40000</v>
      </c>
      <c r="K141" s="22">
        <f t="shared" si="29"/>
        <v>0</v>
      </c>
      <c r="L141" s="22">
        <f t="shared" si="26"/>
        <v>0</v>
      </c>
      <c r="M141" s="22">
        <f t="shared" si="27"/>
        <v>0</v>
      </c>
      <c r="N141" s="22">
        <f t="shared" si="28"/>
        <v>0</v>
      </c>
    </row>
    <row r="142" spans="1:14" x14ac:dyDescent="0.3">
      <c r="A142" s="23"/>
      <c r="B142" s="23"/>
      <c r="C142" s="23"/>
      <c r="D142" s="23"/>
      <c r="E142" s="23"/>
      <c r="F142" s="24" t="s">
        <v>53</v>
      </c>
      <c r="G142" s="24" t="s">
        <v>54</v>
      </c>
      <c r="H142" s="25">
        <f t="shared" si="29"/>
        <v>0</v>
      </c>
      <c r="I142" s="25">
        <f t="shared" si="29"/>
        <v>40000</v>
      </c>
      <c r="J142" s="25">
        <f t="shared" si="29"/>
        <v>40000</v>
      </c>
      <c r="K142" s="25">
        <f t="shared" si="29"/>
        <v>0</v>
      </c>
      <c r="L142" s="25">
        <f t="shared" si="26"/>
        <v>0</v>
      </c>
      <c r="M142" s="25">
        <f t="shared" si="27"/>
        <v>0</v>
      </c>
      <c r="N142" s="25">
        <f t="shared" si="28"/>
        <v>0</v>
      </c>
    </row>
    <row r="143" spans="1:14" x14ac:dyDescent="0.3">
      <c r="A143" s="14"/>
      <c r="B143" s="14"/>
      <c r="C143" s="14"/>
      <c r="D143" s="14"/>
      <c r="E143" s="14"/>
      <c r="F143" s="15" t="s">
        <v>180</v>
      </c>
      <c r="G143" s="15" t="s">
        <v>181</v>
      </c>
      <c r="H143" s="16">
        <v>0</v>
      </c>
      <c r="I143" s="16">
        <v>40000</v>
      </c>
      <c r="J143" s="16">
        <v>40000</v>
      </c>
      <c r="K143" s="16">
        <v>0</v>
      </c>
      <c r="L143" s="16">
        <f t="shared" si="26"/>
        <v>0</v>
      </c>
      <c r="M143" s="16">
        <f t="shared" si="27"/>
        <v>0</v>
      </c>
      <c r="N143" s="16">
        <f t="shared" si="28"/>
        <v>0</v>
      </c>
    </row>
    <row r="144" spans="1:14" x14ac:dyDescent="0.3">
      <c r="A144" s="14"/>
      <c r="B144" s="15" t="s">
        <v>182</v>
      </c>
      <c r="C144" s="14"/>
      <c r="D144" s="14"/>
      <c r="E144" s="14"/>
      <c r="F144" s="14"/>
      <c r="G144" s="15" t="s">
        <v>183</v>
      </c>
      <c r="H144" s="16">
        <f>+H145+H160+H168+H173+H178+H183+H188</f>
        <v>177590.41</v>
      </c>
      <c r="I144" s="16">
        <f>+I145+I160+I168+I173+I178+I183+I188</f>
        <v>1900746.57</v>
      </c>
      <c r="J144" s="16">
        <f>+J145+J160+J168+J173+J178+J183+J188</f>
        <v>1968159.3900000001</v>
      </c>
      <c r="K144" s="16">
        <f>+K145+K160+K168+K173+K178+K183+K188</f>
        <v>1719098.9300000002</v>
      </c>
      <c r="L144" s="16">
        <f t="shared" si="26"/>
        <v>90.443353003130767</v>
      </c>
      <c r="M144" s="16">
        <f t="shared" si="27"/>
        <v>87.345513718784744</v>
      </c>
      <c r="N144" s="16">
        <f t="shared" si="28"/>
        <v>968.01337977653202</v>
      </c>
    </row>
    <row r="145" spans="1:14" ht="26.4" x14ac:dyDescent="0.3">
      <c r="A145" s="5"/>
      <c r="B145" s="5"/>
      <c r="C145" s="6" t="s">
        <v>184</v>
      </c>
      <c r="D145" s="5"/>
      <c r="E145" s="5"/>
      <c r="F145" s="5"/>
      <c r="G145" s="31" t="s">
        <v>327</v>
      </c>
      <c r="H145" s="7">
        <f>+H146+H156</f>
        <v>144838.56</v>
      </c>
      <c r="I145" s="7">
        <f>+I146+I156</f>
        <v>744513.57000000007</v>
      </c>
      <c r="J145" s="7">
        <f>+J146+J156</f>
        <v>744513.57000000007</v>
      </c>
      <c r="K145" s="7">
        <f>+K146+K156</f>
        <v>678347.64</v>
      </c>
      <c r="L145" s="7">
        <f t="shared" si="26"/>
        <v>91.112864470690567</v>
      </c>
      <c r="M145" s="7">
        <f t="shared" si="27"/>
        <v>91.112864470690567</v>
      </c>
      <c r="N145" s="7">
        <f t="shared" si="28"/>
        <v>468.34740693362323</v>
      </c>
    </row>
    <row r="146" spans="1:14" ht="39.6" x14ac:dyDescent="0.3">
      <c r="A146" s="17"/>
      <c r="B146" s="17"/>
      <c r="C146" s="17"/>
      <c r="D146" s="18" t="s">
        <v>185</v>
      </c>
      <c r="E146" s="17"/>
      <c r="F146" s="17"/>
      <c r="G146" s="32" t="s">
        <v>328</v>
      </c>
      <c r="H146" s="19">
        <f>+H147+H150+H153</f>
        <v>144838.56</v>
      </c>
      <c r="I146" s="19">
        <f>+I147+I150+I153</f>
        <v>744513.57000000007</v>
      </c>
      <c r="J146" s="19">
        <f>+J147+J150+J153</f>
        <v>744513.57000000007</v>
      </c>
      <c r="K146" s="19">
        <f>+K147+K150+K153</f>
        <v>678099.79</v>
      </c>
      <c r="L146" s="19">
        <f t="shared" si="26"/>
        <v>91.079574278276752</v>
      </c>
      <c r="M146" s="19">
        <f t="shared" si="27"/>
        <v>91.079574278276752</v>
      </c>
      <c r="N146" s="19">
        <f t="shared" si="28"/>
        <v>468.17628537593856</v>
      </c>
    </row>
    <row r="147" spans="1:14" x14ac:dyDescent="0.3">
      <c r="A147" s="20"/>
      <c r="B147" s="20"/>
      <c r="C147" s="20"/>
      <c r="D147" s="20"/>
      <c r="E147" s="21" t="s">
        <v>139</v>
      </c>
      <c r="F147" s="20"/>
      <c r="G147" s="21" t="s">
        <v>140</v>
      </c>
      <c r="H147" s="22">
        <f t="shared" ref="H147:K148" si="30">+H148</f>
        <v>0</v>
      </c>
      <c r="I147" s="22">
        <f t="shared" si="30"/>
        <v>674678</v>
      </c>
      <c r="J147" s="22">
        <f t="shared" si="30"/>
        <v>674678</v>
      </c>
      <c r="K147" s="22">
        <f t="shared" si="30"/>
        <v>0</v>
      </c>
      <c r="L147" s="22">
        <f t="shared" si="26"/>
        <v>0</v>
      </c>
      <c r="M147" s="22">
        <f t="shared" si="27"/>
        <v>0</v>
      </c>
      <c r="N147" s="22">
        <f t="shared" si="28"/>
        <v>0</v>
      </c>
    </row>
    <row r="148" spans="1:14" x14ac:dyDescent="0.3">
      <c r="A148" s="23"/>
      <c r="B148" s="23"/>
      <c r="C148" s="23"/>
      <c r="D148" s="23"/>
      <c r="E148" s="23"/>
      <c r="F148" s="24" t="s">
        <v>25</v>
      </c>
      <c r="G148" s="24" t="s">
        <v>26</v>
      </c>
      <c r="H148" s="25">
        <f t="shared" si="30"/>
        <v>0</v>
      </c>
      <c r="I148" s="25">
        <f t="shared" si="30"/>
        <v>674678</v>
      </c>
      <c r="J148" s="25">
        <f t="shared" si="30"/>
        <v>674678</v>
      </c>
      <c r="K148" s="25">
        <f t="shared" si="30"/>
        <v>0</v>
      </c>
      <c r="L148" s="25">
        <f t="shared" si="26"/>
        <v>0</v>
      </c>
      <c r="M148" s="25">
        <f t="shared" si="27"/>
        <v>0</v>
      </c>
      <c r="N148" s="25">
        <f t="shared" si="28"/>
        <v>0</v>
      </c>
    </row>
    <row r="149" spans="1:14" ht="21.6" x14ac:dyDescent="0.3">
      <c r="A149" s="14"/>
      <c r="B149" s="14"/>
      <c r="C149" s="14"/>
      <c r="D149" s="14"/>
      <c r="E149" s="14"/>
      <c r="F149" s="15" t="s">
        <v>186</v>
      </c>
      <c r="G149" s="29" t="s">
        <v>329</v>
      </c>
      <c r="H149" s="16">
        <v>0</v>
      </c>
      <c r="I149" s="16">
        <v>674678</v>
      </c>
      <c r="J149" s="16">
        <v>674678</v>
      </c>
      <c r="K149" s="16">
        <v>0</v>
      </c>
      <c r="L149" s="16">
        <f t="shared" si="26"/>
        <v>0</v>
      </c>
      <c r="M149" s="16">
        <f t="shared" si="27"/>
        <v>0</v>
      </c>
      <c r="N149" s="16">
        <f t="shared" si="28"/>
        <v>0</v>
      </c>
    </row>
    <row r="150" spans="1:14" x14ac:dyDescent="0.3">
      <c r="A150" s="20"/>
      <c r="B150" s="20"/>
      <c r="C150" s="20"/>
      <c r="D150" s="20"/>
      <c r="E150" s="21" t="s">
        <v>23</v>
      </c>
      <c r="F150" s="20"/>
      <c r="G150" s="21" t="s">
        <v>24</v>
      </c>
      <c r="H150" s="22">
        <f t="shared" ref="H150:K151" si="31">+H151</f>
        <v>144838.56</v>
      </c>
      <c r="I150" s="22">
        <f t="shared" si="31"/>
        <v>69835.570000000007</v>
      </c>
      <c r="J150" s="22">
        <f t="shared" si="31"/>
        <v>69835.570000000007</v>
      </c>
      <c r="K150" s="22">
        <f t="shared" si="31"/>
        <v>602213.65</v>
      </c>
      <c r="L150" s="22">
        <f t="shared" si="26"/>
        <v>862.33082940398413</v>
      </c>
      <c r="M150" s="22">
        <f t="shared" si="27"/>
        <v>862.33082940398413</v>
      </c>
      <c r="N150" s="22">
        <f t="shared" si="28"/>
        <v>415.78268245693693</v>
      </c>
    </row>
    <row r="151" spans="1:14" x14ac:dyDescent="0.3">
      <c r="A151" s="23"/>
      <c r="B151" s="23"/>
      <c r="C151" s="23"/>
      <c r="D151" s="23"/>
      <c r="E151" s="23"/>
      <c r="F151" s="24" t="s">
        <v>25</v>
      </c>
      <c r="G151" s="24" t="s">
        <v>26</v>
      </c>
      <c r="H151" s="25">
        <f t="shared" si="31"/>
        <v>144838.56</v>
      </c>
      <c r="I151" s="25">
        <f t="shared" si="31"/>
        <v>69835.570000000007</v>
      </c>
      <c r="J151" s="25">
        <f t="shared" si="31"/>
        <v>69835.570000000007</v>
      </c>
      <c r="K151" s="25">
        <f t="shared" si="31"/>
        <v>602213.65</v>
      </c>
      <c r="L151" s="25">
        <f t="shared" si="26"/>
        <v>862.33082940398413</v>
      </c>
      <c r="M151" s="25">
        <f t="shared" si="27"/>
        <v>862.33082940398413</v>
      </c>
      <c r="N151" s="25">
        <f t="shared" si="28"/>
        <v>415.78268245693693</v>
      </c>
    </row>
    <row r="152" spans="1:14" ht="21.6" x14ac:dyDescent="0.3">
      <c r="A152" s="14"/>
      <c r="B152" s="14"/>
      <c r="C152" s="14"/>
      <c r="D152" s="14"/>
      <c r="E152" s="14"/>
      <c r="F152" s="15" t="s">
        <v>186</v>
      </c>
      <c r="G152" s="29" t="s">
        <v>329</v>
      </c>
      <c r="H152" s="16">
        <v>144838.56</v>
      </c>
      <c r="I152" s="16">
        <v>69835.570000000007</v>
      </c>
      <c r="J152" s="16">
        <v>69835.570000000007</v>
      </c>
      <c r="K152" s="16">
        <v>602213.65</v>
      </c>
      <c r="L152" s="16">
        <f t="shared" si="26"/>
        <v>862.33082940398413</v>
      </c>
      <c r="M152" s="16">
        <f t="shared" si="27"/>
        <v>862.33082940398413</v>
      </c>
      <c r="N152" s="16">
        <f t="shared" si="28"/>
        <v>415.78268245693693</v>
      </c>
    </row>
    <row r="153" spans="1:14" x14ac:dyDescent="0.3">
      <c r="A153" s="20"/>
      <c r="B153" s="20"/>
      <c r="C153" s="20"/>
      <c r="D153" s="20"/>
      <c r="E153" s="21" t="s">
        <v>187</v>
      </c>
      <c r="F153" s="20"/>
      <c r="G153" s="21" t="s">
        <v>188</v>
      </c>
      <c r="H153" s="22">
        <f t="shared" ref="H153:K154" si="32">+H154</f>
        <v>0</v>
      </c>
      <c r="I153" s="22">
        <f t="shared" si="32"/>
        <v>0</v>
      </c>
      <c r="J153" s="22">
        <f t="shared" si="32"/>
        <v>0</v>
      </c>
      <c r="K153" s="22">
        <f t="shared" si="32"/>
        <v>75886.14</v>
      </c>
      <c r="L153" s="22">
        <f t="shared" si="26"/>
        <v>0</v>
      </c>
      <c r="M153" s="22">
        <f t="shared" si="27"/>
        <v>0</v>
      </c>
      <c r="N153" s="22">
        <f t="shared" si="28"/>
        <v>0</v>
      </c>
    </row>
    <row r="154" spans="1:14" x14ac:dyDescent="0.3">
      <c r="A154" s="23"/>
      <c r="B154" s="23"/>
      <c r="C154" s="23"/>
      <c r="D154" s="23"/>
      <c r="E154" s="23"/>
      <c r="F154" s="24" t="s">
        <v>25</v>
      </c>
      <c r="G154" s="24" t="s">
        <v>26</v>
      </c>
      <c r="H154" s="25">
        <f t="shared" si="32"/>
        <v>0</v>
      </c>
      <c r="I154" s="25">
        <f t="shared" si="32"/>
        <v>0</v>
      </c>
      <c r="J154" s="25">
        <f t="shared" si="32"/>
        <v>0</v>
      </c>
      <c r="K154" s="25">
        <f t="shared" si="32"/>
        <v>75886.14</v>
      </c>
      <c r="L154" s="25">
        <f t="shared" si="26"/>
        <v>0</v>
      </c>
      <c r="M154" s="25">
        <f t="shared" si="27"/>
        <v>0</v>
      </c>
      <c r="N154" s="25">
        <f t="shared" si="28"/>
        <v>0</v>
      </c>
    </row>
    <row r="155" spans="1:14" ht="21.6" x14ac:dyDescent="0.3">
      <c r="A155" s="14"/>
      <c r="B155" s="14"/>
      <c r="C155" s="14"/>
      <c r="D155" s="14"/>
      <c r="E155" s="14"/>
      <c r="F155" s="15" t="s">
        <v>186</v>
      </c>
      <c r="G155" s="29" t="s">
        <v>329</v>
      </c>
      <c r="H155" s="16">
        <v>0</v>
      </c>
      <c r="I155" s="16">
        <v>0</v>
      </c>
      <c r="J155" s="16">
        <v>0</v>
      </c>
      <c r="K155" s="16">
        <v>75886.14</v>
      </c>
      <c r="L155" s="16">
        <f t="shared" si="26"/>
        <v>0</v>
      </c>
      <c r="M155" s="16">
        <f t="shared" si="27"/>
        <v>0</v>
      </c>
      <c r="N155" s="16">
        <f t="shared" si="28"/>
        <v>0</v>
      </c>
    </row>
    <row r="156" spans="1:14" x14ac:dyDescent="0.3">
      <c r="A156" s="17"/>
      <c r="B156" s="17"/>
      <c r="C156" s="17"/>
      <c r="D156" s="18" t="s">
        <v>89</v>
      </c>
      <c r="E156" s="17"/>
      <c r="F156" s="17"/>
      <c r="G156" s="18" t="s">
        <v>90</v>
      </c>
      <c r="H156" s="19">
        <f t="shared" ref="H156:K158" si="33">+H157</f>
        <v>0</v>
      </c>
      <c r="I156" s="19">
        <f t="shared" si="33"/>
        <v>0</v>
      </c>
      <c r="J156" s="19">
        <f t="shared" si="33"/>
        <v>0</v>
      </c>
      <c r="K156" s="19">
        <f t="shared" si="33"/>
        <v>247.85</v>
      </c>
      <c r="L156" s="19">
        <f t="shared" si="26"/>
        <v>0</v>
      </c>
      <c r="M156" s="19">
        <f t="shared" si="27"/>
        <v>0</v>
      </c>
      <c r="N156" s="19">
        <f t="shared" si="28"/>
        <v>0</v>
      </c>
    </row>
    <row r="157" spans="1:14" x14ac:dyDescent="0.3">
      <c r="A157" s="20"/>
      <c r="B157" s="20"/>
      <c r="C157" s="20"/>
      <c r="D157" s="20"/>
      <c r="E157" s="21" t="s">
        <v>23</v>
      </c>
      <c r="F157" s="20"/>
      <c r="G157" s="21" t="s">
        <v>24</v>
      </c>
      <c r="H157" s="22">
        <f t="shared" si="33"/>
        <v>0</v>
      </c>
      <c r="I157" s="22">
        <f t="shared" si="33"/>
        <v>0</v>
      </c>
      <c r="J157" s="22">
        <f t="shared" si="33"/>
        <v>0</v>
      </c>
      <c r="K157" s="22">
        <f t="shared" si="33"/>
        <v>247.85</v>
      </c>
      <c r="L157" s="22">
        <f t="shared" si="26"/>
        <v>0</v>
      </c>
      <c r="M157" s="22">
        <f t="shared" si="27"/>
        <v>0</v>
      </c>
      <c r="N157" s="22">
        <f t="shared" si="28"/>
        <v>0</v>
      </c>
    </row>
    <row r="158" spans="1:14" x14ac:dyDescent="0.3">
      <c r="A158" s="23"/>
      <c r="B158" s="23"/>
      <c r="C158" s="23"/>
      <c r="D158" s="23"/>
      <c r="E158" s="23"/>
      <c r="F158" s="24" t="s">
        <v>25</v>
      </c>
      <c r="G158" s="24" t="s">
        <v>26</v>
      </c>
      <c r="H158" s="25">
        <f t="shared" si="33"/>
        <v>0</v>
      </c>
      <c r="I158" s="25">
        <f t="shared" si="33"/>
        <v>0</v>
      </c>
      <c r="J158" s="25">
        <f t="shared" si="33"/>
        <v>0</v>
      </c>
      <c r="K158" s="25">
        <f t="shared" si="33"/>
        <v>247.85</v>
      </c>
      <c r="L158" s="25">
        <f t="shared" si="26"/>
        <v>0</v>
      </c>
      <c r="M158" s="25">
        <f t="shared" si="27"/>
        <v>0</v>
      </c>
      <c r="N158" s="25">
        <f t="shared" si="28"/>
        <v>0</v>
      </c>
    </row>
    <row r="159" spans="1:14" x14ac:dyDescent="0.3">
      <c r="A159" s="14"/>
      <c r="B159" s="14"/>
      <c r="C159" s="14"/>
      <c r="D159" s="14"/>
      <c r="E159" s="14"/>
      <c r="F159" s="15" t="s">
        <v>91</v>
      </c>
      <c r="G159" s="15" t="s">
        <v>90</v>
      </c>
      <c r="H159" s="16">
        <v>0</v>
      </c>
      <c r="I159" s="16">
        <v>0</v>
      </c>
      <c r="J159" s="16">
        <v>0</v>
      </c>
      <c r="K159" s="16">
        <v>247.85</v>
      </c>
      <c r="L159" s="16">
        <f t="shared" si="26"/>
        <v>0</v>
      </c>
      <c r="M159" s="16">
        <f t="shared" si="27"/>
        <v>0</v>
      </c>
      <c r="N159" s="16">
        <f t="shared" si="28"/>
        <v>0</v>
      </c>
    </row>
    <row r="160" spans="1:14" x14ac:dyDescent="0.3">
      <c r="A160" s="5"/>
      <c r="B160" s="5"/>
      <c r="C160" s="6" t="s">
        <v>189</v>
      </c>
      <c r="D160" s="5"/>
      <c r="E160" s="5"/>
      <c r="F160" s="5"/>
      <c r="G160" s="6" t="s">
        <v>190</v>
      </c>
      <c r="H160" s="7">
        <f>+H161</f>
        <v>0</v>
      </c>
      <c r="I160" s="7">
        <f>+I161</f>
        <v>968105</v>
      </c>
      <c r="J160" s="7">
        <f>+J161</f>
        <v>968105</v>
      </c>
      <c r="K160" s="7">
        <f>+K161</f>
        <v>796190.5</v>
      </c>
      <c r="L160" s="7">
        <f t="shared" si="26"/>
        <v>82.242163814875454</v>
      </c>
      <c r="M160" s="7">
        <f t="shared" si="27"/>
        <v>82.242163814875454</v>
      </c>
      <c r="N160" s="7">
        <f t="shared" si="28"/>
        <v>0</v>
      </c>
    </row>
    <row r="161" spans="1:14" ht="26.4" x14ac:dyDescent="0.3">
      <c r="A161" s="17"/>
      <c r="B161" s="17"/>
      <c r="C161" s="17"/>
      <c r="D161" s="18" t="s">
        <v>191</v>
      </c>
      <c r="E161" s="17"/>
      <c r="F161" s="17"/>
      <c r="G161" s="32" t="s">
        <v>330</v>
      </c>
      <c r="H161" s="19">
        <f>+H162+H165</f>
        <v>0</v>
      </c>
      <c r="I161" s="19">
        <f>+I162+I165</f>
        <v>968105</v>
      </c>
      <c r="J161" s="19">
        <f>+J162+J165</f>
        <v>968105</v>
      </c>
      <c r="K161" s="19">
        <f>+K162+K165</f>
        <v>796190.5</v>
      </c>
      <c r="L161" s="19">
        <f t="shared" si="26"/>
        <v>82.242163814875454</v>
      </c>
      <c r="M161" s="19">
        <f t="shared" si="27"/>
        <v>82.242163814875454</v>
      </c>
      <c r="N161" s="19">
        <f t="shared" si="28"/>
        <v>0</v>
      </c>
    </row>
    <row r="162" spans="1:14" x14ac:dyDescent="0.3">
      <c r="A162" s="20"/>
      <c r="B162" s="20"/>
      <c r="C162" s="20"/>
      <c r="D162" s="20"/>
      <c r="E162" s="21" t="s">
        <v>139</v>
      </c>
      <c r="F162" s="20"/>
      <c r="G162" s="21" t="s">
        <v>140</v>
      </c>
      <c r="H162" s="22">
        <f t="shared" ref="H162:K163" si="34">+H163</f>
        <v>0</v>
      </c>
      <c r="I162" s="22">
        <f t="shared" si="34"/>
        <v>394678</v>
      </c>
      <c r="J162" s="22">
        <f t="shared" si="34"/>
        <v>394678</v>
      </c>
      <c r="K162" s="22">
        <f t="shared" si="34"/>
        <v>0</v>
      </c>
      <c r="L162" s="22">
        <f t="shared" si="26"/>
        <v>0</v>
      </c>
      <c r="M162" s="22">
        <f t="shared" si="27"/>
        <v>0</v>
      </c>
      <c r="N162" s="22">
        <f t="shared" si="28"/>
        <v>0</v>
      </c>
    </row>
    <row r="163" spans="1:14" x14ac:dyDescent="0.3">
      <c r="A163" s="23"/>
      <c r="B163" s="23"/>
      <c r="C163" s="23"/>
      <c r="D163" s="23"/>
      <c r="E163" s="23"/>
      <c r="F163" s="24" t="s">
        <v>25</v>
      </c>
      <c r="G163" s="24" t="s">
        <v>26</v>
      </c>
      <c r="H163" s="25">
        <f t="shared" si="34"/>
        <v>0</v>
      </c>
      <c r="I163" s="25">
        <f t="shared" si="34"/>
        <v>394678</v>
      </c>
      <c r="J163" s="25">
        <f t="shared" si="34"/>
        <v>394678</v>
      </c>
      <c r="K163" s="25">
        <f t="shared" si="34"/>
        <v>0</v>
      </c>
      <c r="L163" s="25">
        <f t="shared" si="26"/>
        <v>0</v>
      </c>
      <c r="M163" s="25">
        <f t="shared" si="27"/>
        <v>0</v>
      </c>
      <c r="N163" s="25">
        <f t="shared" si="28"/>
        <v>0</v>
      </c>
    </row>
    <row r="164" spans="1:14" ht="21.6" x14ac:dyDescent="0.3">
      <c r="A164" s="14"/>
      <c r="B164" s="14"/>
      <c r="C164" s="14"/>
      <c r="D164" s="14"/>
      <c r="E164" s="14"/>
      <c r="F164" s="15" t="s">
        <v>192</v>
      </c>
      <c r="G164" s="29" t="s">
        <v>331</v>
      </c>
      <c r="H164" s="16">
        <v>0</v>
      </c>
      <c r="I164" s="16">
        <v>394678</v>
      </c>
      <c r="J164" s="16">
        <v>394678</v>
      </c>
      <c r="K164" s="16">
        <v>0</v>
      </c>
      <c r="L164" s="16">
        <f t="shared" si="26"/>
        <v>0</v>
      </c>
      <c r="M164" s="16">
        <f t="shared" si="27"/>
        <v>0</v>
      </c>
      <c r="N164" s="16">
        <f t="shared" si="28"/>
        <v>0</v>
      </c>
    </row>
    <row r="165" spans="1:14" x14ac:dyDescent="0.3">
      <c r="A165" s="20"/>
      <c r="B165" s="20"/>
      <c r="C165" s="20"/>
      <c r="D165" s="20"/>
      <c r="E165" s="21" t="s">
        <v>23</v>
      </c>
      <c r="F165" s="20"/>
      <c r="G165" s="21" t="s">
        <v>24</v>
      </c>
      <c r="H165" s="22">
        <f t="shared" ref="H165:K166" si="35">+H166</f>
        <v>0</v>
      </c>
      <c r="I165" s="22">
        <f t="shared" si="35"/>
        <v>573427</v>
      </c>
      <c r="J165" s="22">
        <f t="shared" si="35"/>
        <v>573427</v>
      </c>
      <c r="K165" s="22">
        <f t="shared" si="35"/>
        <v>796190.5</v>
      </c>
      <c r="L165" s="22">
        <f t="shared" si="26"/>
        <v>138.84775219862337</v>
      </c>
      <c r="M165" s="22">
        <f t="shared" si="27"/>
        <v>138.84775219862337</v>
      </c>
      <c r="N165" s="22">
        <f t="shared" si="28"/>
        <v>0</v>
      </c>
    </row>
    <row r="166" spans="1:14" x14ac:dyDescent="0.3">
      <c r="A166" s="23"/>
      <c r="B166" s="23"/>
      <c r="C166" s="23"/>
      <c r="D166" s="23"/>
      <c r="E166" s="23"/>
      <c r="F166" s="24" t="s">
        <v>25</v>
      </c>
      <c r="G166" s="24" t="s">
        <v>26</v>
      </c>
      <c r="H166" s="25">
        <f t="shared" si="35"/>
        <v>0</v>
      </c>
      <c r="I166" s="25">
        <f t="shared" si="35"/>
        <v>573427</v>
      </c>
      <c r="J166" s="25">
        <f t="shared" si="35"/>
        <v>573427</v>
      </c>
      <c r="K166" s="25">
        <f t="shared" si="35"/>
        <v>796190.5</v>
      </c>
      <c r="L166" s="25">
        <f t="shared" si="26"/>
        <v>138.84775219862337</v>
      </c>
      <c r="M166" s="25">
        <f t="shared" si="27"/>
        <v>138.84775219862337</v>
      </c>
      <c r="N166" s="25">
        <f t="shared" si="28"/>
        <v>0</v>
      </c>
    </row>
    <row r="167" spans="1:14" ht="21.6" x14ac:dyDescent="0.3">
      <c r="A167" s="14"/>
      <c r="B167" s="14"/>
      <c r="C167" s="14"/>
      <c r="D167" s="14"/>
      <c r="E167" s="14"/>
      <c r="F167" s="15" t="s">
        <v>192</v>
      </c>
      <c r="G167" s="29" t="s">
        <v>332</v>
      </c>
      <c r="H167" s="16">
        <v>0</v>
      </c>
      <c r="I167" s="16">
        <v>573427</v>
      </c>
      <c r="J167" s="16">
        <v>573427</v>
      </c>
      <c r="K167" s="16">
        <v>796190.5</v>
      </c>
      <c r="L167" s="16">
        <f t="shared" si="26"/>
        <v>138.84775219862337</v>
      </c>
      <c r="M167" s="16">
        <f t="shared" si="27"/>
        <v>138.84775219862337</v>
      </c>
      <c r="N167" s="16">
        <f t="shared" si="28"/>
        <v>0</v>
      </c>
    </row>
    <row r="168" spans="1:14" x14ac:dyDescent="0.3">
      <c r="A168" s="5"/>
      <c r="B168" s="5"/>
      <c r="C168" s="6" t="s">
        <v>193</v>
      </c>
      <c r="D168" s="5"/>
      <c r="E168" s="5"/>
      <c r="F168" s="5"/>
      <c r="G168" s="6" t="s">
        <v>194</v>
      </c>
      <c r="H168" s="7">
        <f t="shared" ref="H168:K171" si="36">+H169</f>
        <v>584.94000000000005</v>
      </c>
      <c r="I168" s="7">
        <f t="shared" si="36"/>
        <v>0</v>
      </c>
      <c r="J168" s="7">
        <f t="shared" si="36"/>
        <v>0</v>
      </c>
      <c r="K168" s="7">
        <f t="shared" si="36"/>
        <v>0</v>
      </c>
      <c r="L168" s="7">
        <f t="shared" si="26"/>
        <v>0</v>
      </c>
      <c r="M168" s="7">
        <f t="shared" si="27"/>
        <v>0</v>
      </c>
      <c r="N168" s="7">
        <f t="shared" si="28"/>
        <v>0</v>
      </c>
    </row>
    <row r="169" spans="1:14" x14ac:dyDescent="0.3">
      <c r="A169" s="17"/>
      <c r="B169" s="17"/>
      <c r="C169" s="17"/>
      <c r="D169" s="18" t="s">
        <v>195</v>
      </c>
      <c r="E169" s="17"/>
      <c r="F169" s="17"/>
      <c r="G169" s="18" t="s">
        <v>196</v>
      </c>
      <c r="H169" s="19">
        <f t="shared" si="36"/>
        <v>584.94000000000005</v>
      </c>
      <c r="I169" s="19">
        <f t="shared" si="36"/>
        <v>0</v>
      </c>
      <c r="J169" s="19">
        <f t="shared" si="36"/>
        <v>0</v>
      </c>
      <c r="K169" s="19">
        <f t="shared" si="36"/>
        <v>0</v>
      </c>
      <c r="L169" s="19">
        <f t="shared" si="26"/>
        <v>0</v>
      </c>
      <c r="M169" s="19">
        <f t="shared" si="27"/>
        <v>0</v>
      </c>
      <c r="N169" s="19">
        <f t="shared" si="28"/>
        <v>0</v>
      </c>
    </row>
    <row r="170" spans="1:14" x14ac:dyDescent="0.3">
      <c r="A170" s="20"/>
      <c r="B170" s="20"/>
      <c r="C170" s="20"/>
      <c r="D170" s="20"/>
      <c r="E170" s="21" t="s">
        <v>23</v>
      </c>
      <c r="F170" s="20"/>
      <c r="G170" s="21" t="s">
        <v>24</v>
      </c>
      <c r="H170" s="22">
        <f t="shared" si="36"/>
        <v>584.94000000000005</v>
      </c>
      <c r="I170" s="22">
        <f t="shared" si="36"/>
        <v>0</v>
      </c>
      <c r="J170" s="22">
        <f t="shared" si="36"/>
        <v>0</v>
      </c>
      <c r="K170" s="22">
        <f t="shared" si="36"/>
        <v>0</v>
      </c>
      <c r="L170" s="22">
        <f t="shared" si="26"/>
        <v>0</v>
      </c>
      <c r="M170" s="22">
        <f t="shared" si="27"/>
        <v>0</v>
      </c>
      <c r="N170" s="22">
        <f t="shared" si="28"/>
        <v>0</v>
      </c>
    </row>
    <row r="171" spans="1:14" x14ac:dyDescent="0.3">
      <c r="A171" s="23"/>
      <c r="B171" s="23"/>
      <c r="C171" s="23"/>
      <c r="D171" s="23"/>
      <c r="E171" s="23"/>
      <c r="F171" s="24" t="s">
        <v>25</v>
      </c>
      <c r="G171" s="24" t="s">
        <v>26</v>
      </c>
      <c r="H171" s="25">
        <f t="shared" si="36"/>
        <v>584.94000000000005</v>
      </c>
      <c r="I171" s="25">
        <f t="shared" si="36"/>
        <v>0</v>
      </c>
      <c r="J171" s="25">
        <f t="shared" si="36"/>
        <v>0</v>
      </c>
      <c r="K171" s="25">
        <f t="shared" si="36"/>
        <v>0</v>
      </c>
      <c r="L171" s="25">
        <f t="shared" si="26"/>
        <v>0</v>
      </c>
      <c r="M171" s="25">
        <f t="shared" si="27"/>
        <v>0</v>
      </c>
      <c r="N171" s="25">
        <f t="shared" si="28"/>
        <v>0</v>
      </c>
    </row>
    <row r="172" spans="1:14" x14ac:dyDescent="0.3">
      <c r="A172" s="14"/>
      <c r="B172" s="14"/>
      <c r="C172" s="14"/>
      <c r="D172" s="14"/>
      <c r="E172" s="14"/>
      <c r="F172" s="15" t="s">
        <v>197</v>
      </c>
      <c r="G172" s="15" t="s">
        <v>198</v>
      </c>
      <c r="H172" s="16">
        <v>584.94000000000005</v>
      </c>
      <c r="I172" s="16">
        <v>0</v>
      </c>
      <c r="J172" s="16">
        <v>0</v>
      </c>
      <c r="K172" s="16">
        <v>0</v>
      </c>
      <c r="L172" s="16">
        <f t="shared" si="26"/>
        <v>0</v>
      </c>
      <c r="M172" s="16">
        <f t="shared" si="27"/>
        <v>0</v>
      </c>
      <c r="N172" s="16">
        <f t="shared" si="28"/>
        <v>0</v>
      </c>
    </row>
    <row r="173" spans="1:14" x14ac:dyDescent="0.3">
      <c r="A173" s="5"/>
      <c r="B173" s="5"/>
      <c r="C173" s="6" t="s">
        <v>199</v>
      </c>
      <c r="D173" s="5"/>
      <c r="E173" s="5"/>
      <c r="F173" s="5"/>
      <c r="G173" s="6" t="s">
        <v>200</v>
      </c>
      <c r="H173" s="7">
        <f t="shared" ref="H173:K176" si="37">+H174</f>
        <v>32166.91</v>
      </c>
      <c r="I173" s="7">
        <f t="shared" si="37"/>
        <v>0</v>
      </c>
      <c r="J173" s="7">
        <f t="shared" si="37"/>
        <v>0</v>
      </c>
      <c r="K173" s="7">
        <f t="shared" si="37"/>
        <v>0</v>
      </c>
      <c r="L173" s="7">
        <f t="shared" si="26"/>
        <v>0</v>
      </c>
      <c r="M173" s="7">
        <f t="shared" si="27"/>
        <v>0</v>
      </c>
      <c r="N173" s="7">
        <f t="shared" si="28"/>
        <v>0</v>
      </c>
    </row>
    <row r="174" spans="1:14" x14ac:dyDescent="0.3">
      <c r="A174" s="17"/>
      <c r="B174" s="17"/>
      <c r="C174" s="17"/>
      <c r="D174" s="18" t="s">
        <v>195</v>
      </c>
      <c r="E174" s="17"/>
      <c r="F174" s="17"/>
      <c r="G174" s="18" t="s">
        <v>196</v>
      </c>
      <c r="H174" s="19">
        <f t="shared" si="37"/>
        <v>32166.91</v>
      </c>
      <c r="I174" s="19">
        <f t="shared" si="37"/>
        <v>0</v>
      </c>
      <c r="J174" s="19">
        <f t="shared" si="37"/>
        <v>0</v>
      </c>
      <c r="K174" s="19">
        <f t="shared" si="37"/>
        <v>0</v>
      </c>
      <c r="L174" s="19">
        <f t="shared" si="26"/>
        <v>0</v>
      </c>
      <c r="M174" s="19">
        <f t="shared" si="27"/>
        <v>0</v>
      </c>
      <c r="N174" s="19">
        <f t="shared" si="28"/>
        <v>0</v>
      </c>
    </row>
    <row r="175" spans="1:14" x14ac:dyDescent="0.3">
      <c r="A175" s="20"/>
      <c r="B175" s="20"/>
      <c r="C175" s="20"/>
      <c r="D175" s="20"/>
      <c r="E175" s="21" t="s">
        <v>23</v>
      </c>
      <c r="F175" s="20"/>
      <c r="G175" s="21" t="s">
        <v>24</v>
      </c>
      <c r="H175" s="22">
        <f t="shared" si="37"/>
        <v>32166.91</v>
      </c>
      <c r="I175" s="22">
        <f t="shared" si="37"/>
        <v>0</v>
      </c>
      <c r="J175" s="22">
        <f t="shared" si="37"/>
        <v>0</v>
      </c>
      <c r="K175" s="22">
        <f t="shared" si="37"/>
        <v>0</v>
      </c>
      <c r="L175" s="22">
        <f t="shared" si="26"/>
        <v>0</v>
      </c>
      <c r="M175" s="22">
        <f t="shared" si="27"/>
        <v>0</v>
      </c>
      <c r="N175" s="22">
        <f t="shared" si="28"/>
        <v>0</v>
      </c>
    </row>
    <row r="176" spans="1:14" x14ac:dyDescent="0.3">
      <c r="A176" s="23"/>
      <c r="B176" s="23"/>
      <c r="C176" s="23"/>
      <c r="D176" s="23"/>
      <c r="E176" s="23"/>
      <c r="F176" s="24" t="s">
        <v>25</v>
      </c>
      <c r="G176" s="24" t="s">
        <v>26</v>
      </c>
      <c r="H176" s="25">
        <f t="shared" si="37"/>
        <v>32166.91</v>
      </c>
      <c r="I176" s="25">
        <f t="shared" si="37"/>
        <v>0</v>
      </c>
      <c r="J176" s="25">
        <f t="shared" si="37"/>
        <v>0</v>
      </c>
      <c r="K176" s="25">
        <f t="shared" si="37"/>
        <v>0</v>
      </c>
      <c r="L176" s="25">
        <f t="shared" si="26"/>
        <v>0</v>
      </c>
      <c r="M176" s="25">
        <f t="shared" si="27"/>
        <v>0</v>
      </c>
      <c r="N176" s="25">
        <f t="shared" si="28"/>
        <v>0</v>
      </c>
    </row>
    <row r="177" spans="1:14" x14ac:dyDescent="0.3">
      <c r="A177" s="14"/>
      <c r="B177" s="14"/>
      <c r="C177" s="14"/>
      <c r="D177" s="14"/>
      <c r="E177" s="14"/>
      <c r="F177" s="15" t="s">
        <v>201</v>
      </c>
      <c r="G177" s="15" t="s">
        <v>202</v>
      </c>
      <c r="H177" s="16">
        <v>32166.91</v>
      </c>
      <c r="I177" s="16">
        <v>0</v>
      </c>
      <c r="J177" s="16">
        <v>0</v>
      </c>
      <c r="K177" s="16">
        <v>0</v>
      </c>
      <c r="L177" s="16">
        <f t="shared" si="26"/>
        <v>0</v>
      </c>
      <c r="M177" s="16">
        <f t="shared" si="27"/>
        <v>0</v>
      </c>
      <c r="N177" s="16">
        <f t="shared" si="28"/>
        <v>0</v>
      </c>
    </row>
    <row r="178" spans="1:14" x14ac:dyDescent="0.3">
      <c r="A178" s="5"/>
      <c r="B178" s="5"/>
      <c r="C178" s="6" t="s">
        <v>203</v>
      </c>
      <c r="D178" s="5"/>
      <c r="E178" s="5"/>
      <c r="F178" s="5"/>
      <c r="G178" s="6" t="s">
        <v>204</v>
      </c>
      <c r="H178" s="7">
        <f t="shared" ref="H178:K181" si="38">+H179</f>
        <v>0</v>
      </c>
      <c r="I178" s="7">
        <f t="shared" si="38"/>
        <v>5000</v>
      </c>
      <c r="J178" s="7">
        <f t="shared" si="38"/>
        <v>5000</v>
      </c>
      <c r="K178" s="7">
        <f t="shared" si="38"/>
        <v>5256</v>
      </c>
      <c r="L178" s="7">
        <f t="shared" si="26"/>
        <v>105.11999999999999</v>
      </c>
      <c r="M178" s="7">
        <f t="shared" si="27"/>
        <v>105.11999999999999</v>
      </c>
      <c r="N178" s="7">
        <f t="shared" si="28"/>
        <v>0</v>
      </c>
    </row>
    <row r="179" spans="1:14" x14ac:dyDescent="0.3">
      <c r="A179" s="17"/>
      <c r="B179" s="17"/>
      <c r="C179" s="17"/>
      <c r="D179" s="18" t="s">
        <v>195</v>
      </c>
      <c r="E179" s="17"/>
      <c r="F179" s="17"/>
      <c r="G179" s="18" t="s">
        <v>196</v>
      </c>
      <c r="H179" s="19">
        <f t="shared" si="38"/>
        <v>0</v>
      </c>
      <c r="I179" s="19">
        <f t="shared" si="38"/>
        <v>5000</v>
      </c>
      <c r="J179" s="19">
        <f t="shared" si="38"/>
        <v>5000</v>
      </c>
      <c r="K179" s="19">
        <f t="shared" si="38"/>
        <v>5256</v>
      </c>
      <c r="L179" s="19">
        <f t="shared" si="26"/>
        <v>105.11999999999999</v>
      </c>
      <c r="M179" s="19">
        <f t="shared" si="27"/>
        <v>105.11999999999999</v>
      </c>
      <c r="N179" s="19">
        <f t="shared" si="28"/>
        <v>0</v>
      </c>
    </row>
    <row r="180" spans="1:14" x14ac:dyDescent="0.3">
      <c r="A180" s="20"/>
      <c r="B180" s="20"/>
      <c r="C180" s="20"/>
      <c r="D180" s="20"/>
      <c r="E180" s="21" t="s">
        <v>23</v>
      </c>
      <c r="F180" s="20"/>
      <c r="G180" s="21" t="s">
        <v>24</v>
      </c>
      <c r="H180" s="22">
        <f t="shared" si="38"/>
        <v>0</v>
      </c>
      <c r="I180" s="22">
        <f t="shared" si="38"/>
        <v>5000</v>
      </c>
      <c r="J180" s="22">
        <f t="shared" si="38"/>
        <v>5000</v>
      </c>
      <c r="K180" s="22">
        <f t="shared" si="38"/>
        <v>5256</v>
      </c>
      <c r="L180" s="22">
        <f t="shared" si="26"/>
        <v>105.11999999999999</v>
      </c>
      <c r="M180" s="22">
        <f t="shared" si="27"/>
        <v>105.11999999999999</v>
      </c>
      <c r="N180" s="22">
        <f t="shared" si="28"/>
        <v>0</v>
      </c>
    </row>
    <row r="181" spans="1:14" x14ac:dyDescent="0.3">
      <c r="A181" s="23"/>
      <c r="B181" s="23"/>
      <c r="C181" s="23"/>
      <c r="D181" s="23"/>
      <c r="E181" s="23"/>
      <c r="F181" s="24" t="s">
        <v>81</v>
      </c>
      <c r="G181" s="24" t="s">
        <v>82</v>
      </c>
      <c r="H181" s="25">
        <f t="shared" si="38"/>
        <v>0</v>
      </c>
      <c r="I181" s="25">
        <f t="shared" si="38"/>
        <v>5000</v>
      </c>
      <c r="J181" s="25">
        <f t="shared" si="38"/>
        <v>5000</v>
      </c>
      <c r="K181" s="25">
        <f t="shared" si="38"/>
        <v>5256</v>
      </c>
      <c r="L181" s="25">
        <f t="shared" si="26"/>
        <v>105.11999999999999</v>
      </c>
      <c r="M181" s="25">
        <f t="shared" si="27"/>
        <v>105.11999999999999</v>
      </c>
      <c r="N181" s="25">
        <f t="shared" si="28"/>
        <v>0</v>
      </c>
    </row>
    <row r="182" spans="1:14" x14ac:dyDescent="0.3">
      <c r="A182" s="14"/>
      <c r="B182" s="14"/>
      <c r="C182" s="14"/>
      <c r="D182" s="14"/>
      <c r="E182" s="14"/>
      <c r="F182" s="15" t="s">
        <v>83</v>
      </c>
      <c r="G182" s="15" t="s">
        <v>84</v>
      </c>
      <c r="H182" s="16">
        <v>0</v>
      </c>
      <c r="I182" s="16">
        <v>5000</v>
      </c>
      <c r="J182" s="16">
        <v>5000</v>
      </c>
      <c r="K182" s="16">
        <v>5256</v>
      </c>
      <c r="L182" s="16">
        <f t="shared" si="26"/>
        <v>105.11999999999999</v>
      </c>
      <c r="M182" s="16">
        <f t="shared" si="27"/>
        <v>105.11999999999999</v>
      </c>
      <c r="N182" s="16">
        <f t="shared" si="28"/>
        <v>0</v>
      </c>
    </row>
    <row r="183" spans="1:14" x14ac:dyDescent="0.3">
      <c r="A183" s="5"/>
      <c r="B183" s="5"/>
      <c r="C183" s="6" t="s">
        <v>205</v>
      </c>
      <c r="D183" s="5"/>
      <c r="E183" s="5"/>
      <c r="F183" s="5"/>
      <c r="G183" s="6" t="s">
        <v>206</v>
      </c>
      <c r="H183" s="7">
        <f t="shared" ref="H183:K186" si="39">+H184</f>
        <v>0</v>
      </c>
      <c r="I183" s="7">
        <f t="shared" si="39"/>
        <v>33128</v>
      </c>
      <c r="J183" s="7">
        <f t="shared" si="39"/>
        <v>33128</v>
      </c>
      <c r="K183" s="7">
        <f t="shared" si="39"/>
        <v>0</v>
      </c>
      <c r="L183" s="7">
        <f t="shared" si="26"/>
        <v>0</v>
      </c>
      <c r="M183" s="7">
        <f t="shared" si="27"/>
        <v>0</v>
      </c>
      <c r="N183" s="7">
        <f t="shared" si="28"/>
        <v>0</v>
      </c>
    </row>
    <row r="184" spans="1:14" x14ac:dyDescent="0.3">
      <c r="A184" s="17"/>
      <c r="B184" s="17"/>
      <c r="C184" s="17"/>
      <c r="D184" s="18" t="s">
        <v>195</v>
      </c>
      <c r="E184" s="17"/>
      <c r="F184" s="17"/>
      <c r="G184" s="18" t="s">
        <v>196</v>
      </c>
      <c r="H184" s="19">
        <f t="shared" si="39"/>
        <v>0</v>
      </c>
      <c r="I184" s="19">
        <f t="shared" si="39"/>
        <v>33128</v>
      </c>
      <c r="J184" s="19">
        <f t="shared" si="39"/>
        <v>33128</v>
      </c>
      <c r="K184" s="19">
        <f t="shared" si="39"/>
        <v>0</v>
      </c>
      <c r="L184" s="19">
        <f t="shared" si="26"/>
        <v>0</v>
      </c>
      <c r="M184" s="19">
        <f t="shared" si="27"/>
        <v>0</v>
      </c>
      <c r="N184" s="19">
        <f t="shared" si="28"/>
        <v>0</v>
      </c>
    </row>
    <row r="185" spans="1:14" x14ac:dyDescent="0.3">
      <c r="A185" s="20"/>
      <c r="B185" s="20"/>
      <c r="C185" s="20"/>
      <c r="D185" s="20"/>
      <c r="E185" s="21" t="s">
        <v>23</v>
      </c>
      <c r="F185" s="20"/>
      <c r="G185" s="21" t="s">
        <v>24</v>
      </c>
      <c r="H185" s="22">
        <f t="shared" si="39"/>
        <v>0</v>
      </c>
      <c r="I185" s="22">
        <f t="shared" si="39"/>
        <v>33128</v>
      </c>
      <c r="J185" s="22">
        <f t="shared" si="39"/>
        <v>33128</v>
      </c>
      <c r="K185" s="22">
        <f t="shared" si="39"/>
        <v>0</v>
      </c>
      <c r="L185" s="22">
        <f t="shared" si="26"/>
        <v>0</v>
      </c>
      <c r="M185" s="22">
        <f t="shared" si="27"/>
        <v>0</v>
      </c>
      <c r="N185" s="22">
        <f t="shared" si="28"/>
        <v>0</v>
      </c>
    </row>
    <row r="186" spans="1:14" x14ac:dyDescent="0.3">
      <c r="A186" s="23"/>
      <c r="B186" s="23"/>
      <c r="C186" s="23"/>
      <c r="D186" s="23"/>
      <c r="E186" s="23"/>
      <c r="F186" s="24" t="s">
        <v>53</v>
      </c>
      <c r="G186" s="24" t="s">
        <v>54</v>
      </c>
      <c r="H186" s="25">
        <f t="shared" si="39"/>
        <v>0</v>
      </c>
      <c r="I186" s="25">
        <f t="shared" si="39"/>
        <v>33128</v>
      </c>
      <c r="J186" s="25">
        <f t="shared" si="39"/>
        <v>33128</v>
      </c>
      <c r="K186" s="25">
        <f t="shared" si="39"/>
        <v>0</v>
      </c>
      <c r="L186" s="25">
        <f t="shared" si="26"/>
        <v>0</v>
      </c>
      <c r="M186" s="25">
        <f t="shared" si="27"/>
        <v>0</v>
      </c>
      <c r="N186" s="25">
        <f t="shared" si="28"/>
        <v>0</v>
      </c>
    </row>
    <row r="187" spans="1:14" x14ac:dyDescent="0.3">
      <c r="A187" s="14"/>
      <c r="B187" s="14"/>
      <c r="C187" s="14"/>
      <c r="D187" s="14"/>
      <c r="E187" s="14"/>
      <c r="F187" s="15" t="s">
        <v>207</v>
      </c>
      <c r="G187" s="15" t="s">
        <v>208</v>
      </c>
      <c r="H187" s="16">
        <v>0</v>
      </c>
      <c r="I187" s="16">
        <v>33128</v>
      </c>
      <c r="J187" s="16">
        <v>33128</v>
      </c>
      <c r="K187" s="16">
        <v>0</v>
      </c>
      <c r="L187" s="16">
        <f t="shared" si="26"/>
        <v>0</v>
      </c>
      <c r="M187" s="16">
        <f t="shared" si="27"/>
        <v>0</v>
      </c>
      <c r="N187" s="16">
        <f t="shared" si="28"/>
        <v>0</v>
      </c>
    </row>
    <row r="188" spans="1:14" x14ac:dyDescent="0.3">
      <c r="A188" s="5"/>
      <c r="B188" s="5"/>
      <c r="C188" s="6" t="s">
        <v>209</v>
      </c>
      <c r="D188" s="5"/>
      <c r="E188" s="5"/>
      <c r="F188" s="5"/>
      <c r="G188" s="6" t="s">
        <v>210</v>
      </c>
      <c r="H188" s="7">
        <f t="shared" ref="H188:K191" si="40">+H189</f>
        <v>0</v>
      </c>
      <c r="I188" s="7">
        <f t="shared" si="40"/>
        <v>150000</v>
      </c>
      <c r="J188" s="7">
        <f t="shared" si="40"/>
        <v>217412.82</v>
      </c>
      <c r="K188" s="7">
        <f t="shared" si="40"/>
        <v>239304.79</v>
      </c>
      <c r="L188" s="7">
        <f t="shared" si="26"/>
        <v>159.53652666666667</v>
      </c>
      <c r="M188" s="7">
        <f t="shared" si="27"/>
        <v>110.06930962028827</v>
      </c>
      <c r="N188" s="7">
        <f t="shared" si="28"/>
        <v>0</v>
      </c>
    </row>
    <row r="189" spans="1:14" x14ac:dyDescent="0.3">
      <c r="A189" s="17"/>
      <c r="B189" s="17"/>
      <c r="C189" s="17"/>
      <c r="D189" s="18" t="s">
        <v>195</v>
      </c>
      <c r="E189" s="17"/>
      <c r="F189" s="17"/>
      <c r="G189" s="18" t="s">
        <v>196</v>
      </c>
      <c r="H189" s="19">
        <f t="shared" si="40"/>
        <v>0</v>
      </c>
      <c r="I189" s="19">
        <f t="shared" si="40"/>
        <v>150000</v>
      </c>
      <c r="J189" s="19">
        <f t="shared" si="40"/>
        <v>217412.82</v>
      </c>
      <c r="K189" s="19">
        <f t="shared" si="40"/>
        <v>239304.79</v>
      </c>
      <c r="L189" s="19">
        <f t="shared" si="26"/>
        <v>159.53652666666667</v>
      </c>
      <c r="M189" s="19">
        <f t="shared" si="27"/>
        <v>110.06930962028827</v>
      </c>
      <c r="N189" s="19">
        <f t="shared" si="28"/>
        <v>0</v>
      </c>
    </row>
    <row r="190" spans="1:14" x14ac:dyDescent="0.3">
      <c r="A190" s="20"/>
      <c r="B190" s="20"/>
      <c r="C190" s="20"/>
      <c r="D190" s="20"/>
      <c r="E190" s="21" t="s">
        <v>23</v>
      </c>
      <c r="F190" s="20"/>
      <c r="G190" s="21" t="s">
        <v>24</v>
      </c>
      <c r="H190" s="22">
        <f t="shared" si="40"/>
        <v>0</v>
      </c>
      <c r="I190" s="22">
        <f t="shared" si="40"/>
        <v>150000</v>
      </c>
      <c r="J190" s="22">
        <f t="shared" si="40"/>
        <v>217412.82</v>
      </c>
      <c r="K190" s="22">
        <f t="shared" si="40"/>
        <v>239304.79</v>
      </c>
      <c r="L190" s="22">
        <f t="shared" si="26"/>
        <v>159.53652666666667</v>
      </c>
      <c r="M190" s="22">
        <f t="shared" si="27"/>
        <v>110.06930962028827</v>
      </c>
      <c r="N190" s="22">
        <f t="shared" si="28"/>
        <v>0</v>
      </c>
    </row>
    <row r="191" spans="1:14" x14ac:dyDescent="0.3">
      <c r="A191" s="23"/>
      <c r="B191" s="23"/>
      <c r="C191" s="23"/>
      <c r="D191" s="23"/>
      <c r="E191" s="23"/>
      <c r="F191" s="24" t="s">
        <v>25</v>
      </c>
      <c r="G191" s="24" t="s">
        <v>26</v>
      </c>
      <c r="H191" s="25">
        <f t="shared" si="40"/>
        <v>0</v>
      </c>
      <c r="I191" s="25">
        <f t="shared" si="40"/>
        <v>150000</v>
      </c>
      <c r="J191" s="25">
        <f t="shared" si="40"/>
        <v>217412.82</v>
      </c>
      <c r="K191" s="25">
        <f t="shared" si="40"/>
        <v>239304.79</v>
      </c>
      <c r="L191" s="25">
        <f t="shared" si="26"/>
        <v>159.53652666666667</v>
      </c>
      <c r="M191" s="25">
        <f t="shared" si="27"/>
        <v>110.06930962028827</v>
      </c>
      <c r="N191" s="25">
        <f t="shared" si="28"/>
        <v>0</v>
      </c>
    </row>
    <row r="192" spans="1:14" x14ac:dyDescent="0.3">
      <c r="A192" s="14"/>
      <c r="B192" s="14"/>
      <c r="C192" s="14"/>
      <c r="D192" s="14"/>
      <c r="E192" s="14"/>
      <c r="F192" s="15" t="s">
        <v>211</v>
      </c>
      <c r="G192" s="15" t="s">
        <v>212</v>
      </c>
      <c r="H192" s="16">
        <v>0</v>
      </c>
      <c r="I192" s="16">
        <v>150000</v>
      </c>
      <c r="J192" s="16">
        <v>217412.82</v>
      </c>
      <c r="K192" s="16">
        <v>239304.79</v>
      </c>
      <c r="L192" s="16">
        <f t="shared" si="26"/>
        <v>159.53652666666667</v>
      </c>
      <c r="M192" s="16">
        <f t="shared" si="27"/>
        <v>110.06930962028827</v>
      </c>
      <c r="N192" s="16">
        <f t="shared" si="28"/>
        <v>0</v>
      </c>
    </row>
    <row r="193" spans="1:14" ht="27.6" x14ac:dyDescent="0.3">
      <c r="A193" s="8"/>
      <c r="B193" s="9" t="s">
        <v>213</v>
      </c>
      <c r="C193" s="8"/>
      <c r="D193" s="8"/>
      <c r="E193" s="8"/>
      <c r="F193" s="8"/>
      <c r="G193" s="30" t="s">
        <v>333</v>
      </c>
      <c r="H193" s="10">
        <f>+H194+H215+H222</f>
        <v>483491.94</v>
      </c>
      <c r="I193" s="10">
        <f>+I194+I215+I222</f>
        <v>1123600</v>
      </c>
      <c r="J193" s="10">
        <f>+J194+J215+J222</f>
        <v>1223600</v>
      </c>
      <c r="K193" s="10">
        <f>+K194+K215+K222</f>
        <v>925108.7</v>
      </c>
      <c r="L193" s="10">
        <f t="shared" si="26"/>
        <v>82.334344962620136</v>
      </c>
      <c r="M193" s="10">
        <f t="shared" si="27"/>
        <v>75.605483818241254</v>
      </c>
      <c r="N193" s="10">
        <f t="shared" si="28"/>
        <v>191.33901177339169</v>
      </c>
    </row>
    <row r="194" spans="1:14" x14ac:dyDescent="0.3">
      <c r="A194" s="11"/>
      <c r="B194" s="12" t="s">
        <v>214</v>
      </c>
      <c r="C194" s="11"/>
      <c r="D194" s="11"/>
      <c r="E194" s="11"/>
      <c r="F194" s="11"/>
      <c r="G194" s="12" t="s">
        <v>215</v>
      </c>
      <c r="H194" s="13">
        <f>+H195+H203+H209</f>
        <v>319867.76</v>
      </c>
      <c r="I194" s="13">
        <f>+I195+I203+I209</f>
        <v>412000</v>
      </c>
      <c r="J194" s="13">
        <f>+J195+J203+J209</f>
        <v>512000</v>
      </c>
      <c r="K194" s="13">
        <f>+K195+K203+K209</f>
        <v>641472.6</v>
      </c>
      <c r="L194" s="13">
        <f t="shared" si="26"/>
        <v>155.69723300970873</v>
      </c>
      <c r="M194" s="13">
        <f t="shared" si="27"/>
        <v>125.28761718749999</v>
      </c>
      <c r="N194" s="13">
        <f t="shared" si="28"/>
        <v>200.54306192033854</v>
      </c>
    </row>
    <row r="195" spans="1:14" x14ac:dyDescent="0.3">
      <c r="A195" s="14"/>
      <c r="B195" s="15" t="s">
        <v>216</v>
      </c>
      <c r="C195" s="14"/>
      <c r="D195" s="14"/>
      <c r="E195" s="14"/>
      <c r="F195" s="14"/>
      <c r="G195" s="15" t="s">
        <v>217</v>
      </c>
      <c r="H195" s="16">
        <f t="shared" ref="H195:K198" si="41">+H196</f>
        <v>39094.870000000003</v>
      </c>
      <c r="I195" s="16">
        <f t="shared" si="41"/>
        <v>400000</v>
      </c>
      <c r="J195" s="16">
        <f t="shared" si="41"/>
        <v>500000</v>
      </c>
      <c r="K195" s="16">
        <f t="shared" si="41"/>
        <v>636181.34</v>
      </c>
      <c r="L195" s="16">
        <f t="shared" si="26"/>
        <v>159.04533499999999</v>
      </c>
      <c r="M195" s="16">
        <f t="shared" si="27"/>
        <v>127.23626799999998</v>
      </c>
      <c r="N195" s="16">
        <f t="shared" si="28"/>
        <v>1627.2757525475847</v>
      </c>
    </row>
    <row r="196" spans="1:14" x14ac:dyDescent="0.3">
      <c r="A196" s="5"/>
      <c r="B196" s="5"/>
      <c r="C196" s="6" t="s">
        <v>218</v>
      </c>
      <c r="D196" s="5"/>
      <c r="E196" s="5"/>
      <c r="F196" s="5"/>
      <c r="G196" s="6" t="s">
        <v>219</v>
      </c>
      <c r="H196" s="7">
        <f t="shared" si="41"/>
        <v>39094.870000000003</v>
      </c>
      <c r="I196" s="7">
        <f t="shared" si="41"/>
        <v>400000</v>
      </c>
      <c r="J196" s="7">
        <f t="shared" si="41"/>
        <v>500000</v>
      </c>
      <c r="K196" s="7">
        <f t="shared" si="41"/>
        <v>636181.34</v>
      </c>
      <c r="L196" s="7">
        <f t="shared" si="26"/>
        <v>159.04533499999999</v>
      </c>
      <c r="M196" s="7">
        <f t="shared" si="27"/>
        <v>127.23626799999998</v>
      </c>
      <c r="N196" s="7">
        <f t="shared" si="28"/>
        <v>1627.2757525475847</v>
      </c>
    </row>
    <row r="197" spans="1:14" x14ac:dyDescent="0.3">
      <c r="A197" s="17"/>
      <c r="B197" s="17"/>
      <c r="C197" s="17"/>
      <c r="D197" s="18" t="s">
        <v>220</v>
      </c>
      <c r="E197" s="17"/>
      <c r="F197" s="17"/>
      <c r="G197" s="18" t="s">
        <v>221</v>
      </c>
      <c r="H197" s="19">
        <f t="shared" si="41"/>
        <v>39094.870000000003</v>
      </c>
      <c r="I197" s="19">
        <f t="shared" si="41"/>
        <v>400000</v>
      </c>
      <c r="J197" s="19">
        <f t="shared" si="41"/>
        <v>500000</v>
      </c>
      <c r="K197" s="19">
        <f t="shared" si="41"/>
        <v>636181.34</v>
      </c>
      <c r="L197" s="19">
        <f t="shared" si="26"/>
        <v>159.04533499999999</v>
      </c>
      <c r="M197" s="19">
        <f t="shared" si="27"/>
        <v>127.23626799999998</v>
      </c>
      <c r="N197" s="19">
        <f t="shared" si="28"/>
        <v>1627.2757525475847</v>
      </c>
    </row>
    <row r="198" spans="1:14" x14ac:dyDescent="0.3">
      <c r="A198" s="20"/>
      <c r="B198" s="20"/>
      <c r="C198" s="20"/>
      <c r="D198" s="20"/>
      <c r="E198" s="21" t="s">
        <v>23</v>
      </c>
      <c r="F198" s="20"/>
      <c r="G198" s="21" t="s">
        <v>24</v>
      </c>
      <c r="H198" s="22">
        <f t="shared" si="41"/>
        <v>39094.870000000003</v>
      </c>
      <c r="I198" s="22">
        <f t="shared" si="41"/>
        <v>400000</v>
      </c>
      <c r="J198" s="22">
        <f t="shared" si="41"/>
        <v>500000</v>
      </c>
      <c r="K198" s="22">
        <f t="shared" si="41"/>
        <v>636181.34</v>
      </c>
      <c r="L198" s="22">
        <f t="shared" si="26"/>
        <v>159.04533499999999</v>
      </c>
      <c r="M198" s="22">
        <f t="shared" si="27"/>
        <v>127.23626799999998</v>
      </c>
      <c r="N198" s="22">
        <f t="shared" si="28"/>
        <v>1627.2757525475847</v>
      </c>
    </row>
    <row r="199" spans="1:14" x14ac:dyDescent="0.3">
      <c r="A199" s="23"/>
      <c r="B199" s="23"/>
      <c r="C199" s="23"/>
      <c r="D199" s="23"/>
      <c r="E199" s="23"/>
      <c r="F199" s="24" t="s">
        <v>25</v>
      </c>
      <c r="G199" s="24" t="s">
        <v>26</v>
      </c>
      <c r="H199" s="25">
        <f>+H200+H201+H202</f>
        <v>39094.870000000003</v>
      </c>
      <c r="I199" s="25">
        <f>+I200+I201+I202</f>
        <v>400000</v>
      </c>
      <c r="J199" s="25">
        <f>+J200+J201+J202</f>
        <v>500000</v>
      </c>
      <c r="K199" s="25">
        <f>+K200+K201+K202</f>
        <v>636181.34</v>
      </c>
      <c r="L199" s="25">
        <f t="shared" si="26"/>
        <v>159.04533499999999</v>
      </c>
      <c r="M199" s="25">
        <f t="shared" si="27"/>
        <v>127.23626799999998</v>
      </c>
      <c r="N199" s="25">
        <f t="shared" si="28"/>
        <v>1627.2757525475847</v>
      </c>
    </row>
    <row r="200" spans="1:14" x14ac:dyDescent="0.3">
      <c r="A200" s="14"/>
      <c r="B200" s="14"/>
      <c r="C200" s="14"/>
      <c r="D200" s="14"/>
      <c r="E200" s="14"/>
      <c r="F200" s="15" t="s">
        <v>222</v>
      </c>
      <c r="G200" s="15" t="s">
        <v>223</v>
      </c>
      <c r="H200" s="16">
        <v>0</v>
      </c>
      <c r="I200" s="16">
        <v>400000</v>
      </c>
      <c r="J200" s="16">
        <v>500000</v>
      </c>
      <c r="K200" s="16">
        <v>636181.34</v>
      </c>
      <c r="L200" s="16">
        <f t="shared" si="26"/>
        <v>159.04533499999999</v>
      </c>
      <c r="M200" s="16">
        <f t="shared" si="27"/>
        <v>127.23626799999998</v>
      </c>
      <c r="N200" s="16">
        <f t="shared" si="28"/>
        <v>0</v>
      </c>
    </row>
    <row r="201" spans="1:14" x14ac:dyDescent="0.3">
      <c r="A201" s="14"/>
      <c r="B201" s="14"/>
      <c r="C201" s="14"/>
      <c r="D201" s="14"/>
      <c r="E201" s="14"/>
      <c r="F201" s="15" t="s">
        <v>224</v>
      </c>
      <c r="G201" s="15" t="s">
        <v>225</v>
      </c>
      <c r="H201" s="16">
        <v>36082.370000000003</v>
      </c>
      <c r="I201" s="16">
        <v>0</v>
      </c>
      <c r="J201" s="16">
        <v>0</v>
      </c>
      <c r="K201" s="16">
        <v>0</v>
      </c>
      <c r="L201" s="16">
        <f t="shared" ref="L201:L264" si="42">IF(I201&lt;&gt;0,K201/I201*100,0)</f>
        <v>0</v>
      </c>
      <c r="M201" s="16">
        <f t="shared" ref="M201:M264" si="43">IF(J201&lt;&gt;0,K201/J201*100,0)</f>
        <v>0</v>
      </c>
      <c r="N201" s="16">
        <f t="shared" ref="N201:N264" si="44">IF(H201&lt;&gt;0,K201/H201*100,0)</f>
        <v>0</v>
      </c>
    </row>
    <row r="202" spans="1:14" x14ac:dyDescent="0.3">
      <c r="A202" s="14"/>
      <c r="B202" s="14"/>
      <c r="C202" s="14"/>
      <c r="D202" s="14"/>
      <c r="E202" s="14"/>
      <c r="F202" s="15" t="s">
        <v>226</v>
      </c>
      <c r="G202" s="15" t="s">
        <v>227</v>
      </c>
      <c r="H202" s="16">
        <v>3012.5</v>
      </c>
      <c r="I202" s="16">
        <v>0</v>
      </c>
      <c r="J202" s="16">
        <v>0</v>
      </c>
      <c r="K202" s="16">
        <v>0</v>
      </c>
      <c r="L202" s="16">
        <f t="shared" si="42"/>
        <v>0</v>
      </c>
      <c r="M202" s="16">
        <f t="shared" si="43"/>
        <v>0</v>
      </c>
      <c r="N202" s="16">
        <f t="shared" si="44"/>
        <v>0</v>
      </c>
    </row>
    <row r="203" spans="1:14" x14ac:dyDescent="0.3">
      <c r="A203" s="14"/>
      <c r="B203" s="15" t="s">
        <v>228</v>
      </c>
      <c r="C203" s="14"/>
      <c r="D203" s="14"/>
      <c r="E203" s="14"/>
      <c r="F203" s="14"/>
      <c r="G203" s="15" t="s">
        <v>229</v>
      </c>
      <c r="H203" s="16">
        <f t="shared" ref="H203:K207" si="45">+H204</f>
        <v>4482.0600000000004</v>
      </c>
      <c r="I203" s="16">
        <f t="shared" si="45"/>
        <v>12000</v>
      </c>
      <c r="J203" s="16">
        <f t="shared" si="45"/>
        <v>12000</v>
      </c>
      <c r="K203" s="16">
        <f t="shared" si="45"/>
        <v>5291.26</v>
      </c>
      <c r="L203" s="16">
        <f t="shared" si="42"/>
        <v>44.093833333333336</v>
      </c>
      <c r="M203" s="16">
        <f t="shared" si="43"/>
        <v>44.093833333333336</v>
      </c>
      <c r="N203" s="16">
        <f t="shared" si="44"/>
        <v>118.05419829274931</v>
      </c>
    </row>
    <row r="204" spans="1:14" x14ac:dyDescent="0.3">
      <c r="A204" s="5"/>
      <c r="B204" s="5"/>
      <c r="C204" s="6" t="s">
        <v>230</v>
      </c>
      <c r="D204" s="5"/>
      <c r="E204" s="5"/>
      <c r="F204" s="5"/>
      <c r="G204" s="6" t="s">
        <v>231</v>
      </c>
      <c r="H204" s="7">
        <f t="shared" si="45"/>
        <v>4482.0600000000004</v>
      </c>
      <c r="I204" s="7">
        <f t="shared" si="45"/>
        <v>12000</v>
      </c>
      <c r="J204" s="7">
        <f t="shared" si="45"/>
        <v>12000</v>
      </c>
      <c r="K204" s="7">
        <f t="shared" si="45"/>
        <v>5291.26</v>
      </c>
      <c r="L204" s="7">
        <f t="shared" si="42"/>
        <v>44.093833333333336</v>
      </c>
      <c r="M204" s="7">
        <f t="shared" si="43"/>
        <v>44.093833333333336</v>
      </c>
      <c r="N204" s="7">
        <f t="shared" si="44"/>
        <v>118.05419829274931</v>
      </c>
    </row>
    <row r="205" spans="1:14" x14ac:dyDescent="0.3">
      <c r="A205" s="17"/>
      <c r="B205" s="17"/>
      <c r="C205" s="17"/>
      <c r="D205" s="18" t="s">
        <v>232</v>
      </c>
      <c r="E205" s="17"/>
      <c r="F205" s="17"/>
      <c r="G205" s="18" t="s">
        <v>233</v>
      </c>
      <c r="H205" s="19">
        <f t="shared" si="45"/>
        <v>4482.0600000000004</v>
      </c>
      <c r="I205" s="19">
        <f t="shared" si="45"/>
        <v>12000</v>
      </c>
      <c r="J205" s="19">
        <f t="shared" si="45"/>
        <v>12000</v>
      </c>
      <c r="K205" s="19">
        <f t="shared" si="45"/>
        <v>5291.26</v>
      </c>
      <c r="L205" s="19">
        <f t="shared" si="42"/>
        <v>44.093833333333336</v>
      </c>
      <c r="M205" s="19">
        <f t="shared" si="43"/>
        <v>44.093833333333336</v>
      </c>
      <c r="N205" s="19">
        <f t="shared" si="44"/>
        <v>118.05419829274931</v>
      </c>
    </row>
    <row r="206" spans="1:14" x14ac:dyDescent="0.3">
      <c r="A206" s="20"/>
      <c r="B206" s="20"/>
      <c r="C206" s="20"/>
      <c r="D206" s="20"/>
      <c r="E206" s="21" t="s">
        <v>23</v>
      </c>
      <c r="F206" s="20"/>
      <c r="G206" s="21" t="s">
        <v>24</v>
      </c>
      <c r="H206" s="22">
        <f t="shared" si="45"/>
        <v>4482.0600000000004</v>
      </c>
      <c r="I206" s="22">
        <f t="shared" si="45"/>
        <v>12000</v>
      </c>
      <c r="J206" s="22">
        <f t="shared" si="45"/>
        <v>12000</v>
      </c>
      <c r="K206" s="22">
        <f t="shared" si="45"/>
        <v>5291.26</v>
      </c>
      <c r="L206" s="22">
        <f t="shared" si="42"/>
        <v>44.093833333333336</v>
      </c>
      <c r="M206" s="22">
        <f t="shared" si="43"/>
        <v>44.093833333333336</v>
      </c>
      <c r="N206" s="22">
        <f t="shared" si="44"/>
        <v>118.05419829274931</v>
      </c>
    </row>
    <row r="207" spans="1:14" x14ac:dyDescent="0.3">
      <c r="A207" s="23"/>
      <c r="B207" s="23"/>
      <c r="C207" s="23"/>
      <c r="D207" s="23"/>
      <c r="E207" s="23"/>
      <c r="F207" s="24" t="s">
        <v>81</v>
      </c>
      <c r="G207" s="24" t="s">
        <v>82</v>
      </c>
      <c r="H207" s="25">
        <f t="shared" si="45"/>
        <v>4482.0600000000004</v>
      </c>
      <c r="I207" s="25">
        <f t="shared" si="45"/>
        <v>12000</v>
      </c>
      <c r="J207" s="25">
        <f t="shared" si="45"/>
        <v>12000</v>
      </c>
      <c r="K207" s="25">
        <f t="shared" si="45"/>
        <v>5291.26</v>
      </c>
      <c r="L207" s="25">
        <f t="shared" si="42"/>
        <v>44.093833333333336</v>
      </c>
      <c r="M207" s="25">
        <f t="shared" si="43"/>
        <v>44.093833333333336</v>
      </c>
      <c r="N207" s="25">
        <f t="shared" si="44"/>
        <v>118.05419829274931</v>
      </c>
    </row>
    <row r="208" spans="1:14" x14ac:dyDescent="0.3">
      <c r="A208" s="14"/>
      <c r="B208" s="14"/>
      <c r="C208" s="14"/>
      <c r="D208" s="14"/>
      <c r="E208" s="14"/>
      <c r="F208" s="15" t="s">
        <v>83</v>
      </c>
      <c r="G208" s="15" t="s">
        <v>84</v>
      </c>
      <c r="H208" s="16">
        <v>4482.0600000000004</v>
      </c>
      <c r="I208" s="16">
        <v>12000</v>
      </c>
      <c r="J208" s="16">
        <v>12000</v>
      </c>
      <c r="K208" s="16">
        <v>5291.26</v>
      </c>
      <c r="L208" s="16">
        <f t="shared" si="42"/>
        <v>44.093833333333336</v>
      </c>
      <c r="M208" s="16">
        <f t="shared" si="43"/>
        <v>44.093833333333336</v>
      </c>
      <c r="N208" s="16">
        <f t="shared" si="44"/>
        <v>118.05419829274931</v>
      </c>
    </row>
    <row r="209" spans="1:14" x14ac:dyDescent="0.3">
      <c r="A209" s="14"/>
      <c r="B209" s="15" t="s">
        <v>234</v>
      </c>
      <c r="C209" s="14"/>
      <c r="D209" s="14"/>
      <c r="E209" s="14"/>
      <c r="F209" s="14"/>
      <c r="G209" s="15" t="s">
        <v>235</v>
      </c>
      <c r="H209" s="16">
        <f t="shared" ref="H209:K213" si="46">+H210</f>
        <v>276290.83</v>
      </c>
      <c r="I209" s="16">
        <f t="shared" si="46"/>
        <v>0</v>
      </c>
      <c r="J209" s="16">
        <f t="shared" si="46"/>
        <v>0</v>
      </c>
      <c r="K209" s="16">
        <f t="shared" si="46"/>
        <v>0</v>
      </c>
      <c r="L209" s="16">
        <f t="shared" si="42"/>
        <v>0</v>
      </c>
      <c r="M209" s="16">
        <f t="shared" si="43"/>
        <v>0</v>
      </c>
      <c r="N209" s="16">
        <f t="shared" si="44"/>
        <v>0</v>
      </c>
    </row>
    <row r="210" spans="1:14" x14ac:dyDescent="0.3">
      <c r="A210" s="5"/>
      <c r="B210" s="5"/>
      <c r="C210" s="6" t="s">
        <v>236</v>
      </c>
      <c r="D210" s="5"/>
      <c r="E210" s="5"/>
      <c r="F210" s="5"/>
      <c r="G210" s="6" t="s">
        <v>237</v>
      </c>
      <c r="H210" s="7">
        <f t="shared" si="46"/>
        <v>276290.83</v>
      </c>
      <c r="I210" s="7">
        <f t="shared" si="46"/>
        <v>0</v>
      </c>
      <c r="J210" s="7">
        <f t="shared" si="46"/>
        <v>0</v>
      </c>
      <c r="K210" s="7">
        <f t="shared" si="46"/>
        <v>0</v>
      </c>
      <c r="L210" s="7">
        <f t="shared" si="42"/>
        <v>0</v>
      </c>
      <c r="M210" s="7">
        <f t="shared" si="43"/>
        <v>0</v>
      </c>
      <c r="N210" s="7">
        <f t="shared" si="44"/>
        <v>0</v>
      </c>
    </row>
    <row r="211" spans="1:14" x14ac:dyDescent="0.3">
      <c r="A211" s="17"/>
      <c r="B211" s="17"/>
      <c r="C211" s="17"/>
      <c r="D211" s="18" t="s">
        <v>104</v>
      </c>
      <c r="E211" s="17"/>
      <c r="F211" s="17"/>
      <c r="G211" s="18" t="s">
        <v>105</v>
      </c>
      <c r="H211" s="19">
        <f t="shared" si="46"/>
        <v>276290.83</v>
      </c>
      <c r="I211" s="19">
        <f t="shared" si="46"/>
        <v>0</v>
      </c>
      <c r="J211" s="19">
        <f t="shared" si="46"/>
        <v>0</v>
      </c>
      <c r="K211" s="19">
        <f t="shared" si="46"/>
        <v>0</v>
      </c>
      <c r="L211" s="19">
        <f t="shared" si="42"/>
        <v>0</v>
      </c>
      <c r="M211" s="19">
        <f t="shared" si="43"/>
        <v>0</v>
      </c>
      <c r="N211" s="19">
        <f t="shared" si="44"/>
        <v>0</v>
      </c>
    </row>
    <row r="212" spans="1:14" x14ac:dyDescent="0.3">
      <c r="A212" s="20"/>
      <c r="B212" s="20"/>
      <c r="C212" s="20"/>
      <c r="D212" s="20"/>
      <c r="E212" s="21" t="s">
        <v>23</v>
      </c>
      <c r="F212" s="20"/>
      <c r="G212" s="21" t="s">
        <v>24</v>
      </c>
      <c r="H212" s="22">
        <f t="shared" si="46"/>
        <v>276290.83</v>
      </c>
      <c r="I212" s="22">
        <f t="shared" si="46"/>
        <v>0</v>
      </c>
      <c r="J212" s="22">
        <f t="shared" si="46"/>
        <v>0</v>
      </c>
      <c r="K212" s="22">
        <f t="shared" si="46"/>
        <v>0</v>
      </c>
      <c r="L212" s="22">
        <f t="shared" si="42"/>
        <v>0</v>
      </c>
      <c r="M212" s="22">
        <f t="shared" si="43"/>
        <v>0</v>
      </c>
      <c r="N212" s="22">
        <f t="shared" si="44"/>
        <v>0</v>
      </c>
    </row>
    <row r="213" spans="1:14" x14ac:dyDescent="0.3">
      <c r="A213" s="23"/>
      <c r="B213" s="23"/>
      <c r="C213" s="23"/>
      <c r="D213" s="23"/>
      <c r="E213" s="23"/>
      <c r="F213" s="24" t="s">
        <v>25</v>
      </c>
      <c r="G213" s="24" t="s">
        <v>26</v>
      </c>
      <c r="H213" s="25">
        <f t="shared" si="46"/>
        <v>276290.83</v>
      </c>
      <c r="I213" s="25">
        <f t="shared" si="46"/>
        <v>0</v>
      </c>
      <c r="J213" s="25">
        <f t="shared" si="46"/>
        <v>0</v>
      </c>
      <c r="K213" s="25">
        <f t="shared" si="46"/>
        <v>0</v>
      </c>
      <c r="L213" s="25">
        <f t="shared" si="42"/>
        <v>0</v>
      </c>
      <c r="M213" s="25">
        <f t="shared" si="43"/>
        <v>0</v>
      </c>
      <c r="N213" s="25">
        <f t="shared" si="44"/>
        <v>0</v>
      </c>
    </row>
    <row r="214" spans="1:14" x14ac:dyDescent="0.3">
      <c r="A214" s="14"/>
      <c r="B214" s="14"/>
      <c r="C214" s="14"/>
      <c r="D214" s="14"/>
      <c r="E214" s="14"/>
      <c r="F214" s="15" t="s">
        <v>238</v>
      </c>
      <c r="G214" s="15" t="s">
        <v>239</v>
      </c>
      <c r="H214" s="16">
        <v>276290.83</v>
      </c>
      <c r="I214" s="16">
        <v>0</v>
      </c>
      <c r="J214" s="16">
        <v>0</v>
      </c>
      <c r="K214" s="16">
        <v>0</v>
      </c>
      <c r="L214" s="16">
        <f t="shared" si="42"/>
        <v>0</v>
      </c>
      <c r="M214" s="16">
        <f t="shared" si="43"/>
        <v>0</v>
      </c>
      <c r="N214" s="16">
        <f t="shared" si="44"/>
        <v>0</v>
      </c>
    </row>
    <row r="215" spans="1:14" x14ac:dyDescent="0.3">
      <c r="A215" s="11"/>
      <c r="B215" s="12" t="s">
        <v>240</v>
      </c>
      <c r="C215" s="11"/>
      <c r="D215" s="11"/>
      <c r="E215" s="11"/>
      <c r="F215" s="11"/>
      <c r="G215" s="12" t="s">
        <v>241</v>
      </c>
      <c r="H215" s="13">
        <f t="shared" ref="H215:K220" si="47">+H216</f>
        <v>664.5</v>
      </c>
      <c r="I215" s="13">
        <f t="shared" si="47"/>
        <v>11600</v>
      </c>
      <c r="J215" s="13">
        <f t="shared" si="47"/>
        <v>11600</v>
      </c>
      <c r="K215" s="13">
        <f t="shared" si="47"/>
        <v>7013.28</v>
      </c>
      <c r="L215" s="13">
        <f t="shared" si="42"/>
        <v>60.459310344827585</v>
      </c>
      <c r="M215" s="13">
        <f t="shared" si="43"/>
        <v>60.459310344827585</v>
      </c>
      <c r="N215" s="13">
        <f t="shared" si="44"/>
        <v>1055.4221218961625</v>
      </c>
    </row>
    <row r="216" spans="1:14" x14ac:dyDescent="0.3">
      <c r="A216" s="14"/>
      <c r="B216" s="15" t="s">
        <v>242</v>
      </c>
      <c r="C216" s="14"/>
      <c r="D216" s="14"/>
      <c r="E216" s="14"/>
      <c r="F216" s="14"/>
      <c r="G216" s="15" t="s">
        <v>243</v>
      </c>
      <c r="H216" s="16">
        <f t="shared" si="47"/>
        <v>664.5</v>
      </c>
      <c r="I216" s="16">
        <f t="shared" si="47"/>
        <v>11600</v>
      </c>
      <c r="J216" s="16">
        <f t="shared" si="47"/>
        <v>11600</v>
      </c>
      <c r="K216" s="16">
        <f t="shared" si="47"/>
        <v>7013.28</v>
      </c>
      <c r="L216" s="16">
        <f t="shared" si="42"/>
        <v>60.459310344827585</v>
      </c>
      <c r="M216" s="16">
        <f t="shared" si="43"/>
        <v>60.459310344827585</v>
      </c>
      <c r="N216" s="16">
        <f t="shared" si="44"/>
        <v>1055.4221218961625</v>
      </c>
    </row>
    <row r="217" spans="1:14" x14ac:dyDescent="0.3">
      <c r="A217" s="5"/>
      <c r="B217" s="5"/>
      <c r="C217" s="6" t="s">
        <v>244</v>
      </c>
      <c r="D217" s="5"/>
      <c r="E217" s="5"/>
      <c r="F217" s="5"/>
      <c r="G217" s="6" t="s">
        <v>245</v>
      </c>
      <c r="H217" s="7">
        <f t="shared" si="47"/>
        <v>664.5</v>
      </c>
      <c r="I217" s="7">
        <f t="shared" si="47"/>
        <v>11600</v>
      </c>
      <c r="J217" s="7">
        <f t="shared" si="47"/>
        <v>11600</v>
      </c>
      <c r="K217" s="7">
        <f t="shared" si="47"/>
        <v>7013.28</v>
      </c>
      <c r="L217" s="7">
        <f t="shared" si="42"/>
        <v>60.459310344827585</v>
      </c>
      <c r="M217" s="7">
        <f t="shared" si="43"/>
        <v>60.459310344827585</v>
      </c>
      <c r="N217" s="7">
        <f t="shared" si="44"/>
        <v>1055.4221218961625</v>
      </c>
    </row>
    <row r="218" spans="1:14" x14ac:dyDescent="0.3">
      <c r="A218" s="17"/>
      <c r="B218" s="17"/>
      <c r="C218" s="17"/>
      <c r="D218" s="18" t="s">
        <v>246</v>
      </c>
      <c r="E218" s="17"/>
      <c r="F218" s="17"/>
      <c r="G218" s="18" t="s">
        <v>247</v>
      </c>
      <c r="H218" s="19">
        <f t="shared" si="47"/>
        <v>664.5</v>
      </c>
      <c r="I218" s="19">
        <f t="shared" si="47"/>
        <v>11600</v>
      </c>
      <c r="J218" s="19">
        <f t="shared" si="47"/>
        <v>11600</v>
      </c>
      <c r="K218" s="19">
        <f t="shared" si="47"/>
        <v>7013.28</v>
      </c>
      <c r="L218" s="19">
        <f t="shared" si="42"/>
        <v>60.459310344827585</v>
      </c>
      <c r="M218" s="19">
        <f t="shared" si="43"/>
        <v>60.459310344827585</v>
      </c>
      <c r="N218" s="19">
        <f t="shared" si="44"/>
        <v>1055.4221218961625</v>
      </c>
    </row>
    <row r="219" spans="1:14" x14ac:dyDescent="0.3">
      <c r="A219" s="20"/>
      <c r="B219" s="20"/>
      <c r="C219" s="20"/>
      <c r="D219" s="20"/>
      <c r="E219" s="21" t="s">
        <v>23</v>
      </c>
      <c r="F219" s="20"/>
      <c r="G219" s="21" t="s">
        <v>24</v>
      </c>
      <c r="H219" s="22">
        <f t="shared" si="47"/>
        <v>664.5</v>
      </c>
      <c r="I219" s="22">
        <f t="shared" si="47"/>
        <v>11600</v>
      </c>
      <c r="J219" s="22">
        <f t="shared" si="47"/>
        <v>11600</v>
      </c>
      <c r="K219" s="22">
        <f t="shared" si="47"/>
        <v>7013.28</v>
      </c>
      <c r="L219" s="22">
        <f t="shared" si="42"/>
        <v>60.459310344827585</v>
      </c>
      <c r="M219" s="22">
        <f t="shared" si="43"/>
        <v>60.459310344827585</v>
      </c>
      <c r="N219" s="22">
        <f t="shared" si="44"/>
        <v>1055.4221218961625</v>
      </c>
    </row>
    <row r="220" spans="1:14" x14ac:dyDescent="0.3">
      <c r="A220" s="23"/>
      <c r="B220" s="23"/>
      <c r="C220" s="23"/>
      <c r="D220" s="23"/>
      <c r="E220" s="23"/>
      <c r="F220" s="24" t="s">
        <v>81</v>
      </c>
      <c r="G220" s="24" t="s">
        <v>82</v>
      </c>
      <c r="H220" s="25">
        <f t="shared" si="47"/>
        <v>664.5</v>
      </c>
      <c r="I220" s="25">
        <f t="shared" si="47"/>
        <v>11600</v>
      </c>
      <c r="J220" s="25">
        <f t="shared" si="47"/>
        <v>11600</v>
      </c>
      <c r="K220" s="25">
        <f t="shared" si="47"/>
        <v>7013.28</v>
      </c>
      <c r="L220" s="25">
        <f t="shared" si="42"/>
        <v>60.459310344827585</v>
      </c>
      <c r="M220" s="25">
        <f t="shared" si="43"/>
        <v>60.459310344827585</v>
      </c>
      <c r="N220" s="25">
        <f t="shared" si="44"/>
        <v>1055.4221218961625</v>
      </c>
    </row>
    <row r="221" spans="1:14" x14ac:dyDescent="0.3">
      <c r="A221" s="14"/>
      <c r="B221" s="14"/>
      <c r="C221" s="14"/>
      <c r="D221" s="14"/>
      <c r="E221" s="14"/>
      <c r="F221" s="15" t="s">
        <v>248</v>
      </c>
      <c r="G221" s="15" t="s">
        <v>249</v>
      </c>
      <c r="H221" s="16">
        <v>664.5</v>
      </c>
      <c r="I221" s="16">
        <v>11600</v>
      </c>
      <c r="J221" s="16">
        <v>11600</v>
      </c>
      <c r="K221" s="16">
        <v>7013.28</v>
      </c>
      <c r="L221" s="16">
        <f t="shared" si="42"/>
        <v>60.459310344827585</v>
      </c>
      <c r="M221" s="16">
        <f t="shared" si="43"/>
        <v>60.459310344827585</v>
      </c>
      <c r="N221" s="16">
        <f t="shared" si="44"/>
        <v>1055.4221218961625</v>
      </c>
    </row>
    <row r="222" spans="1:14" ht="26.4" x14ac:dyDescent="0.3">
      <c r="A222" s="11"/>
      <c r="B222" s="12" t="s">
        <v>250</v>
      </c>
      <c r="C222" s="11"/>
      <c r="D222" s="11"/>
      <c r="E222" s="11"/>
      <c r="F222" s="11"/>
      <c r="G222" s="33" t="s">
        <v>334</v>
      </c>
      <c r="H222" s="13">
        <f t="shared" ref="H222:K225" si="48">+H223</f>
        <v>162959.67999999999</v>
      </c>
      <c r="I222" s="13">
        <f t="shared" si="48"/>
        <v>700000</v>
      </c>
      <c r="J222" s="13">
        <f t="shared" si="48"/>
        <v>700000</v>
      </c>
      <c r="K222" s="13">
        <f t="shared" si="48"/>
        <v>276622.82</v>
      </c>
      <c r="L222" s="13">
        <f t="shared" si="42"/>
        <v>39.517545714285717</v>
      </c>
      <c r="M222" s="13">
        <f t="shared" si="43"/>
        <v>39.517545714285717</v>
      </c>
      <c r="N222" s="13">
        <f t="shared" si="44"/>
        <v>169.74924103925585</v>
      </c>
    </row>
    <row r="223" spans="1:14" x14ac:dyDescent="0.3">
      <c r="A223" s="14"/>
      <c r="B223" s="15" t="s">
        <v>251</v>
      </c>
      <c r="C223" s="14"/>
      <c r="D223" s="14"/>
      <c r="E223" s="14"/>
      <c r="F223" s="14"/>
      <c r="G223" s="15" t="s">
        <v>252</v>
      </c>
      <c r="H223" s="16">
        <f t="shared" si="48"/>
        <v>162959.67999999999</v>
      </c>
      <c r="I223" s="16">
        <f t="shared" si="48"/>
        <v>700000</v>
      </c>
      <c r="J223" s="16">
        <f t="shared" si="48"/>
        <v>700000</v>
      </c>
      <c r="K223" s="16">
        <f t="shared" si="48"/>
        <v>276622.82</v>
      </c>
      <c r="L223" s="16">
        <f t="shared" si="42"/>
        <v>39.517545714285717</v>
      </c>
      <c r="M223" s="16">
        <f t="shared" si="43"/>
        <v>39.517545714285717</v>
      </c>
      <c r="N223" s="16">
        <f t="shared" si="44"/>
        <v>169.74924103925585</v>
      </c>
    </row>
    <row r="224" spans="1:14" x14ac:dyDescent="0.3">
      <c r="A224" s="5"/>
      <c r="B224" s="5"/>
      <c r="C224" s="6" t="s">
        <v>253</v>
      </c>
      <c r="D224" s="5"/>
      <c r="E224" s="5"/>
      <c r="F224" s="5"/>
      <c r="G224" s="6" t="s">
        <v>252</v>
      </c>
      <c r="H224" s="7">
        <f t="shared" si="48"/>
        <v>162959.67999999999</v>
      </c>
      <c r="I224" s="7">
        <f t="shared" si="48"/>
        <v>700000</v>
      </c>
      <c r="J224" s="7">
        <f t="shared" si="48"/>
        <v>700000</v>
      </c>
      <c r="K224" s="7">
        <f t="shared" si="48"/>
        <v>276622.82</v>
      </c>
      <c r="L224" s="7">
        <f t="shared" si="42"/>
        <v>39.517545714285717</v>
      </c>
      <c r="M224" s="7">
        <f t="shared" si="43"/>
        <v>39.517545714285717</v>
      </c>
      <c r="N224" s="7">
        <f t="shared" si="44"/>
        <v>169.74924103925585</v>
      </c>
    </row>
    <row r="225" spans="1:14" x14ac:dyDescent="0.3">
      <c r="A225" s="17"/>
      <c r="B225" s="17"/>
      <c r="C225" s="17"/>
      <c r="D225" s="18" t="s">
        <v>254</v>
      </c>
      <c r="E225" s="17"/>
      <c r="F225" s="17"/>
      <c r="G225" s="18" t="s">
        <v>255</v>
      </c>
      <c r="H225" s="19">
        <f t="shared" si="48"/>
        <v>162959.67999999999</v>
      </c>
      <c r="I225" s="19">
        <f t="shared" si="48"/>
        <v>700000</v>
      </c>
      <c r="J225" s="19">
        <f t="shared" si="48"/>
        <v>700000</v>
      </c>
      <c r="K225" s="19">
        <f t="shared" si="48"/>
        <v>276622.82</v>
      </c>
      <c r="L225" s="19">
        <f t="shared" si="42"/>
        <v>39.517545714285717</v>
      </c>
      <c r="M225" s="19">
        <f t="shared" si="43"/>
        <v>39.517545714285717</v>
      </c>
      <c r="N225" s="19">
        <f t="shared" si="44"/>
        <v>169.74924103925585</v>
      </c>
    </row>
    <row r="226" spans="1:14" x14ac:dyDescent="0.3">
      <c r="A226" s="20"/>
      <c r="B226" s="20"/>
      <c r="C226" s="20"/>
      <c r="D226" s="20"/>
      <c r="E226" s="21" t="s">
        <v>23</v>
      </c>
      <c r="F226" s="20"/>
      <c r="G226" s="21" t="s">
        <v>24</v>
      </c>
      <c r="H226" s="22">
        <f>+H227+H229</f>
        <v>162959.67999999999</v>
      </c>
      <c r="I226" s="22">
        <f>+I227+I229</f>
        <v>700000</v>
      </c>
      <c r="J226" s="22">
        <f>+J227+J229</f>
        <v>700000</v>
      </c>
      <c r="K226" s="22">
        <f>+K227+K229</f>
        <v>276622.82</v>
      </c>
      <c r="L226" s="22">
        <f t="shared" si="42"/>
        <v>39.517545714285717</v>
      </c>
      <c r="M226" s="22">
        <f t="shared" si="43"/>
        <v>39.517545714285717</v>
      </c>
      <c r="N226" s="22">
        <f t="shared" si="44"/>
        <v>169.74924103925585</v>
      </c>
    </row>
    <row r="227" spans="1:14" x14ac:dyDescent="0.3">
      <c r="A227" s="23"/>
      <c r="B227" s="23"/>
      <c r="C227" s="23"/>
      <c r="D227" s="23"/>
      <c r="E227" s="23"/>
      <c r="F227" s="24" t="s">
        <v>81</v>
      </c>
      <c r="G227" s="24" t="s">
        <v>82</v>
      </c>
      <c r="H227" s="25">
        <f>+H228</f>
        <v>0</v>
      </c>
      <c r="I227" s="25">
        <f>+I228</f>
        <v>0</v>
      </c>
      <c r="J227" s="25">
        <f>+J228</f>
        <v>0</v>
      </c>
      <c r="K227" s="25">
        <f>+K228</f>
        <v>178.5</v>
      </c>
      <c r="L227" s="25">
        <f t="shared" si="42"/>
        <v>0</v>
      </c>
      <c r="M227" s="25">
        <f t="shared" si="43"/>
        <v>0</v>
      </c>
      <c r="N227" s="25">
        <f t="shared" si="44"/>
        <v>0</v>
      </c>
    </row>
    <row r="228" spans="1:14" x14ac:dyDescent="0.3">
      <c r="A228" s="14"/>
      <c r="B228" s="14"/>
      <c r="C228" s="14"/>
      <c r="D228" s="14"/>
      <c r="E228" s="14"/>
      <c r="F228" s="15" t="s">
        <v>256</v>
      </c>
      <c r="G228" s="15" t="s">
        <v>257</v>
      </c>
      <c r="H228" s="16">
        <v>0</v>
      </c>
      <c r="I228" s="16">
        <v>0</v>
      </c>
      <c r="J228" s="16">
        <v>0</v>
      </c>
      <c r="K228" s="16">
        <v>178.5</v>
      </c>
      <c r="L228" s="16">
        <f t="shared" si="42"/>
        <v>0</v>
      </c>
      <c r="M228" s="16">
        <f t="shared" si="43"/>
        <v>0</v>
      </c>
      <c r="N228" s="16">
        <f t="shared" si="44"/>
        <v>0</v>
      </c>
    </row>
    <row r="229" spans="1:14" x14ac:dyDescent="0.3">
      <c r="A229" s="23"/>
      <c r="B229" s="23"/>
      <c r="C229" s="23"/>
      <c r="D229" s="23"/>
      <c r="E229" s="23"/>
      <c r="F229" s="24" t="s">
        <v>25</v>
      </c>
      <c r="G229" s="24" t="s">
        <v>26</v>
      </c>
      <c r="H229" s="25">
        <f>+H230</f>
        <v>162959.67999999999</v>
      </c>
      <c r="I229" s="25">
        <f>+I230</f>
        <v>700000</v>
      </c>
      <c r="J229" s="25">
        <f>+J230</f>
        <v>700000</v>
      </c>
      <c r="K229" s="25">
        <f>+K230</f>
        <v>276444.32</v>
      </c>
      <c r="L229" s="25">
        <f t="shared" si="42"/>
        <v>39.492045714285716</v>
      </c>
      <c r="M229" s="25">
        <f t="shared" si="43"/>
        <v>39.492045714285716</v>
      </c>
      <c r="N229" s="25">
        <f t="shared" si="44"/>
        <v>169.63970474168826</v>
      </c>
    </row>
    <row r="230" spans="1:14" x14ac:dyDescent="0.3">
      <c r="A230" s="14"/>
      <c r="B230" s="14"/>
      <c r="C230" s="14"/>
      <c r="D230" s="14"/>
      <c r="E230" s="14"/>
      <c r="F230" s="15" t="s">
        <v>258</v>
      </c>
      <c r="G230" s="15" t="s">
        <v>252</v>
      </c>
      <c r="H230" s="16">
        <v>162959.67999999999</v>
      </c>
      <c r="I230" s="16">
        <v>700000</v>
      </c>
      <c r="J230" s="16">
        <v>700000</v>
      </c>
      <c r="K230" s="16">
        <v>276444.32</v>
      </c>
      <c r="L230" s="16">
        <f t="shared" si="42"/>
        <v>39.492045714285716</v>
      </c>
      <c r="M230" s="16">
        <f t="shared" si="43"/>
        <v>39.492045714285716</v>
      </c>
      <c r="N230" s="16">
        <f t="shared" si="44"/>
        <v>169.63970474168826</v>
      </c>
    </row>
    <row r="231" spans="1:14" x14ac:dyDescent="0.3">
      <c r="A231" s="8"/>
      <c r="B231" s="9" t="s">
        <v>259</v>
      </c>
      <c r="C231" s="8"/>
      <c r="D231" s="8"/>
      <c r="E231" s="8"/>
      <c r="F231" s="8"/>
      <c r="G231" s="9" t="s">
        <v>260</v>
      </c>
      <c r="H231" s="10">
        <f>+H232+H244+H252</f>
        <v>284595.71999999997</v>
      </c>
      <c r="I231" s="10">
        <f>+I232+I244+I252</f>
        <v>131800</v>
      </c>
      <c r="J231" s="10">
        <f>+J232+J244+J252</f>
        <v>131800</v>
      </c>
      <c r="K231" s="10">
        <f>+K232+K244+K252</f>
        <v>58226.57</v>
      </c>
      <c r="L231" s="10">
        <f t="shared" si="42"/>
        <v>44.177974203338394</v>
      </c>
      <c r="M231" s="10">
        <f t="shared" si="43"/>
        <v>44.177974203338394</v>
      </c>
      <c r="N231" s="10">
        <f t="shared" si="44"/>
        <v>20.459397632543457</v>
      </c>
    </row>
    <row r="232" spans="1:14" x14ac:dyDescent="0.3">
      <c r="A232" s="11"/>
      <c r="B232" s="12" t="s">
        <v>92</v>
      </c>
      <c r="C232" s="11"/>
      <c r="D232" s="11"/>
      <c r="E232" s="11"/>
      <c r="F232" s="11"/>
      <c r="G232" s="12" t="s">
        <v>261</v>
      </c>
      <c r="H232" s="13">
        <f>+H233</f>
        <v>0</v>
      </c>
      <c r="I232" s="13">
        <f>+I233</f>
        <v>68000</v>
      </c>
      <c r="J232" s="13">
        <f>+J233</f>
        <v>68000</v>
      </c>
      <c r="K232" s="13">
        <f>+K233</f>
        <v>591.70000000000005</v>
      </c>
      <c r="L232" s="13">
        <f t="shared" si="42"/>
        <v>0.8701470588235295</v>
      </c>
      <c r="M232" s="13">
        <f t="shared" si="43"/>
        <v>0.8701470588235295</v>
      </c>
      <c r="N232" s="13">
        <f t="shared" si="44"/>
        <v>0</v>
      </c>
    </row>
    <row r="233" spans="1:14" x14ac:dyDescent="0.3">
      <c r="A233" s="14"/>
      <c r="B233" s="15" t="s">
        <v>262</v>
      </c>
      <c r="C233" s="14"/>
      <c r="D233" s="14"/>
      <c r="E233" s="14"/>
      <c r="F233" s="14"/>
      <c r="G233" s="15" t="s">
        <v>263</v>
      </c>
      <c r="H233" s="16">
        <f>+H234+H239</f>
        <v>0</v>
      </c>
      <c r="I233" s="16">
        <f>+I234+I239</f>
        <v>68000</v>
      </c>
      <c r="J233" s="16">
        <f>+J234+J239</f>
        <v>68000</v>
      </c>
      <c r="K233" s="16">
        <f>+K234+K239</f>
        <v>591.70000000000005</v>
      </c>
      <c r="L233" s="16">
        <f t="shared" si="42"/>
        <v>0.8701470588235295</v>
      </c>
      <c r="M233" s="16">
        <f t="shared" si="43"/>
        <v>0.8701470588235295</v>
      </c>
      <c r="N233" s="16">
        <f t="shared" si="44"/>
        <v>0</v>
      </c>
    </row>
    <row r="234" spans="1:14" x14ac:dyDescent="0.3">
      <c r="A234" s="5"/>
      <c r="B234" s="5"/>
      <c r="C234" s="6" t="s">
        <v>264</v>
      </c>
      <c r="D234" s="5"/>
      <c r="E234" s="5"/>
      <c r="F234" s="5"/>
      <c r="G234" s="6" t="s">
        <v>265</v>
      </c>
      <c r="H234" s="7">
        <f t="shared" ref="H234:K237" si="49">+H235</f>
        <v>0</v>
      </c>
      <c r="I234" s="7">
        <f t="shared" si="49"/>
        <v>32000</v>
      </c>
      <c r="J234" s="7">
        <f t="shared" si="49"/>
        <v>32000</v>
      </c>
      <c r="K234" s="7">
        <f t="shared" si="49"/>
        <v>591.70000000000005</v>
      </c>
      <c r="L234" s="7">
        <f t="shared" si="42"/>
        <v>1.8490625000000001</v>
      </c>
      <c r="M234" s="7">
        <f t="shared" si="43"/>
        <v>1.8490625000000001</v>
      </c>
      <c r="N234" s="7">
        <f t="shared" si="44"/>
        <v>0</v>
      </c>
    </row>
    <row r="235" spans="1:14" x14ac:dyDescent="0.3">
      <c r="A235" s="17"/>
      <c r="B235" s="17"/>
      <c r="C235" s="17"/>
      <c r="D235" s="18" t="s">
        <v>92</v>
      </c>
      <c r="E235" s="17"/>
      <c r="F235" s="17"/>
      <c r="G235" s="18" t="s">
        <v>93</v>
      </c>
      <c r="H235" s="19">
        <f t="shared" si="49"/>
        <v>0</v>
      </c>
      <c r="I235" s="19">
        <f t="shared" si="49"/>
        <v>32000</v>
      </c>
      <c r="J235" s="19">
        <f t="shared" si="49"/>
        <v>32000</v>
      </c>
      <c r="K235" s="19">
        <f t="shared" si="49"/>
        <v>591.70000000000005</v>
      </c>
      <c r="L235" s="19">
        <f t="shared" si="42"/>
        <v>1.8490625000000001</v>
      </c>
      <c r="M235" s="19">
        <f t="shared" si="43"/>
        <v>1.8490625000000001</v>
      </c>
      <c r="N235" s="19">
        <f t="shared" si="44"/>
        <v>0</v>
      </c>
    </row>
    <row r="236" spans="1:14" x14ac:dyDescent="0.3">
      <c r="A236" s="20"/>
      <c r="B236" s="20"/>
      <c r="C236" s="20"/>
      <c r="D236" s="20"/>
      <c r="E236" s="21" t="s">
        <v>23</v>
      </c>
      <c r="F236" s="20"/>
      <c r="G236" s="21" t="s">
        <v>24</v>
      </c>
      <c r="H236" s="22">
        <f t="shared" si="49"/>
        <v>0</v>
      </c>
      <c r="I236" s="22">
        <f t="shared" si="49"/>
        <v>32000</v>
      </c>
      <c r="J236" s="22">
        <f t="shared" si="49"/>
        <v>32000</v>
      </c>
      <c r="K236" s="22">
        <f t="shared" si="49"/>
        <v>591.70000000000005</v>
      </c>
      <c r="L236" s="22">
        <f t="shared" si="42"/>
        <v>1.8490625000000001</v>
      </c>
      <c r="M236" s="22">
        <f t="shared" si="43"/>
        <v>1.8490625000000001</v>
      </c>
      <c r="N236" s="22">
        <f t="shared" si="44"/>
        <v>0</v>
      </c>
    </row>
    <row r="237" spans="1:14" x14ac:dyDescent="0.3">
      <c r="A237" s="23"/>
      <c r="B237" s="23"/>
      <c r="C237" s="23"/>
      <c r="D237" s="23"/>
      <c r="E237" s="23"/>
      <c r="F237" s="24" t="s">
        <v>25</v>
      </c>
      <c r="G237" s="24" t="s">
        <v>26</v>
      </c>
      <c r="H237" s="25">
        <f t="shared" si="49"/>
        <v>0</v>
      </c>
      <c r="I237" s="25">
        <f t="shared" si="49"/>
        <v>32000</v>
      </c>
      <c r="J237" s="25">
        <f t="shared" si="49"/>
        <v>32000</v>
      </c>
      <c r="K237" s="25">
        <f t="shared" si="49"/>
        <v>591.70000000000005</v>
      </c>
      <c r="L237" s="25">
        <f t="shared" si="42"/>
        <v>1.8490625000000001</v>
      </c>
      <c r="M237" s="25">
        <f t="shared" si="43"/>
        <v>1.8490625000000001</v>
      </c>
      <c r="N237" s="25">
        <f t="shared" si="44"/>
        <v>0</v>
      </c>
    </row>
    <row r="238" spans="1:14" x14ac:dyDescent="0.3">
      <c r="A238" s="14"/>
      <c r="B238" s="14"/>
      <c r="C238" s="14"/>
      <c r="D238" s="14"/>
      <c r="E238" s="14"/>
      <c r="F238" s="15" t="s">
        <v>266</v>
      </c>
      <c r="G238" s="15" t="s">
        <v>267</v>
      </c>
      <c r="H238" s="16">
        <v>0</v>
      </c>
      <c r="I238" s="16">
        <v>32000</v>
      </c>
      <c r="J238" s="16">
        <v>32000</v>
      </c>
      <c r="K238" s="16">
        <v>591.70000000000005</v>
      </c>
      <c r="L238" s="16">
        <f t="shared" si="42"/>
        <v>1.8490625000000001</v>
      </c>
      <c r="M238" s="16">
        <f t="shared" si="43"/>
        <v>1.8490625000000001</v>
      </c>
      <c r="N238" s="16">
        <f t="shared" si="44"/>
        <v>0</v>
      </c>
    </row>
    <row r="239" spans="1:14" x14ac:dyDescent="0.3">
      <c r="A239" s="5"/>
      <c r="B239" s="5"/>
      <c r="C239" s="6" t="s">
        <v>268</v>
      </c>
      <c r="D239" s="5"/>
      <c r="E239" s="5"/>
      <c r="F239" s="5"/>
      <c r="G239" s="6" t="s">
        <v>269</v>
      </c>
      <c r="H239" s="7">
        <f t="shared" ref="H239:K242" si="50">+H240</f>
        <v>0</v>
      </c>
      <c r="I239" s="7">
        <f t="shared" si="50"/>
        <v>36000</v>
      </c>
      <c r="J239" s="7">
        <f t="shared" si="50"/>
        <v>36000</v>
      </c>
      <c r="K239" s="7">
        <f t="shared" si="50"/>
        <v>0</v>
      </c>
      <c r="L239" s="7">
        <f t="shared" si="42"/>
        <v>0</v>
      </c>
      <c r="M239" s="7">
        <f t="shared" si="43"/>
        <v>0</v>
      </c>
      <c r="N239" s="7">
        <f t="shared" si="44"/>
        <v>0</v>
      </c>
    </row>
    <row r="240" spans="1:14" x14ac:dyDescent="0.3">
      <c r="A240" s="17"/>
      <c r="B240" s="17"/>
      <c r="C240" s="17"/>
      <c r="D240" s="18" t="s">
        <v>270</v>
      </c>
      <c r="E240" s="17"/>
      <c r="F240" s="17"/>
      <c r="G240" s="18" t="s">
        <v>271</v>
      </c>
      <c r="H240" s="19">
        <f t="shared" si="50"/>
        <v>0</v>
      </c>
      <c r="I240" s="19">
        <f t="shared" si="50"/>
        <v>36000</v>
      </c>
      <c r="J240" s="19">
        <f t="shared" si="50"/>
        <v>36000</v>
      </c>
      <c r="K240" s="19">
        <f t="shared" si="50"/>
        <v>0</v>
      </c>
      <c r="L240" s="19">
        <f t="shared" si="42"/>
        <v>0</v>
      </c>
      <c r="M240" s="19">
        <f t="shared" si="43"/>
        <v>0</v>
      </c>
      <c r="N240" s="19">
        <f t="shared" si="44"/>
        <v>0</v>
      </c>
    </row>
    <row r="241" spans="1:14" x14ac:dyDescent="0.3">
      <c r="A241" s="20"/>
      <c r="B241" s="20"/>
      <c r="C241" s="20"/>
      <c r="D241" s="20"/>
      <c r="E241" s="21" t="s">
        <v>23</v>
      </c>
      <c r="F241" s="20"/>
      <c r="G241" s="21" t="s">
        <v>24</v>
      </c>
      <c r="H241" s="22">
        <f t="shared" si="50"/>
        <v>0</v>
      </c>
      <c r="I241" s="22">
        <f t="shared" si="50"/>
        <v>36000</v>
      </c>
      <c r="J241" s="22">
        <f t="shared" si="50"/>
        <v>36000</v>
      </c>
      <c r="K241" s="22">
        <f t="shared" si="50"/>
        <v>0</v>
      </c>
      <c r="L241" s="22">
        <f t="shared" si="42"/>
        <v>0</v>
      </c>
      <c r="M241" s="22">
        <f t="shared" si="43"/>
        <v>0</v>
      </c>
      <c r="N241" s="22">
        <f t="shared" si="44"/>
        <v>0</v>
      </c>
    </row>
    <row r="242" spans="1:14" x14ac:dyDescent="0.3">
      <c r="A242" s="23"/>
      <c r="B242" s="23"/>
      <c r="C242" s="23"/>
      <c r="D242" s="23"/>
      <c r="E242" s="23"/>
      <c r="F242" s="24" t="s">
        <v>25</v>
      </c>
      <c r="G242" s="24" t="s">
        <v>26</v>
      </c>
      <c r="H242" s="25">
        <f t="shared" si="50"/>
        <v>0</v>
      </c>
      <c r="I242" s="25">
        <f t="shared" si="50"/>
        <v>36000</v>
      </c>
      <c r="J242" s="25">
        <f t="shared" si="50"/>
        <v>36000</v>
      </c>
      <c r="K242" s="25">
        <f t="shared" si="50"/>
        <v>0</v>
      </c>
      <c r="L242" s="25">
        <f t="shared" si="42"/>
        <v>0</v>
      </c>
      <c r="M242" s="25">
        <f t="shared" si="43"/>
        <v>0</v>
      </c>
      <c r="N242" s="25">
        <f t="shared" si="44"/>
        <v>0</v>
      </c>
    </row>
    <row r="243" spans="1:14" x14ac:dyDescent="0.3">
      <c r="A243" s="14"/>
      <c r="B243" s="14"/>
      <c r="C243" s="14"/>
      <c r="D243" s="14"/>
      <c r="E243" s="14"/>
      <c r="F243" s="15" t="s">
        <v>272</v>
      </c>
      <c r="G243" s="15" t="s">
        <v>269</v>
      </c>
      <c r="H243" s="16">
        <v>0</v>
      </c>
      <c r="I243" s="16">
        <v>36000</v>
      </c>
      <c r="J243" s="16">
        <v>36000</v>
      </c>
      <c r="K243" s="16">
        <v>0</v>
      </c>
      <c r="L243" s="16">
        <f t="shared" si="42"/>
        <v>0</v>
      </c>
      <c r="M243" s="16">
        <f t="shared" si="43"/>
        <v>0</v>
      </c>
      <c r="N243" s="16">
        <f t="shared" si="44"/>
        <v>0</v>
      </c>
    </row>
    <row r="244" spans="1:14" x14ac:dyDescent="0.3">
      <c r="A244" s="11"/>
      <c r="B244" s="12" t="s">
        <v>270</v>
      </c>
      <c r="C244" s="11"/>
      <c r="D244" s="11"/>
      <c r="E244" s="11"/>
      <c r="F244" s="11"/>
      <c r="G244" s="12" t="s">
        <v>273</v>
      </c>
      <c r="H244" s="13">
        <f t="shared" ref="H244:K248" si="51">+H245</f>
        <v>252415.97</v>
      </c>
      <c r="I244" s="13">
        <f t="shared" si="51"/>
        <v>8000</v>
      </c>
      <c r="J244" s="13">
        <f t="shared" si="51"/>
        <v>8000</v>
      </c>
      <c r="K244" s="13">
        <f t="shared" si="51"/>
        <v>9567.24</v>
      </c>
      <c r="L244" s="13">
        <f t="shared" si="42"/>
        <v>119.59050000000001</v>
      </c>
      <c r="M244" s="13">
        <f t="shared" si="43"/>
        <v>119.59050000000001</v>
      </c>
      <c r="N244" s="13">
        <f t="shared" si="44"/>
        <v>3.7902673115334187</v>
      </c>
    </row>
    <row r="245" spans="1:14" x14ac:dyDescent="0.3">
      <c r="A245" s="14"/>
      <c r="B245" s="15" t="s">
        <v>274</v>
      </c>
      <c r="C245" s="14"/>
      <c r="D245" s="14"/>
      <c r="E245" s="14"/>
      <c r="F245" s="14"/>
      <c r="G245" s="15" t="s">
        <v>275</v>
      </c>
      <c r="H245" s="16">
        <f t="shared" si="51"/>
        <v>252415.97</v>
      </c>
      <c r="I245" s="16">
        <f t="shared" si="51"/>
        <v>8000</v>
      </c>
      <c r="J245" s="16">
        <f t="shared" si="51"/>
        <v>8000</v>
      </c>
      <c r="K245" s="16">
        <f t="shared" si="51"/>
        <v>9567.24</v>
      </c>
      <c r="L245" s="16">
        <f t="shared" si="42"/>
        <v>119.59050000000001</v>
      </c>
      <c r="M245" s="16">
        <f t="shared" si="43"/>
        <v>119.59050000000001</v>
      </c>
      <c r="N245" s="16">
        <f t="shared" si="44"/>
        <v>3.7902673115334187</v>
      </c>
    </row>
    <row r="246" spans="1:14" x14ac:dyDescent="0.3">
      <c r="A246" s="5"/>
      <c r="B246" s="5"/>
      <c r="C246" s="6" t="s">
        <v>276</v>
      </c>
      <c r="D246" s="5"/>
      <c r="E246" s="5"/>
      <c r="F246" s="5"/>
      <c r="G246" s="6" t="s">
        <v>277</v>
      </c>
      <c r="H246" s="7">
        <f t="shared" si="51"/>
        <v>252415.97</v>
      </c>
      <c r="I246" s="7">
        <f t="shared" si="51"/>
        <v>8000</v>
      </c>
      <c r="J246" s="7">
        <f t="shared" si="51"/>
        <v>8000</v>
      </c>
      <c r="K246" s="7">
        <f t="shared" si="51"/>
        <v>9567.24</v>
      </c>
      <c r="L246" s="7">
        <f t="shared" si="42"/>
        <v>119.59050000000001</v>
      </c>
      <c r="M246" s="7">
        <f t="shared" si="43"/>
        <v>119.59050000000001</v>
      </c>
      <c r="N246" s="7">
        <f t="shared" si="44"/>
        <v>3.7902673115334187</v>
      </c>
    </row>
    <row r="247" spans="1:14" x14ac:dyDescent="0.3">
      <c r="A247" s="17"/>
      <c r="B247" s="17"/>
      <c r="C247" s="17"/>
      <c r="D247" s="18" t="s">
        <v>278</v>
      </c>
      <c r="E247" s="17"/>
      <c r="F247" s="17"/>
      <c r="G247" s="18" t="s">
        <v>279</v>
      </c>
      <c r="H247" s="19">
        <f t="shared" si="51"/>
        <v>252415.97</v>
      </c>
      <c r="I247" s="19">
        <f t="shared" si="51"/>
        <v>8000</v>
      </c>
      <c r="J247" s="19">
        <f t="shared" si="51"/>
        <v>8000</v>
      </c>
      <c r="K247" s="19">
        <f t="shared" si="51"/>
        <v>9567.24</v>
      </c>
      <c r="L247" s="19">
        <f t="shared" si="42"/>
        <v>119.59050000000001</v>
      </c>
      <c r="M247" s="19">
        <f t="shared" si="43"/>
        <v>119.59050000000001</v>
      </c>
      <c r="N247" s="19">
        <f t="shared" si="44"/>
        <v>3.7902673115334187</v>
      </c>
    </row>
    <row r="248" spans="1:14" x14ac:dyDescent="0.3">
      <c r="A248" s="20"/>
      <c r="B248" s="20"/>
      <c r="C248" s="20"/>
      <c r="D248" s="20"/>
      <c r="E248" s="21" t="s">
        <v>23</v>
      </c>
      <c r="F248" s="20"/>
      <c r="G248" s="21" t="s">
        <v>24</v>
      </c>
      <c r="H248" s="22">
        <f t="shared" si="51"/>
        <v>252415.97</v>
      </c>
      <c r="I248" s="22">
        <f t="shared" si="51"/>
        <v>8000</v>
      </c>
      <c r="J248" s="22">
        <f t="shared" si="51"/>
        <v>8000</v>
      </c>
      <c r="K248" s="22">
        <f t="shared" si="51"/>
        <v>9567.24</v>
      </c>
      <c r="L248" s="22">
        <f t="shared" si="42"/>
        <v>119.59050000000001</v>
      </c>
      <c r="M248" s="22">
        <f t="shared" si="43"/>
        <v>119.59050000000001</v>
      </c>
      <c r="N248" s="22">
        <f t="shared" si="44"/>
        <v>3.7902673115334187</v>
      </c>
    </row>
    <row r="249" spans="1:14" x14ac:dyDescent="0.3">
      <c r="A249" s="23"/>
      <c r="B249" s="23"/>
      <c r="C249" s="23"/>
      <c r="D249" s="23"/>
      <c r="E249" s="23"/>
      <c r="F249" s="24" t="s">
        <v>25</v>
      </c>
      <c r="G249" s="24" t="s">
        <v>26</v>
      </c>
      <c r="H249" s="25">
        <f>+H250+H251</f>
        <v>252415.97</v>
      </c>
      <c r="I249" s="25">
        <f>+I250+I251</f>
        <v>8000</v>
      </c>
      <c r="J249" s="25">
        <f>+J250+J251</f>
        <v>8000</v>
      </c>
      <c r="K249" s="25">
        <f>+K250+K251</f>
        <v>9567.24</v>
      </c>
      <c r="L249" s="25">
        <f t="shared" si="42"/>
        <v>119.59050000000001</v>
      </c>
      <c r="M249" s="25">
        <f t="shared" si="43"/>
        <v>119.59050000000001</v>
      </c>
      <c r="N249" s="25">
        <f t="shared" si="44"/>
        <v>3.7902673115334187</v>
      </c>
    </row>
    <row r="250" spans="1:14" x14ac:dyDescent="0.3">
      <c r="A250" s="14"/>
      <c r="B250" s="14"/>
      <c r="C250" s="14"/>
      <c r="D250" s="14"/>
      <c r="E250" s="14"/>
      <c r="F250" s="15" t="s">
        <v>280</v>
      </c>
      <c r="G250" s="15" t="s">
        <v>281</v>
      </c>
      <c r="H250" s="16">
        <v>0</v>
      </c>
      <c r="I250" s="16">
        <v>8000</v>
      </c>
      <c r="J250" s="16">
        <v>8000</v>
      </c>
      <c r="K250" s="16">
        <v>9567.24</v>
      </c>
      <c r="L250" s="16">
        <f t="shared" si="42"/>
        <v>119.59050000000001</v>
      </c>
      <c r="M250" s="16">
        <f t="shared" si="43"/>
        <v>119.59050000000001</v>
      </c>
      <c r="N250" s="16">
        <f t="shared" si="44"/>
        <v>0</v>
      </c>
    </row>
    <row r="251" spans="1:14" x14ac:dyDescent="0.3">
      <c r="A251" s="14"/>
      <c r="B251" s="14"/>
      <c r="C251" s="14"/>
      <c r="D251" s="14"/>
      <c r="E251" s="14"/>
      <c r="F251" s="15" t="s">
        <v>282</v>
      </c>
      <c r="G251" s="15" t="s">
        <v>283</v>
      </c>
      <c r="H251" s="16">
        <v>252415.97</v>
      </c>
      <c r="I251" s="16">
        <v>0</v>
      </c>
      <c r="J251" s="16">
        <v>0</v>
      </c>
      <c r="K251" s="16">
        <v>0</v>
      </c>
      <c r="L251" s="16">
        <f t="shared" si="42"/>
        <v>0</v>
      </c>
      <c r="M251" s="16">
        <f t="shared" si="43"/>
        <v>0</v>
      </c>
      <c r="N251" s="16">
        <f t="shared" si="44"/>
        <v>0</v>
      </c>
    </row>
    <row r="252" spans="1:14" x14ac:dyDescent="0.3">
      <c r="A252" s="11"/>
      <c r="B252" s="12" t="s">
        <v>284</v>
      </c>
      <c r="C252" s="11"/>
      <c r="D252" s="11"/>
      <c r="E252" s="11"/>
      <c r="F252" s="11"/>
      <c r="G252" s="12" t="s">
        <v>285</v>
      </c>
      <c r="H252" s="13">
        <f t="shared" ref="H252:K256" si="52">+H253</f>
        <v>32179.75</v>
      </c>
      <c r="I252" s="13">
        <f t="shared" si="52"/>
        <v>55800</v>
      </c>
      <c r="J252" s="13">
        <f t="shared" si="52"/>
        <v>55800</v>
      </c>
      <c r="K252" s="13">
        <f t="shared" si="52"/>
        <v>48067.63</v>
      </c>
      <c r="L252" s="13">
        <f t="shared" si="42"/>
        <v>86.142706093189958</v>
      </c>
      <c r="M252" s="13">
        <f t="shared" si="43"/>
        <v>86.142706093189958</v>
      </c>
      <c r="N252" s="13">
        <f t="shared" si="44"/>
        <v>149.3722915808855</v>
      </c>
    </row>
    <row r="253" spans="1:14" x14ac:dyDescent="0.3">
      <c r="A253" s="14"/>
      <c r="B253" s="15" t="s">
        <v>286</v>
      </c>
      <c r="C253" s="14"/>
      <c r="D253" s="14"/>
      <c r="E253" s="14"/>
      <c r="F253" s="14"/>
      <c r="G253" s="15" t="s">
        <v>287</v>
      </c>
      <c r="H253" s="16">
        <f t="shared" si="52"/>
        <v>32179.75</v>
      </c>
      <c r="I253" s="16">
        <f t="shared" si="52"/>
        <v>55800</v>
      </c>
      <c r="J253" s="16">
        <f t="shared" si="52"/>
        <v>55800</v>
      </c>
      <c r="K253" s="16">
        <f t="shared" si="52"/>
        <v>48067.63</v>
      </c>
      <c r="L253" s="16">
        <f t="shared" si="42"/>
        <v>86.142706093189958</v>
      </c>
      <c r="M253" s="16">
        <f t="shared" si="43"/>
        <v>86.142706093189958</v>
      </c>
      <c r="N253" s="16">
        <f t="shared" si="44"/>
        <v>149.3722915808855</v>
      </c>
    </row>
    <row r="254" spans="1:14" x14ac:dyDescent="0.3">
      <c r="A254" s="5"/>
      <c r="B254" s="5"/>
      <c r="C254" s="6" t="s">
        <v>288</v>
      </c>
      <c r="D254" s="5"/>
      <c r="E254" s="5"/>
      <c r="F254" s="5"/>
      <c r="G254" s="6" t="s">
        <v>289</v>
      </c>
      <c r="H254" s="7">
        <f t="shared" si="52"/>
        <v>32179.75</v>
      </c>
      <c r="I254" s="7">
        <f t="shared" si="52"/>
        <v>55800</v>
      </c>
      <c r="J254" s="7">
        <f t="shared" si="52"/>
        <v>55800</v>
      </c>
      <c r="K254" s="7">
        <f t="shared" si="52"/>
        <v>48067.63</v>
      </c>
      <c r="L254" s="7">
        <f t="shared" si="42"/>
        <v>86.142706093189958</v>
      </c>
      <c r="M254" s="7">
        <f t="shared" si="43"/>
        <v>86.142706093189958</v>
      </c>
      <c r="N254" s="7">
        <f t="shared" si="44"/>
        <v>149.3722915808855</v>
      </c>
    </row>
    <row r="255" spans="1:14" x14ac:dyDescent="0.3">
      <c r="A255" s="17"/>
      <c r="B255" s="17"/>
      <c r="C255" s="17"/>
      <c r="D255" s="18" t="s">
        <v>290</v>
      </c>
      <c r="E255" s="17"/>
      <c r="F255" s="17"/>
      <c r="G255" s="18" t="s">
        <v>291</v>
      </c>
      <c r="H255" s="19">
        <f t="shared" si="52"/>
        <v>32179.75</v>
      </c>
      <c r="I255" s="19">
        <f t="shared" si="52"/>
        <v>55800</v>
      </c>
      <c r="J255" s="19">
        <f t="shared" si="52"/>
        <v>55800</v>
      </c>
      <c r="K255" s="19">
        <f t="shared" si="52"/>
        <v>48067.63</v>
      </c>
      <c r="L255" s="19">
        <f t="shared" si="42"/>
        <v>86.142706093189958</v>
      </c>
      <c r="M255" s="19">
        <f t="shared" si="43"/>
        <v>86.142706093189958</v>
      </c>
      <c r="N255" s="19">
        <f t="shared" si="44"/>
        <v>149.3722915808855</v>
      </c>
    </row>
    <row r="256" spans="1:14" x14ac:dyDescent="0.3">
      <c r="A256" s="20"/>
      <c r="B256" s="20"/>
      <c r="C256" s="20"/>
      <c r="D256" s="20"/>
      <c r="E256" s="21" t="s">
        <v>23</v>
      </c>
      <c r="F256" s="20"/>
      <c r="G256" s="21" t="s">
        <v>24</v>
      </c>
      <c r="H256" s="22">
        <f t="shared" si="52"/>
        <v>32179.75</v>
      </c>
      <c r="I256" s="22">
        <f t="shared" si="52"/>
        <v>55800</v>
      </c>
      <c r="J256" s="22">
        <f t="shared" si="52"/>
        <v>55800</v>
      </c>
      <c r="K256" s="22">
        <f t="shared" si="52"/>
        <v>48067.63</v>
      </c>
      <c r="L256" s="22">
        <f t="shared" si="42"/>
        <v>86.142706093189958</v>
      </c>
      <c r="M256" s="22">
        <f t="shared" si="43"/>
        <v>86.142706093189958</v>
      </c>
      <c r="N256" s="22">
        <f t="shared" si="44"/>
        <v>149.3722915808855</v>
      </c>
    </row>
    <row r="257" spans="1:14" x14ac:dyDescent="0.3">
      <c r="A257" s="23"/>
      <c r="B257" s="23"/>
      <c r="C257" s="23"/>
      <c r="D257" s="23"/>
      <c r="E257" s="23"/>
      <c r="F257" s="24" t="s">
        <v>81</v>
      </c>
      <c r="G257" s="24" t="s">
        <v>82</v>
      </c>
      <c r="H257" s="25">
        <f>+H258+H259+H260+H261+H262+H263</f>
        <v>32179.75</v>
      </c>
      <c r="I257" s="25">
        <f>+I258+I259+I260+I261+I262+I263</f>
        <v>55800</v>
      </c>
      <c r="J257" s="25">
        <f>+J258+J259+J260+J261+J262+J263</f>
        <v>55800</v>
      </c>
      <c r="K257" s="25">
        <f>+K258+K259+K260+K261+K262+K263</f>
        <v>48067.63</v>
      </c>
      <c r="L257" s="25">
        <f t="shared" si="42"/>
        <v>86.142706093189958</v>
      </c>
      <c r="M257" s="25">
        <f t="shared" si="43"/>
        <v>86.142706093189958</v>
      </c>
      <c r="N257" s="25">
        <f t="shared" si="44"/>
        <v>149.3722915808855</v>
      </c>
    </row>
    <row r="258" spans="1:14" x14ac:dyDescent="0.3">
      <c r="A258" s="14"/>
      <c r="B258" s="14"/>
      <c r="C258" s="14"/>
      <c r="D258" s="14"/>
      <c r="E258" s="14"/>
      <c r="F258" s="15" t="s">
        <v>292</v>
      </c>
      <c r="G258" s="15" t="s">
        <v>293</v>
      </c>
      <c r="H258" s="16">
        <v>0</v>
      </c>
      <c r="I258" s="16">
        <v>16500</v>
      </c>
      <c r="J258" s="16">
        <v>16500</v>
      </c>
      <c r="K258" s="16">
        <v>14676.19</v>
      </c>
      <c r="L258" s="16">
        <f t="shared" si="42"/>
        <v>88.946606060606058</v>
      </c>
      <c r="M258" s="16">
        <f t="shared" si="43"/>
        <v>88.946606060606058</v>
      </c>
      <c r="N258" s="16">
        <f t="shared" si="44"/>
        <v>0</v>
      </c>
    </row>
    <row r="259" spans="1:14" x14ac:dyDescent="0.3">
      <c r="A259" s="14"/>
      <c r="B259" s="14"/>
      <c r="C259" s="14"/>
      <c r="D259" s="14"/>
      <c r="E259" s="14"/>
      <c r="F259" s="15" t="s">
        <v>294</v>
      </c>
      <c r="G259" s="15" t="s">
        <v>295</v>
      </c>
      <c r="H259" s="16">
        <v>0</v>
      </c>
      <c r="I259" s="16">
        <v>15000</v>
      </c>
      <c r="J259" s="16">
        <v>15000</v>
      </c>
      <c r="K259" s="16">
        <v>10688.86</v>
      </c>
      <c r="L259" s="16">
        <f t="shared" si="42"/>
        <v>71.259066666666669</v>
      </c>
      <c r="M259" s="16">
        <f t="shared" si="43"/>
        <v>71.259066666666669</v>
      </c>
      <c r="N259" s="16">
        <f t="shared" si="44"/>
        <v>0</v>
      </c>
    </row>
    <row r="260" spans="1:14" x14ac:dyDescent="0.3">
      <c r="A260" s="14"/>
      <c r="B260" s="14"/>
      <c r="C260" s="14"/>
      <c r="D260" s="14"/>
      <c r="E260" s="14"/>
      <c r="F260" s="15" t="s">
        <v>296</v>
      </c>
      <c r="G260" s="15" t="s">
        <v>297</v>
      </c>
      <c r="H260" s="16">
        <v>0</v>
      </c>
      <c r="I260" s="16">
        <v>1200</v>
      </c>
      <c r="J260" s="16">
        <v>1200</v>
      </c>
      <c r="K260" s="16">
        <v>946.44</v>
      </c>
      <c r="L260" s="16">
        <f t="shared" si="42"/>
        <v>78.87</v>
      </c>
      <c r="M260" s="16">
        <f t="shared" si="43"/>
        <v>78.87</v>
      </c>
      <c r="N260" s="16">
        <f t="shared" si="44"/>
        <v>0</v>
      </c>
    </row>
    <row r="261" spans="1:14" x14ac:dyDescent="0.3">
      <c r="A261" s="14"/>
      <c r="B261" s="14"/>
      <c r="C261" s="14"/>
      <c r="D261" s="14"/>
      <c r="E261" s="14"/>
      <c r="F261" s="15" t="s">
        <v>298</v>
      </c>
      <c r="G261" s="15" t="s">
        <v>299</v>
      </c>
      <c r="H261" s="16">
        <v>0</v>
      </c>
      <c r="I261" s="16">
        <v>300</v>
      </c>
      <c r="J261" s="16">
        <v>300</v>
      </c>
      <c r="K261" s="16">
        <v>265.75</v>
      </c>
      <c r="L261" s="16">
        <f t="shared" si="42"/>
        <v>88.583333333333343</v>
      </c>
      <c r="M261" s="16">
        <f t="shared" si="43"/>
        <v>88.583333333333343</v>
      </c>
      <c r="N261" s="16">
        <f t="shared" si="44"/>
        <v>0</v>
      </c>
    </row>
    <row r="262" spans="1:14" x14ac:dyDescent="0.3">
      <c r="A262" s="14"/>
      <c r="B262" s="14"/>
      <c r="C262" s="14"/>
      <c r="D262" s="14"/>
      <c r="E262" s="14"/>
      <c r="F262" s="15" t="s">
        <v>83</v>
      </c>
      <c r="G262" s="15" t="s">
        <v>84</v>
      </c>
      <c r="H262" s="16">
        <v>32179.75</v>
      </c>
      <c r="I262" s="16">
        <v>20000</v>
      </c>
      <c r="J262" s="16">
        <v>20000</v>
      </c>
      <c r="K262" s="16">
        <v>19802.07</v>
      </c>
      <c r="L262" s="16">
        <f t="shared" si="42"/>
        <v>99.010350000000003</v>
      </c>
      <c r="M262" s="16">
        <f t="shared" si="43"/>
        <v>99.010350000000003</v>
      </c>
      <c r="N262" s="16">
        <f t="shared" si="44"/>
        <v>61.535810564096984</v>
      </c>
    </row>
    <row r="263" spans="1:14" x14ac:dyDescent="0.3">
      <c r="A263" s="14"/>
      <c r="B263" s="14"/>
      <c r="C263" s="14"/>
      <c r="D263" s="14"/>
      <c r="E263" s="14"/>
      <c r="F263" s="15" t="s">
        <v>300</v>
      </c>
      <c r="G263" s="15" t="s">
        <v>301</v>
      </c>
      <c r="H263" s="16">
        <v>0</v>
      </c>
      <c r="I263" s="16">
        <v>2800</v>
      </c>
      <c r="J263" s="16">
        <v>2800</v>
      </c>
      <c r="K263" s="16">
        <v>1688.32</v>
      </c>
      <c r="L263" s="16">
        <f t="shared" si="42"/>
        <v>60.297142857142859</v>
      </c>
      <c r="M263" s="16">
        <f t="shared" si="43"/>
        <v>60.297142857142859</v>
      </c>
      <c r="N263" s="16">
        <f t="shared" si="44"/>
        <v>0</v>
      </c>
    </row>
    <row r="264" spans="1:14" x14ac:dyDescent="0.3">
      <c r="A264" s="8"/>
      <c r="B264" s="9" t="s">
        <v>302</v>
      </c>
      <c r="C264" s="8"/>
      <c r="D264" s="8"/>
      <c r="E264" s="8"/>
      <c r="F264" s="8"/>
      <c r="G264" s="9" t="s">
        <v>303</v>
      </c>
      <c r="H264" s="10">
        <f>+H265+H272</f>
        <v>21703.38</v>
      </c>
      <c r="I264" s="10">
        <f>+I265+I272</f>
        <v>42500</v>
      </c>
      <c r="J264" s="10">
        <f>+J265+J272</f>
        <v>42500</v>
      </c>
      <c r="K264" s="10">
        <f>+K265+K272</f>
        <v>11084.99</v>
      </c>
      <c r="L264" s="10">
        <f t="shared" si="42"/>
        <v>26.082329411764704</v>
      </c>
      <c r="M264" s="10">
        <f t="shared" si="43"/>
        <v>26.082329411764704</v>
      </c>
      <c r="N264" s="10">
        <f t="shared" si="44"/>
        <v>51.07494777311183</v>
      </c>
    </row>
    <row r="265" spans="1:14" x14ac:dyDescent="0.3">
      <c r="A265" s="11"/>
      <c r="B265" s="12" t="s">
        <v>304</v>
      </c>
      <c r="C265" s="11"/>
      <c r="D265" s="11"/>
      <c r="E265" s="11"/>
      <c r="F265" s="11"/>
      <c r="G265" s="12" t="s">
        <v>305</v>
      </c>
      <c r="H265" s="13">
        <f t="shared" ref="H265:K270" si="53">+H266</f>
        <v>0</v>
      </c>
      <c r="I265" s="13">
        <f t="shared" si="53"/>
        <v>23000</v>
      </c>
      <c r="J265" s="13">
        <f t="shared" si="53"/>
        <v>23000</v>
      </c>
      <c r="K265" s="13">
        <f t="shared" si="53"/>
        <v>1983.11</v>
      </c>
      <c r="L265" s="13">
        <f t="shared" ref="L265:L328" si="54">IF(I265&lt;&gt;0,K265/I265*100,0)</f>
        <v>8.6222173913043481</v>
      </c>
      <c r="M265" s="13">
        <f t="shared" ref="M265:M279" si="55">IF(J265&lt;&gt;0,K265/J265*100,0)</f>
        <v>8.6222173913043481</v>
      </c>
      <c r="N265" s="13">
        <f t="shared" ref="N265:N279" si="56">IF(H265&lt;&gt;0,K265/H265*100,0)</f>
        <v>0</v>
      </c>
    </row>
    <row r="266" spans="1:14" x14ac:dyDescent="0.3">
      <c r="A266" s="14"/>
      <c r="B266" s="15" t="s">
        <v>306</v>
      </c>
      <c r="C266" s="14"/>
      <c r="D266" s="14"/>
      <c r="E266" s="14"/>
      <c r="F266" s="14"/>
      <c r="G266" s="15" t="s">
        <v>307</v>
      </c>
      <c r="H266" s="16">
        <f t="shared" si="53"/>
        <v>0</v>
      </c>
      <c r="I266" s="16">
        <f t="shared" si="53"/>
        <v>23000</v>
      </c>
      <c r="J266" s="16">
        <f t="shared" si="53"/>
        <v>23000</v>
      </c>
      <c r="K266" s="16">
        <f t="shared" si="53"/>
        <v>1983.11</v>
      </c>
      <c r="L266" s="16">
        <f t="shared" si="54"/>
        <v>8.6222173913043481</v>
      </c>
      <c r="M266" s="16">
        <f t="shared" si="55"/>
        <v>8.6222173913043481</v>
      </c>
      <c r="N266" s="16">
        <f t="shared" si="56"/>
        <v>0</v>
      </c>
    </row>
    <row r="267" spans="1:14" x14ac:dyDescent="0.3">
      <c r="A267" s="5"/>
      <c r="B267" s="5"/>
      <c r="C267" s="6" t="s">
        <v>308</v>
      </c>
      <c r="D267" s="5"/>
      <c r="E267" s="5"/>
      <c r="F267" s="5"/>
      <c r="G267" s="6" t="s">
        <v>309</v>
      </c>
      <c r="H267" s="7">
        <f t="shared" si="53"/>
        <v>0</v>
      </c>
      <c r="I267" s="7">
        <f t="shared" si="53"/>
        <v>23000</v>
      </c>
      <c r="J267" s="7">
        <f t="shared" si="53"/>
        <v>23000</v>
      </c>
      <c r="K267" s="7">
        <f t="shared" si="53"/>
        <v>1983.11</v>
      </c>
      <c r="L267" s="7">
        <f t="shared" si="54"/>
        <v>8.6222173913043481</v>
      </c>
      <c r="M267" s="7">
        <f t="shared" si="55"/>
        <v>8.6222173913043481</v>
      </c>
      <c r="N267" s="7">
        <f t="shared" si="56"/>
        <v>0</v>
      </c>
    </row>
    <row r="268" spans="1:14" x14ac:dyDescent="0.3">
      <c r="A268" s="17"/>
      <c r="B268" s="17"/>
      <c r="C268" s="17"/>
      <c r="D268" s="18" t="s">
        <v>304</v>
      </c>
      <c r="E268" s="17"/>
      <c r="F268" s="17"/>
      <c r="G268" s="18" t="s">
        <v>310</v>
      </c>
      <c r="H268" s="19">
        <f t="shared" si="53"/>
        <v>0</v>
      </c>
      <c r="I268" s="19">
        <f t="shared" si="53"/>
        <v>23000</v>
      </c>
      <c r="J268" s="19">
        <f t="shared" si="53"/>
        <v>23000</v>
      </c>
      <c r="K268" s="19">
        <f t="shared" si="53"/>
        <v>1983.11</v>
      </c>
      <c r="L268" s="19">
        <f t="shared" si="54"/>
        <v>8.6222173913043481</v>
      </c>
      <c r="M268" s="19">
        <f t="shared" si="55"/>
        <v>8.6222173913043481</v>
      </c>
      <c r="N268" s="19">
        <f t="shared" si="56"/>
        <v>0</v>
      </c>
    </row>
    <row r="269" spans="1:14" x14ac:dyDescent="0.3">
      <c r="A269" s="20"/>
      <c r="B269" s="20"/>
      <c r="C269" s="20"/>
      <c r="D269" s="20"/>
      <c r="E269" s="21" t="s">
        <v>23</v>
      </c>
      <c r="F269" s="20"/>
      <c r="G269" s="21" t="s">
        <v>24</v>
      </c>
      <c r="H269" s="22">
        <f t="shared" si="53"/>
        <v>0</v>
      </c>
      <c r="I269" s="22">
        <f t="shared" si="53"/>
        <v>23000</v>
      </c>
      <c r="J269" s="22">
        <f t="shared" si="53"/>
        <v>23000</v>
      </c>
      <c r="K269" s="22">
        <f t="shared" si="53"/>
        <v>1983.11</v>
      </c>
      <c r="L269" s="22">
        <f t="shared" si="54"/>
        <v>8.6222173913043481</v>
      </c>
      <c r="M269" s="22">
        <f t="shared" si="55"/>
        <v>8.6222173913043481</v>
      </c>
      <c r="N269" s="22">
        <f t="shared" si="56"/>
        <v>0</v>
      </c>
    </row>
    <row r="270" spans="1:14" x14ac:dyDescent="0.3">
      <c r="A270" s="23"/>
      <c r="B270" s="23"/>
      <c r="C270" s="23"/>
      <c r="D270" s="23"/>
      <c r="E270" s="23"/>
      <c r="F270" s="24" t="s">
        <v>53</v>
      </c>
      <c r="G270" s="24" t="s">
        <v>54</v>
      </c>
      <c r="H270" s="25">
        <f t="shared" si="53"/>
        <v>0</v>
      </c>
      <c r="I270" s="25">
        <f t="shared" si="53"/>
        <v>23000</v>
      </c>
      <c r="J270" s="25">
        <f t="shared" si="53"/>
        <v>23000</v>
      </c>
      <c r="K270" s="25">
        <f t="shared" si="53"/>
        <v>1983.11</v>
      </c>
      <c r="L270" s="25">
        <f t="shared" si="54"/>
        <v>8.6222173913043481</v>
      </c>
      <c r="M270" s="25">
        <f t="shared" si="55"/>
        <v>8.6222173913043481</v>
      </c>
      <c r="N270" s="25">
        <f t="shared" si="56"/>
        <v>0</v>
      </c>
    </row>
    <row r="271" spans="1:14" x14ac:dyDescent="0.3">
      <c r="A271" s="14"/>
      <c r="B271" s="14"/>
      <c r="C271" s="14"/>
      <c r="D271" s="14"/>
      <c r="E271" s="14"/>
      <c r="F271" s="15" t="s">
        <v>311</v>
      </c>
      <c r="G271" s="15" t="s">
        <v>312</v>
      </c>
      <c r="H271" s="16">
        <v>0</v>
      </c>
      <c r="I271" s="16">
        <v>23000</v>
      </c>
      <c r="J271" s="16">
        <v>23000</v>
      </c>
      <c r="K271" s="16">
        <v>1983.11</v>
      </c>
      <c r="L271" s="16">
        <f t="shared" si="54"/>
        <v>8.6222173913043481</v>
      </c>
      <c r="M271" s="16">
        <f t="shared" si="55"/>
        <v>8.6222173913043481</v>
      </c>
      <c r="N271" s="16">
        <f t="shared" si="56"/>
        <v>0</v>
      </c>
    </row>
    <row r="272" spans="1:14" x14ac:dyDescent="0.3">
      <c r="A272" s="11"/>
      <c r="B272" s="12" t="s">
        <v>313</v>
      </c>
      <c r="C272" s="11"/>
      <c r="D272" s="11"/>
      <c r="E272" s="11"/>
      <c r="F272" s="11"/>
      <c r="G272" s="12" t="s">
        <v>314</v>
      </c>
      <c r="H272" s="13">
        <f t="shared" ref="H272:K277" si="57">+H273</f>
        <v>21703.38</v>
      </c>
      <c r="I272" s="13">
        <f t="shared" si="57"/>
        <v>19500</v>
      </c>
      <c r="J272" s="13">
        <f t="shared" si="57"/>
        <v>19500</v>
      </c>
      <c r="K272" s="13">
        <f t="shared" si="57"/>
        <v>9101.8799999999992</v>
      </c>
      <c r="L272" s="13">
        <f t="shared" si="54"/>
        <v>46.676307692307688</v>
      </c>
      <c r="M272" s="13">
        <f t="shared" si="55"/>
        <v>46.676307692307688</v>
      </c>
      <c r="N272" s="13">
        <f t="shared" si="56"/>
        <v>41.937615247026031</v>
      </c>
    </row>
    <row r="273" spans="1:14" x14ac:dyDescent="0.3">
      <c r="A273" s="14"/>
      <c r="B273" s="15" t="s">
        <v>315</v>
      </c>
      <c r="C273" s="14"/>
      <c r="D273" s="14"/>
      <c r="E273" s="14"/>
      <c r="F273" s="14"/>
      <c r="G273" s="15" t="s">
        <v>316</v>
      </c>
      <c r="H273" s="16">
        <f t="shared" si="57"/>
        <v>21703.38</v>
      </c>
      <c r="I273" s="16">
        <f t="shared" si="57"/>
        <v>19500</v>
      </c>
      <c r="J273" s="16">
        <f t="shared" si="57"/>
        <v>19500</v>
      </c>
      <c r="K273" s="16">
        <f t="shared" si="57"/>
        <v>9101.8799999999992</v>
      </c>
      <c r="L273" s="16">
        <f t="shared" si="54"/>
        <v>46.676307692307688</v>
      </c>
      <c r="M273" s="16">
        <f t="shared" si="55"/>
        <v>46.676307692307688</v>
      </c>
      <c r="N273" s="16">
        <f t="shared" si="56"/>
        <v>41.937615247026031</v>
      </c>
    </row>
    <row r="274" spans="1:14" x14ac:dyDescent="0.3">
      <c r="A274" s="5"/>
      <c r="B274" s="5"/>
      <c r="C274" s="6" t="s">
        <v>317</v>
      </c>
      <c r="D274" s="5"/>
      <c r="E274" s="5"/>
      <c r="F274" s="5"/>
      <c r="G274" s="6" t="s">
        <v>318</v>
      </c>
      <c r="H274" s="7">
        <f t="shared" si="57"/>
        <v>21703.38</v>
      </c>
      <c r="I274" s="7">
        <f t="shared" si="57"/>
        <v>19500</v>
      </c>
      <c r="J274" s="7">
        <f t="shared" si="57"/>
        <v>19500</v>
      </c>
      <c r="K274" s="7">
        <f t="shared" si="57"/>
        <v>9101.8799999999992</v>
      </c>
      <c r="L274" s="7">
        <f t="shared" si="54"/>
        <v>46.676307692307688</v>
      </c>
      <c r="M274" s="7">
        <f t="shared" si="55"/>
        <v>46.676307692307688</v>
      </c>
      <c r="N274" s="7">
        <f t="shared" si="56"/>
        <v>41.937615247026031</v>
      </c>
    </row>
    <row r="275" spans="1:14" x14ac:dyDescent="0.3">
      <c r="A275" s="17"/>
      <c r="B275" s="17"/>
      <c r="C275" s="17"/>
      <c r="D275" s="18" t="s">
        <v>319</v>
      </c>
      <c r="E275" s="17"/>
      <c r="F275" s="17"/>
      <c r="G275" s="18" t="s">
        <v>320</v>
      </c>
      <c r="H275" s="19">
        <f t="shared" si="57"/>
        <v>21703.38</v>
      </c>
      <c r="I275" s="19">
        <f t="shared" si="57"/>
        <v>19500</v>
      </c>
      <c r="J275" s="19">
        <f t="shared" si="57"/>
        <v>19500</v>
      </c>
      <c r="K275" s="19">
        <f t="shared" si="57"/>
        <v>9101.8799999999992</v>
      </c>
      <c r="L275" s="19">
        <f t="shared" si="54"/>
        <v>46.676307692307688</v>
      </c>
      <c r="M275" s="19">
        <f t="shared" si="55"/>
        <v>46.676307692307688</v>
      </c>
      <c r="N275" s="19">
        <f t="shared" si="56"/>
        <v>41.937615247026031</v>
      </c>
    </row>
    <row r="276" spans="1:14" x14ac:dyDescent="0.3">
      <c r="A276" s="20"/>
      <c r="B276" s="20"/>
      <c r="C276" s="20"/>
      <c r="D276" s="20"/>
      <c r="E276" s="21" t="s">
        <v>23</v>
      </c>
      <c r="F276" s="20"/>
      <c r="G276" s="21" t="s">
        <v>24</v>
      </c>
      <c r="H276" s="22">
        <f t="shared" si="57"/>
        <v>21703.38</v>
      </c>
      <c r="I276" s="22">
        <f t="shared" si="57"/>
        <v>19500</v>
      </c>
      <c r="J276" s="22">
        <f t="shared" si="57"/>
        <v>19500</v>
      </c>
      <c r="K276" s="22">
        <f t="shared" si="57"/>
        <v>9101.8799999999992</v>
      </c>
      <c r="L276" s="22">
        <f t="shared" si="54"/>
        <v>46.676307692307688</v>
      </c>
      <c r="M276" s="22">
        <f t="shared" si="55"/>
        <v>46.676307692307688</v>
      </c>
      <c r="N276" s="22">
        <f t="shared" si="56"/>
        <v>41.937615247026031</v>
      </c>
    </row>
    <row r="277" spans="1:14" x14ac:dyDescent="0.3">
      <c r="A277" s="23"/>
      <c r="B277" s="23"/>
      <c r="C277" s="23"/>
      <c r="D277" s="23"/>
      <c r="E277" s="23"/>
      <c r="F277" s="24" t="s">
        <v>53</v>
      </c>
      <c r="G277" s="24" t="s">
        <v>54</v>
      </c>
      <c r="H277" s="25">
        <f t="shared" si="57"/>
        <v>21703.38</v>
      </c>
      <c r="I277" s="25">
        <f t="shared" si="57"/>
        <v>19500</v>
      </c>
      <c r="J277" s="25">
        <f t="shared" si="57"/>
        <v>19500</v>
      </c>
      <c r="K277" s="25">
        <f t="shared" si="57"/>
        <v>9101.8799999999992</v>
      </c>
      <c r="L277" s="25">
        <f t="shared" si="54"/>
        <v>46.676307692307688</v>
      </c>
      <c r="M277" s="25">
        <f t="shared" si="55"/>
        <v>46.676307692307688</v>
      </c>
      <c r="N277" s="25">
        <f t="shared" si="56"/>
        <v>41.937615247026031</v>
      </c>
    </row>
    <row r="278" spans="1:14" x14ac:dyDescent="0.3">
      <c r="A278" s="14"/>
      <c r="B278" s="14"/>
      <c r="C278" s="14"/>
      <c r="D278" s="14"/>
      <c r="E278" s="14"/>
      <c r="F278" s="15" t="s">
        <v>321</v>
      </c>
      <c r="G278" s="15" t="s">
        <v>322</v>
      </c>
      <c r="H278" s="16">
        <v>21703.38</v>
      </c>
      <c r="I278" s="16">
        <v>19500</v>
      </c>
      <c r="J278" s="16">
        <v>19500</v>
      </c>
      <c r="K278" s="16">
        <v>9101.8799999999992</v>
      </c>
      <c r="L278" s="16">
        <f t="shared" si="54"/>
        <v>46.676307692307688</v>
      </c>
      <c r="M278" s="16">
        <f t="shared" si="55"/>
        <v>46.676307692307688</v>
      </c>
      <c r="N278" s="16">
        <f t="shared" si="56"/>
        <v>41.937615247026031</v>
      </c>
    </row>
    <row r="279" spans="1:14" x14ac:dyDescent="0.3">
      <c r="A279" s="26"/>
      <c r="B279" s="26"/>
      <c r="C279" s="26"/>
      <c r="D279" s="26"/>
      <c r="E279" s="26"/>
      <c r="F279" s="26"/>
      <c r="G279" s="26"/>
      <c r="H279" s="27">
        <f>+H9</f>
        <v>1590389.0299999998</v>
      </c>
      <c r="I279" s="27">
        <f>+I9</f>
        <v>5159071.7300000004</v>
      </c>
      <c r="J279" s="27">
        <f>+J9</f>
        <v>5226484.5500000007</v>
      </c>
      <c r="K279" s="27">
        <f>+K9</f>
        <v>3867671.4500000007</v>
      </c>
      <c r="L279" s="27">
        <f t="shared" si="54"/>
        <v>74.968359666516989</v>
      </c>
      <c r="M279" s="27">
        <f t="shared" si="55"/>
        <v>74.001394493742453</v>
      </c>
      <c r="N279" s="27">
        <f t="shared" si="56"/>
        <v>243.19027464619779</v>
      </c>
    </row>
    <row r="282" spans="1:14" x14ac:dyDescent="0.3">
      <c r="C282" t="s">
        <v>335</v>
      </c>
      <c r="I282" t="s">
        <v>336</v>
      </c>
    </row>
    <row r="283" spans="1:14" x14ac:dyDescent="0.3">
      <c r="I283" t="s">
        <v>337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Trelc</dc:creator>
  <cp:lastModifiedBy>Marija Trelc</cp:lastModifiedBy>
  <dcterms:created xsi:type="dcterms:W3CDTF">2015-03-30T13:41:13Z</dcterms:created>
  <dcterms:modified xsi:type="dcterms:W3CDTF">2015-03-30T13:46:10Z</dcterms:modified>
</cp:coreProperties>
</file>