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Rebalans I\Gradivo 2 za OS\"/>
    </mc:Choice>
  </mc:AlternateContent>
  <xr:revisionPtr revIDLastSave="0" documentId="13_ncr:1_{BBAC7D09-AE2F-4288-A3A4-3D266CAF944A}" xr6:coauthVersionLast="36" xr6:coauthVersionMax="36" xr10:uidLastSave="{00000000-0000-0000-0000-000000000000}"/>
  <bookViews>
    <workbookView xWindow="0" yWindow="0" windowWidth="17565" windowHeight="11820" xr2:uid="{AA59E808-F305-4265-AA4C-2462143C2F1A}"/>
  </bookViews>
  <sheets>
    <sheet name="List1" sheetId="1" r:id="rId1"/>
  </sheets>
  <definedNames>
    <definedName name="_xlnm.Print_Titles" localSheetId="0">List1!$3:$3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1" i="1" l="1"/>
  <c r="J141" i="1"/>
  <c r="I141" i="1"/>
  <c r="H141" i="1"/>
  <c r="G141" i="1"/>
  <c r="F141" i="1"/>
  <c r="E141" i="1"/>
  <c r="K140" i="1"/>
  <c r="K139" i="1" s="1"/>
  <c r="K138" i="1" s="1"/>
  <c r="J139" i="1"/>
  <c r="J138" i="1" s="1"/>
  <c r="I139" i="1"/>
  <c r="I138" i="1" s="1"/>
  <c r="H139" i="1"/>
  <c r="H138" i="1" s="1"/>
  <c r="G139" i="1"/>
  <c r="G138" i="1" s="1"/>
  <c r="F139" i="1"/>
  <c r="F138" i="1" s="1"/>
  <c r="E139" i="1"/>
  <c r="E138" i="1" s="1"/>
  <c r="K137" i="1"/>
  <c r="K136" i="1"/>
  <c r="J135" i="1"/>
  <c r="I135" i="1"/>
  <c r="H135" i="1"/>
  <c r="G135" i="1"/>
  <c r="F135" i="1"/>
  <c r="E135" i="1"/>
  <c r="K134" i="1"/>
  <c r="K133" i="1"/>
  <c r="J132" i="1"/>
  <c r="I132" i="1"/>
  <c r="H132" i="1"/>
  <c r="G132" i="1"/>
  <c r="F132" i="1"/>
  <c r="E132" i="1"/>
  <c r="K131" i="1"/>
  <c r="K130" i="1"/>
  <c r="K129" i="1"/>
  <c r="J128" i="1"/>
  <c r="I128" i="1"/>
  <c r="H128" i="1"/>
  <c r="G128" i="1"/>
  <c r="F128" i="1"/>
  <c r="E128" i="1"/>
  <c r="K127" i="1"/>
  <c r="K126" i="1" s="1"/>
  <c r="J126" i="1"/>
  <c r="I126" i="1"/>
  <c r="H126" i="1"/>
  <c r="G126" i="1"/>
  <c r="F126" i="1"/>
  <c r="E126" i="1"/>
  <c r="K125" i="1"/>
  <c r="K124" i="1" s="1"/>
  <c r="J124" i="1"/>
  <c r="I124" i="1"/>
  <c r="H124" i="1"/>
  <c r="G124" i="1"/>
  <c r="F124" i="1"/>
  <c r="E124" i="1"/>
  <c r="K123" i="1"/>
  <c r="K122" i="1" s="1"/>
  <c r="J122" i="1"/>
  <c r="I122" i="1"/>
  <c r="H122" i="1"/>
  <c r="G122" i="1"/>
  <c r="F122" i="1"/>
  <c r="E122" i="1"/>
  <c r="K120" i="1"/>
  <c r="K119" i="1" s="1"/>
  <c r="J119" i="1"/>
  <c r="I119" i="1"/>
  <c r="H119" i="1"/>
  <c r="G119" i="1"/>
  <c r="F119" i="1"/>
  <c r="E119" i="1"/>
  <c r="K118" i="1"/>
  <c r="K117" i="1" s="1"/>
  <c r="J117" i="1"/>
  <c r="I117" i="1"/>
  <c r="H117" i="1"/>
  <c r="G117" i="1"/>
  <c r="F117" i="1"/>
  <c r="E117" i="1"/>
  <c r="K116" i="1"/>
  <c r="K115" i="1" s="1"/>
  <c r="J115" i="1"/>
  <c r="I115" i="1"/>
  <c r="H115" i="1"/>
  <c r="G115" i="1"/>
  <c r="F115" i="1"/>
  <c r="E115" i="1"/>
  <c r="K114" i="1"/>
  <c r="K113" i="1"/>
  <c r="J112" i="1"/>
  <c r="I112" i="1"/>
  <c r="H112" i="1"/>
  <c r="G112" i="1"/>
  <c r="F112" i="1"/>
  <c r="E112" i="1"/>
  <c r="K111" i="1"/>
  <c r="K110" i="1"/>
  <c r="J109" i="1"/>
  <c r="I109" i="1"/>
  <c r="H109" i="1"/>
  <c r="G109" i="1"/>
  <c r="F109" i="1"/>
  <c r="E109" i="1"/>
  <c r="K108" i="1"/>
  <c r="K107" i="1" s="1"/>
  <c r="J107" i="1"/>
  <c r="I107" i="1"/>
  <c r="H107" i="1"/>
  <c r="G107" i="1"/>
  <c r="F107" i="1"/>
  <c r="E107" i="1"/>
  <c r="K106" i="1"/>
  <c r="K105" i="1" s="1"/>
  <c r="J105" i="1"/>
  <c r="I105" i="1"/>
  <c r="H105" i="1"/>
  <c r="G105" i="1"/>
  <c r="F105" i="1"/>
  <c r="E105" i="1"/>
  <c r="K103" i="1"/>
  <c r="K102" i="1"/>
  <c r="K101" i="1"/>
  <c r="J100" i="1"/>
  <c r="I100" i="1"/>
  <c r="H100" i="1"/>
  <c r="G100" i="1"/>
  <c r="F100" i="1"/>
  <c r="E100" i="1"/>
  <c r="K99" i="1"/>
  <c r="K98" i="1"/>
  <c r="K97" i="1"/>
  <c r="J96" i="1"/>
  <c r="I96" i="1"/>
  <c r="H96" i="1"/>
  <c r="G96" i="1"/>
  <c r="F96" i="1"/>
  <c r="E96" i="1"/>
  <c r="K94" i="1"/>
  <c r="K93" i="1" s="1"/>
  <c r="J93" i="1"/>
  <c r="I93" i="1"/>
  <c r="H93" i="1"/>
  <c r="G93" i="1"/>
  <c r="F93" i="1"/>
  <c r="E93" i="1"/>
  <c r="K92" i="1"/>
  <c r="K91" i="1"/>
  <c r="J90" i="1"/>
  <c r="I90" i="1"/>
  <c r="H90" i="1"/>
  <c r="G90" i="1"/>
  <c r="F90" i="1"/>
  <c r="E90" i="1"/>
  <c r="K89" i="1"/>
  <c r="K88" i="1" s="1"/>
  <c r="J88" i="1"/>
  <c r="I88" i="1"/>
  <c r="H88" i="1"/>
  <c r="G88" i="1"/>
  <c r="F88" i="1"/>
  <c r="E88" i="1"/>
  <c r="K87" i="1"/>
  <c r="K86" i="1" s="1"/>
  <c r="J86" i="1"/>
  <c r="I86" i="1"/>
  <c r="H86" i="1"/>
  <c r="G86" i="1"/>
  <c r="F86" i="1"/>
  <c r="E86" i="1"/>
  <c r="K85" i="1"/>
  <c r="K84" i="1" s="1"/>
  <c r="J84" i="1"/>
  <c r="I84" i="1"/>
  <c r="H84" i="1"/>
  <c r="G84" i="1"/>
  <c r="F84" i="1"/>
  <c r="E84" i="1"/>
  <c r="K82" i="1"/>
  <c r="K81" i="1" s="1"/>
  <c r="J81" i="1"/>
  <c r="I81" i="1"/>
  <c r="H81" i="1"/>
  <c r="G81" i="1"/>
  <c r="F81" i="1"/>
  <c r="E81" i="1"/>
  <c r="K80" i="1"/>
  <c r="K79" i="1" s="1"/>
  <c r="J79" i="1"/>
  <c r="I79" i="1"/>
  <c r="H79" i="1"/>
  <c r="G79" i="1"/>
  <c r="F79" i="1"/>
  <c r="E79" i="1"/>
  <c r="K78" i="1"/>
  <c r="K77" i="1" s="1"/>
  <c r="J77" i="1"/>
  <c r="I77" i="1"/>
  <c r="H77" i="1"/>
  <c r="G77" i="1"/>
  <c r="F77" i="1"/>
  <c r="E77" i="1"/>
  <c r="K76" i="1"/>
  <c r="K75" i="1"/>
  <c r="K74" i="1"/>
  <c r="J73" i="1"/>
  <c r="I73" i="1"/>
  <c r="H73" i="1"/>
  <c r="G73" i="1"/>
  <c r="F73" i="1"/>
  <c r="E73" i="1"/>
  <c r="K71" i="1"/>
  <c r="K70" i="1" s="1"/>
  <c r="J70" i="1"/>
  <c r="I70" i="1"/>
  <c r="H70" i="1"/>
  <c r="G70" i="1"/>
  <c r="F70" i="1"/>
  <c r="E70" i="1"/>
  <c r="K69" i="1"/>
  <c r="K68" i="1"/>
  <c r="J67" i="1"/>
  <c r="I67" i="1"/>
  <c r="H67" i="1"/>
  <c r="G67" i="1"/>
  <c r="F67" i="1"/>
  <c r="E67" i="1"/>
  <c r="K66" i="1"/>
  <c r="K65" i="1"/>
  <c r="J64" i="1"/>
  <c r="I64" i="1"/>
  <c r="H64" i="1"/>
  <c r="G64" i="1"/>
  <c r="F64" i="1"/>
  <c r="E64" i="1"/>
  <c r="K63" i="1"/>
  <c r="K62" i="1"/>
  <c r="J61" i="1"/>
  <c r="I61" i="1"/>
  <c r="H61" i="1"/>
  <c r="G61" i="1"/>
  <c r="F61" i="1"/>
  <c r="E61" i="1"/>
  <c r="K60" i="1"/>
  <c r="K59" i="1"/>
  <c r="J58" i="1"/>
  <c r="I58" i="1"/>
  <c r="H58" i="1"/>
  <c r="G58" i="1"/>
  <c r="F58" i="1"/>
  <c r="E58" i="1"/>
  <c r="K57" i="1"/>
  <c r="K56" i="1" s="1"/>
  <c r="J56" i="1"/>
  <c r="I56" i="1"/>
  <c r="H56" i="1"/>
  <c r="G56" i="1"/>
  <c r="F56" i="1"/>
  <c r="E56" i="1"/>
  <c r="K55" i="1"/>
  <c r="K54" i="1" s="1"/>
  <c r="J54" i="1"/>
  <c r="I54" i="1"/>
  <c r="H54" i="1"/>
  <c r="G54" i="1"/>
  <c r="F54" i="1"/>
  <c r="E54" i="1"/>
  <c r="K52" i="1"/>
  <c r="K51" i="1" s="1"/>
  <c r="J51" i="1"/>
  <c r="I51" i="1"/>
  <c r="H51" i="1"/>
  <c r="G51" i="1"/>
  <c r="F51" i="1"/>
  <c r="E51" i="1"/>
  <c r="K50" i="1"/>
  <c r="K49" i="1" s="1"/>
  <c r="J49" i="1"/>
  <c r="I49" i="1"/>
  <c r="H49" i="1"/>
  <c r="G49" i="1"/>
  <c r="F49" i="1"/>
  <c r="E49" i="1"/>
  <c r="K48" i="1"/>
  <c r="K47" i="1" s="1"/>
  <c r="J47" i="1"/>
  <c r="I47" i="1"/>
  <c r="H47" i="1"/>
  <c r="G47" i="1"/>
  <c r="F47" i="1"/>
  <c r="E47" i="1"/>
  <c r="K46" i="1"/>
  <c r="K45" i="1" s="1"/>
  <c r="J45" i="1"/>
  <c r="I45" i="1"/>
  <c r="H45" i="1"/>
  <c r="G45" i="1"/>
  <c r="F45" i="1"/>
  <c r="E45" i="1"/>
  <c r="K44" i="1"/>
  <c r="K43" i="1" s="1"/>
  <c r="J43" i="1"/>
  <c r="I43" i="1"/>
  <c r="H43" i="1"/>
  <c r="G43" i="1"/>
  <c r="F43" i="1"/>
  <c r="E43" i="1"/>
  <c r="K42" i="1"/>
  <c r="K41" i="1" s="1"/>
  <c r="J41" i="1"/>
  <c r="I41" i="1"/>
  <c r="H41" i="1"/>
  <c r="G41" i="1"/>
  <c r="F41" i="1"/>
  <c r="E41" i="1"/>
  <c r="K39" i="1"/>
  <c r="K38" i="1"/>
  <c r="J37" i="1"/>
  <c r="I37" i="1"/>
  <c r="H37" i="1"/>
  <c r="G37" i="1"/>
  <c r="F37" i="1"/>
  <c r="E37" i="1"/>
  <c r="K36" i="1"/>
  <c r="K35" i="1"/>
  <c r="K34" i="1"/>
  <c r="J33" i="1"/>
  <c r="I33" i="1"/>
  <c r="I32" i="1" s="1"/>
  <c r="H33" i="1"/>
  <c r="G33" i="1"/>
  <c r="F33" i="1"/>
  <c r="E33" i="1"/>
  <c r="K31" i="1"/>
  <c r="K30" i="1"/>
  <c r="K29" i="1" s="1"/>
  <c r="J29" i="1"/>
  <c r="I29" i="1"/>
  <c r="H29" i="1"/>
  <c r="G29" i="1"/>
  <c r="F29" i="1"/>
  <c r="E29" i="1"/>
  <c r="K28" i="1"/>
  <c r="K27" i="1"/>
  <c r="J26" i="1"/>
  <c r="I26" i="1"/>
  <c r="H26" i="1"/>
  <c r="G26" i="1"/>
  <c r="F26" i="1"/>
  <c r="E26" i="1"/>
  <c r="K25" i="1"/>
  <c r="K24" i="1" s="1"/>
  <c r="J24" i="1"/>
  <c r="I24" i="1"/>
  <c r="H24" i="1"/>
  <c r="G24" i="1"/>
  <c r="F24" i="1"/>
  <c r="E24" i="1"/>
  <c r="K22" i="1"/>
  <c r="K21" i="1" s="1"/>
  <c r="K20" i="1" s="1"/>
  <c r="J21" i="1"/>
  <c r="J20" i="1" s="1"/>
  <c r="I21" i="1"/>
  <c r="I20" i="1" s="1"/>
  <c r="H21" i="1"/>
  <c r="H20" i="1" s="1"/>
  <c r="G21" i="1"/>
  <c r="G20" i="1" s="1"/>
  <c r="F21" i="1"/>
  <c r="F20" i="1" s="1"/>
  <c r="E21" i="1"/>
  <c r="E20" i="1" s="1"/>
  <c r="K19" i="1"/>
  <c r="K17" i="1" s="1"/>
  <c r="K18" i="1"/>
  <c r="J17" i="1"/>
  <c r="I17" i="1"/>
  <c r="H17" i="1"/>
  <c r="G17" i="1"/>
  <c r="F17" i="1"/>
  <c r="E17" i="1"/>
  <c r="K16" i="1"/>
  <c r="K15" i="1"/>
  <c r="J14" i="1"/>
  <c r="I14" i="1"/>
  <c r="H14" i="1"/>
  <c r="G14" i="1"/>
  <c r="F14" i="1"/>
  <c r="E14" i="1"/>
  <c r="K13" i="1"/>
  <c r="K12" i="1"/>
  <c r="K11" i="1" s="1"/>
  <c r="J11" i="1"/>
  <c r="I11" i="1"/>
  <c r="H11" i="1"/>
  <c r="G11" i="1"/>
  <c r="F11" i="1"/>
  <c r="E11" i="1"/>
  <c r="K10" i="1"/>
  <c r="K9" i="1" s="1"/>
  <c r="J9" i="1"/>
  <c r="I9" i="1"/>
  <c r="H9" i="1"/>
  <c r="G9" i="1"/>
  <c r="F9" i="1"/>
  <c r="E9" i="1"/>
  <c r="K7" i="1"/>
  <c r="K6" i="1" s="1"/>
  <c r="K5" i="1" s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K135" i="1" l="1"/>
  <c r="K132" i="1"/>
  <c r="K128" i="1"/>
  <c r="J121" i="1"/>
  <c r="I121" i="1"/>
  <c r="H121" i="1"/>
  <c r="G121" i="1"/>
  <c r="F121" i="1"/>
  <c r="E121" i="1"/>
  <c r="K112" i="1"/>
  <c r="K109" i="1"/>
  <c r="K104" i="1"/>
  <c r="J104" i="1"/>
  <c r="I104" i="1"/>
  <c r="H104" i="1"/>
  <c r="G104" i="1"/>
  <c r="F104" i="1"/>
  <c r="E104" i="1"/>
  <c r="K100" i="1"/>
  <c r="J95" i="1"/>
  <c r="I95" i="1"/>
  <c r="H95" i="1"/>
  <c r="G95" i="1"/>
  <c r="F95" i="1"/>
  <c r="E95" i="1"/>
  <c r="K96" i="1"/>
  <c r="K90" i="1"/>
  <c r="K83" i="1" s="1"/>
  <c r="F83" i="1"/>
  <c r="E83" i="1"/>
  <c r="J83" i="1"/>
  <c r="I83" i="1"/>
  <c r="H83" i="1"/>
  <c r="G83" i="1"/>
  <c r="J72" i="1"/>
  <c r="I72" i="1"/>
  <c r="H72" i="1"/>
  <c r="G72" i="1"/>
  <c r="F72" i="1"/>
  <c r="E72" i="1"/>
  <c r="K73" i="1"/>
  <c r="K72" i="1" s="1"/>
  <c r="K67" i="1"/>
  <c r="K64" i="1"/>
  <c r="K61" i="1"/>
  <c r="K58" i="1"/>
  <c r="J53" i="1"/>
  <c r="I53" i="1"/>
  <c r="H53" i="1"/>
  <c r="G53" i="1"/>
  <c r="F53" i="1"/>
  <c r="E53" i="1"/>
  <c r="H40" i="1"/>
  <c r="K40" i="1"/>
  <c r="J40" i="1"/>
  <c r="I40" i="1"/>
  <c r="G40" i="1"/>
  <c r="F40" i="1"/>
  <c r="E40" i="1"/>
  <c r="K37" i="1"/>
  <c r="G32" i="1"/>
  <c r="J32" i="1"/>
  <c r="H32" i="1"/>
  <c r="F32" i="1"/>
  <c r="E32" i="1"/>
  <c r="K33" i="1"/>
  <c r="J23" i="1"/>
  <c r="H23" i="1"/>
  <c r="K26" i="1"/>
  <c r="K23" i="1" s="1"/>
  <c r="I23" i="1"/>
  <c r="G23" i="1"/>
  <c r="F23" i="1"/>
  <c r="E23" i="1"/>
  <c r="K14" i="1"/>
  <c r="K8" i="1" s="1"/>
  <c r="I8" i="1"/>
  <c r="J8" i="1"/>
  <c r="H8" i="1"/>
  <c r="G8" i="1"/>
  <c r="F8" i="1"/>
  <c r="E8" i="1"/>
  <c r="K121" i="1" l="1"/>
  <c r="K95" i="1"/>
  <c r="K53" i="1"/>
  <c r="K32" i="1"/>
</calcChain>
</file>

<file path=xl/sharedStrings.xml><?xml version="1.0" encoding="utf-8"?>
<sst xmlns="http://schemas.openxmlformats.org/spreadsheetml/2006/main" count="281" uniqueCount="141">
  <si>
    <t>Nosilna PK/NRP</t>
  </si>
  <si>
    <t>NRP</t>
  </si>
  <si>
    <t>VIR</t>
  </si>
  <si>
    <t>Opis</t>
  </si>
  <si>
    <t>do 2023</t>
  </si>
  <si>
    <t>po 2026</t>
  </si>
  <si>
    <t>Skupaj</t>
  </si>
  <si>
    <t>04</t>
  </si>
  <si>
    <t>SKUPNE ADMINISTRATIVNE SLUŽBE IN SPLOŠNE JAVNE STORITVE</t>
  </si>
  <si>
    <t>42307001</t>
  </si>
  <si>
    <t>UREDITEV ATRIJA MESTNE HIŠE IN OBMOČJA TRŽNICE</t>
  </si>
  <si>
    <t>PV00</t>
  </si>
  <si>
    <t>Lastna sredstva</t>
  </si>
  <si>
    <t>06</t>
  </si>
  <si>
    <t>LOKALNA SAMOUPRAVA</t>
  </si>
  <si>
    <t>41916001</t>
  </si>
  <si>
    <t>INVESTICIJSKO VZDRŽEVANJE OBČINSKE STAVBE</t>
  </si>
  <si>
    <t>41939002</t>
  </si>
  <si>
    <t>INTERREG IN DRUGI RAZVOJNI PROJEKTI</t>
  </si>
  <si>
    <t>PV02</t>
  </si>
  <si>
    <t>Evropska sredstva</t>
  </si>
  <si>
    <t>42217001</t>
  </si>
  <si>
    <t>PROJEKTI TEMELJEČI NA ODPRTIH PODATKIH IN PAMETNI INFRASTRUKTURI</t>
  </si>
  <si>
    <t>42370001</t>
  </si>
  <si>
    <t>INVESTICIJSKA SREDSTVA ZA DELOVANJE OBČINSKE UPRAVE</t>
  </si>
  <si>
    <t>PV01</t>
  </si>
  <si>
    <t>Transfer iz državnega proračuna</t>
  </si>
  <si>
    <t>07</t>
  </si>
  <si>
    <t>OBRAMBA IN UKREPI OB IZREDNIH DOGODKIH</t>
  </si>
  <si>
    <t>41004017</t>
  </si>
  <si>
    <t>VZDRŽ.GAS.DOMOV, INVEST.IN NABAVA GAS.OPREME, VOZIL</t>
  </si>
  <si>
    <t>11</t>
  </si>
  <si>
    <t>KMETIJSTVO, GOZDARSTVO IN RIBIŠTVO</t>
  </si>
  <si>
    <t>41208009</t>
  </si>
  <si>
    <t>INTERVENCIJE V KMETIJSTVU</t>
  </si>
  <si>
    <t>42139001</t>
  </si>
  <si>
    <t>RANE EKRANA</t>
  </si>
  <si>
    <t>42139002</t>
  </si>
  <si>
    <t>ŽIVE LEGENDE</t>
  </si>
  <si>
    <t>12</t>
  </si>
  <si>
    <t>PRIDOBIVANJE IN DISTRIBUCIJA ENERGETSKIH SUROVIN</t>
  </si>
  <si>
    <t>42039002</t>
  </si>
  <si>
    <t>ENERGETSKA SANACIJA GRADU NEUHAUS IN TRŽIŠKEGA MUZEJA</t>
  </si>
  <si>
    <t>42339002</t>
  </si>
  <si>
    <t>ENERGETSKA PRENOVA OBČINSKE STAVBE</t>
  </si>
  <si>
    <t>13</t>
  </si>
  <si>
    <t>PROMET, PROMETNA INFRASTRUKTURA IN KOMUNIKACIJE</t>
  </si>
  <si>
    <t>40907001</t>
  </si>
  <si>
    <t>INVESTICIJSKO VZDRŽEVANJE OBČINSKIH CEST</t>
  </si>
  <si>
    <t>40907008</t>
  </si>
  <si>
    <t>TEKOČE VZDRŽEVANJE LOKALNIH CEST</t>
  </si>
  <si>
    <t>41207013</t>
  </si>
  <si>
    <t>SEVERNI PRIKLJUČEK NA DRŽAVNO CESTO</t>
  </si>
  <si>
    <t>41408006</t>
  </si>
  <si>
    <t>INVESTICIJSKO VZDRŽEVANJE JAVNE RAZSVETLJAVE</t>
  </si>
  <si>
    <t>41607007</t>
  </si>
  <si>
    <t>PLOČNIK V SENIČNEM</t>
  </si>
  <si>
    <t>41707003</t>
  </si>
  <si>
    <t>REGIJSKA KOLESARSKA POVEZAVA TRŽIČ - ZADRAGA</t>
  </si>
  <si>
    <t>14</t>
  </si>
  <si>
    <t>GOSPODARSTVO</t>
  </si>
  <si>
    <t>41208014</t>
  </si>
  <si>
    <t>NEPOSREDNE SPODBUDE ZA SPODBUJANJE PODJETNIŠTVA IN ZAPOSLOVANJA</t>
  </si>
  <si>
    <t>41408004</t>
  </si>
  <si>
    <t>REGENERACIJA INDUSTRIJSKEGA OBMOČJA BPT - RIO TRŽIČ</t>
  </si>
  <si>
    <t>42039003</t>
  </si>
  <si>
    <t>PODZEMNI DOŽIVLJAJSKI PARK SV.ANA</t>
  </si>
  <si>
    <t>42039004</t>
  </si>
  <si>
    <t>RAZISKOVALNO UČNI CENTER ZA PLAZOVE IN NATURO 2000</t>
  </si>
  <si>
    <t>42139004</t>
  </si>
  <si>
    <t>ZELENA SPREHAJALNA POT</t>
  </si>
  <si>
    <t>42339001</t>
  </si>
  <si>
    <t>PARK RADETZKY</t>
  </si>
  <si>
    <t>42339005</t>
  </si>
  <si>
    <t>PROJEKTI IN INVESTICIJE V ZAVODU ZA TURIZEM, ŠPORT IN MLADINO</t>
  </si>
  <si>
    <t>15</t>
  </si>
  <si>
    <t>VAROVANJE OKOLJA IN NARAVNE DEDIŠČINE</t>
  </si>
  <si>
    <t>41707004</t>
  </si>
  <si>
    <t>AGLOMERACIJA 3806 LOKA - KOMUNALNO OPREMLJANJE</t>
  </si>
  <si>
    <t>41907007</t>
  </si>
  <si>
    <t>ZBIRNI CENTER KOVOR</t>
  </si>
  <si>
    <t>41907009</t>
  </si>
  <si>
    <t>KOMUNALNO OPREMLJANJE - PORABA TAKSE 2020-2023</t>
  </si>
  <si>
    <t>42107002</t>
  </si>
  <si>
    <t>EKO OTOKI</t>
  </si>
  <si>
    <t>16</t>
  </si>
  <si>
    <t>PROSTORSKO PLANIRANJE IN STANOVANJSKO KOMUNALNA DEJAVNOST</t>
  </si>
  <si>
    <t>40909001</t>
  </si>
  <si>
    <t>INVESTICIJSKO VZDRŽEVANJE STANOVANJ</t>
  </si>
  <si>
    <t>41207006</t>
  </si>
  <si>
    <t>INV.VZDR.IN GRADNJA MANJŠIH ODSEKOV GJI (VODOVOD, KANAL)</t>
  </si>
  <si>
    <t>41208019</t>
  </si>
  <si>
    <t>UREJANJE POKOPALIŠČ</t>
  </si>
  <si>
    <t>41807001</t>
  </si>
  <si>
    <t>UKREPI ZA IZBOLJŠANJE POPLAVNE VARNOSTI (PRISTAVA-ŽIG.VAS)</t>
  </si>
  <si>
    <t>42039006</t>
  </si>
  <si>
    <t>IZGRADNJA POSLOVILNIH VEŽIC V LOMU POD STORŽIČEM</t>
  </si>
  <si>
    <t>17</t>
  </si>
  <si>
    <t>ZDRAVSTVENO VARSTVO</t>
  </si>
  <si>
    <t>40904017</t>
  </si>
  <si>
    <t>INVESTICIJE IN PROJEKTI V ZDRAVSTVENEM DOMU TRŽIČ</t>
  </si>
  <si>
    <t>OV03</t>
  </si>
  <si>
    <t>Domači partnerji</t>
  </si>
  <si>
    <t>42039007</t>
  </si>
  <si>
    <t>IZGRADNJA PRIZIDKA K ZD IN CENTRA ZA KREPITEV ZDRAVJA</t>
  </si>
  <si>
    <t>18</t>
  </si>
  <si>
    <t>KULTURA, ŠPORT IN NEVLADNE ORGANIZACIJE</t>
  </si>
  <si>
    <t>40904010</t>
  </si>
  <si>
    <t>VZDRŽEVANJE IN INVESTICIJE V TRŽIŠKEM MUZEJU</t>
  </si>
  <si>
    <t>41004004</t>
  </si>
  <si>
    <t>INVEST.VZDRŽ.KNJIŽNICE DR.TONETA PRETNARJA</t>
  </si>
  <si>
    <t>41208005</t>
  </si>
  <si>
    <t>INVESTICIJE V DTO</t>
  </si>
  <si>
    <t>41511003</t>
  </si>
  <si>
    <t>PROJEKTI IN INVESTICIJE V KULTURI</t>
  </si>
  <si>
    <t>41939003</t>
  </si>
  <si>
    <t>GLASILO TRŽIČAN</t>
  </si>
  <si>
    <t>42039005</t>
  </si>
  <si>
    <t>IZGRADNJA KNJIŽNICE DR.TONETA PRETNARJA IN DRUGE KULTURNE INFRASTRUKTURE</t>
  </si>
  <si>
    <t>42139005</t>
  </si>
  <si>
    <t>PRENOVA GRADU NEUHAUS</t>
  </si>
  <si>
    <t>19</t>
  </si>
  <si>
    <t>IZOBRAŽEVANJE</t>
  </si>
  <si>
    <t>40904007</t>
  </si>
  <si>
    <t>PROJEKTI IN INVESTICIJE V VRTCU TRŽIČ</t>
  </si>
  <si>
    <t>41208008</t>
  </si>
  <si>
    <t>PROJEKTI IN INVESTICIJE V OŠ</t>
  </si>
  <si>
    <t>41408002</t>
  </si>
  <si>
    <t>PREVOZI UČENCEV</t>
  </si>
  <si>
    <t>41939004</t>
  </si>
  <si>
    <t>IZOBRAŽEVALNO IN ŠPORTNO SREDIŠČE KRIŽE</t>
  </si>
  <si>
    <t>42339003</t>
  </si>
  <si>
    <t>NADGRADNJA TEHNIČNIH STAVBNIH SISTEMOV V ENOTI DETELJICA VRTCA TRŽIČ</t>
  </si>
  <si>
    <t>42339004</t>
  </si>
  <si>
    <t>NADGRADNJA TEHNIČNIH STAVBNIH SISTEMOV V ENOTI PALČEK VRTCA TRŽIČ</t>
  </si>
  <si>
    <t>20</t>
  </si>
  <si>
    <t>SOCIALNO VARSTVO</t>
  </si>
  <si>
    <t>42139003</t>
  </si>
  <si>
    <t>DOZIDAVA OŠ HELENE PUHAR KRANJ</t>
  </si>
  <si>
    <t>REBALANS 1 PRORAČUNA OBČINE TRŽIČ ZA LETO 2023 - NAČRT RAZVOJNIH PROGRAMOV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</si>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</sst>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D851-BB7F-4595-B9D0-8AD09C549ACD}">
  <sheetPr>
    <pageSetUpPr fitToPage="1"/>
  </sheetPr>
  <dimension ref="A1:K141"/>
  <sheetViews>
    <sheetView tabSelected="1" zoomScaleNormal="100" workbookViewId="0">
      <pane ySplit="4" topLeftCell="A5" activePane="bottomLeft" state="frozen"/>
      <selection pane="bottomLeft" activeCell="M11" sqref="M11"/>
    </sheetView>
  </sheetViews>
  <sheetFormatPr defaultRowHeight="15" x14ac:dyDescent="0.25"/>
  <cols>
    <col min="1" max="1" width="4.42578125" customWidth="1"/>
    <col min="2" max="2" width="8.42578125" bestFit="1" customWidth="1"/>
    <col min="3" max="3" width="4.5703125" bestFit="1" customWidth="1"/>
    <col min="4" max="4" width="72" bestFit="1" customWidth="1"/>
    <col min="5" max="8" width="12.7109375" bestFit="1" customWidth="1"/>
    <col min="9" max="10" width="11.7109375" bestFit="1" customWidth="1"/>
    <col min="11" max="11" width="12.7109375" bestFit="1" customWidth="1"/>
  </cols>
  <sheetData>
    <row r="1" spans="1:11" x14ac:dyDescent="0.2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K2" t="s">
        <v>140</v>
      </c>
    </row>
    <row r="3" spans="1:11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>
        <v>2023</v>
      </c>
      <c r="G3" s="1">
        <v>2024</v>
      </c>
      <c r="H3" s="1">
        <v>2025</v>
      </c>
      <c r="I3" s="1">
        <v>2026</v>
      </c>
      <c r="J3" s="1" t="s">
        <v>5</v>
      </c>
      <c r="K3" s="1" t="s">
        <v>6</v>
      </c>
    </row>
    <row r="4" spans="1:1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x14ac:dyDescent="0.25">
      <c r="A5" s="2" t="s">
        <v>7</v>
      </c>
      <c r="B5" s="3"/>
      <c r="C5" s="3"/>
      <c r="D5" s="2" t="s">
        <v>8</v>
      </c>
      <c r="E5" s="4">
        <f t="shared" ref="E5:K6" si="0">+E6</f>
        <v>0</v>
      </c>
      <c r="F5" s="4">
        <f t="shared" si="0"/>
        <v>150000</v>
      </c>
      <c r="G5" s="4">
        <f t="shared" si="0"/>
        <v>447000</v>
      </c>
      <c r="H5" s="4">
        <f t="shared" si="0"/>
        <v>124000</v>
      </c>
      <c r="I5" s="4">
        <f t="shared" si="0"/>
        <v>662000</v>
      </c>
      <c r="J5" s="4">
        <f t="shared" si="0"/>
        <v>0</v>
      </c>
      <c r="K5" s="4">
        <f t="shared" si="0"/>
        <v>1383000</v>
      </c>
    </row>
    <row r="6" spans="1:11" x14ac:dyDescent="0.25">
      <c r="A6" s="5"/>
      <c r="B6" s="6" t="s">
        <v>9</v>
      </c>
      <c r="C6" s="5"/>
      <c r="D6" s="6" t="s">
        <v>10</v>
      </c>
      <c r="E6" s="7">
        <f t="shared" si="0"/>
        <v>0</v>
      </c>
      <c r="F6" s="7">
        <f t="shared" si="0"/>
        <v>150000</v>
      </c>
      <c r="G6" s="7">
        <f t="shared" si="0"/>
        <v>447000</v>
      </c>
      <c r="H6" s="7">
        <f t="shared" si="0"/>
        <v>124000</v>
      </c>
      <c r="I6" s="7">
        <f t="shared" si="0"/>
        <v>662000</v>
      </c>
      <c r="J6" s="7">
        <f t="shared" si="0"/>
        <v>0</v>
      </c>
      <c r="K6" s="7">
        <f t="shared" si="0"/>
        <v>1383000</v>
      </c>
    </row>
    <row r="7" spans="1:11" x14ac:dyDescent="0.25">
      <c r="A7" s="8"/>
      <c r="B7" s="8"/>
      <c r="C7" s="9" t="s">
        <v>11</v>
      </c>
      <c r="D7" s="9" t="s">
        <v>12</v>
      </c>
      <c r="E7" s="10">
        <v>0</v>
      </c>
      <c r="F7" s="10">
        <v>150000</v>
      </c>
      <c r="G7" s="10">
        <v>447000</v>
      </c>
      <c r="H7" s="10">
        <v>124000</v>
      </c>
      <c r="I7" s="10">
        <v>662000</v>
      </c>
      <c r="J7" s="10">
        <v>0</v>
      </c>
      <c r="K7" s="10">
        <f>+E7+F7+G7+H7+I7+J7</f>
        <v>1383000</v>
      </c>
    </row>
    <row r="8" spans="1:11" x14ac:dyDescent="0.25">
      <c r="A8" s="2" t="s">
        <v>13</v>
      </c>
      <c r="B8" s="3"/>
      <c r="C8" s="3"/>
      <c r="D8" s="2" t="s">
        <v>14</v>
      </c>
      <c r="E8" s="4">
        <f t="shared" ref="E8:K8" si="1">+E9+E11+E14+E17</f>
        <v>277725.68</v>
      </c>
      <c r="F8" s="4">
        <f t="shared" si="1"/>
        <v>100000</v>
      </c>
      <c r="G8" s="4">
        <f t="shared" si="1"/>
        <v>60000</v>
      </c>
      <c r="H8" s="4">
        <f t="shared" si="1"/>
        <v>40000</v>
      </c>
      <c r="I8" s="4">
        <f t="shared" si="1"/>
        <v>40000</v>
      </c>
      <c r="J8" s="4">
        <f t="shared" si="1"/>
        <v>0</v>
      </c>
      <c r="K8" s="4">
        <f t="shared" si="1"/>
        <v>517725.68000000005</v>
      </c>
    </row>
    <row r="9" spans="1:11" x14ac:dyDescent="0.25">
      <c r="A9" s="5"/>
      <c r="B9" s="6" t="s">
        <v>15</v>
      </c>
      <c r="C9" s="5"/>
      <c r="D9" s="6" t="s">
        <v>16</v>
      </c>
      <c r="E9" s="7">
        <f t="shared" ref="E9:K9" si="2">+E10</f>
        <v>211819.51999999999</v>
      </c>
      <c r="F9" s="7">
        <f t="shared" si="2"/>
        <v>20000</v>
      </c>
      <c r="G9" s="7">
        <f t="shared" si="2"/>
        <v>20000</v>
      </c>
      <c r="H9" s="7">
        <f t="shared" si="2"/>
        <v>20000</v>
      </c>
      <c r="I9" s="7">
        <f t="shared" si="2"/>
        <v>20000</v>
      </c>
      <c r="J9" s="7">
        <f t="shared" si="2"/>
        <v>0</v>
      </c>
      <c r="K9" s="7">
        <f t="shared" si="2"/>
        <v>291819.52000000002</v>
      </c>
    </row>
    <row r="10" spans="1:11" x14ac:dyDescent="0.25">
      <c r="A10" s="8"/>
      <c r="B10" s="8"/>
      <c r="C10" s="9" t="s">
        <v>11</v>
      </c>
      <c r="D10" s="9" t="s">
        <v>12</v>
      </c>
      <c r="E10" s="10">
        <v>211819.51999999999</v>
      </c>
      <c r="F10" s="10">
        <v>20000</v>
      </c>
      <c r="G10" s="10">
        <v>20000</v>
      </c>
      <c r="H10" s="10">
        <v>20000</v>
      </c>
      <c r="I10" s="10">
        <v>20000</v>
      </c>
      <c r="J10" s="10">
        <v>0</v>
      </c>
      <c r="K10" s="10">
        <f>+E10+F10+G10+H10+I10+J10</f>
        <v>291819.52000000002</v>
      </c>
    </row>
    <row r="11" spans="1:11" x14ac:dyDescent="0.25">
      <c r="A11" s="5"/>
      <c r="B11" s="6" t="s">
        <v>17</v>
      </c>
      <c r="C11" s="5"/>
      <c r="D11" s="6" t="s">
        <v>18</v>
      </c>
      <c r="E11" s="7">
        <f t="shared" ref="E11:K11" si="3">+E12+E13</f>
        <v>65906.16</v>
      </c>
      <c r="F11" s="7">
        <f t="shared" si="3"/>
        <v>5000</v>
      </c>
      <c r="G11" s="7">
        <f t="shared" si="3"/>
        <v>20000</v>
      </c>
      <c r="H11" s="7">
        <f t="shared" si="3"/>
        <v>20000</v>
      </c>
      <c r="I11" s="7">
        <f t="shared" si="3"/>
        <v>20000</v>
      </c>
      <c r="J11" s="7">
        <f t="shared" si="3"/>
        <v>0</v>
      </c>
      <c r="K11" s="7">
        <f t="shared" si="3"/>
        <v>130906.16</v>
      </c>
    </row>
    <row r="12" spans="1:11" x14ac:dyDescent="0.25">
      <c r="A12" s="8"/>
      <c r="B12" s="8"/>
      <c r="C12" s="9" t="s">
        <v>11</v>
      </c>
      <c r="D12" s="9" t="s">
        <v>12</v>
      </c>
      <c r="E12" s="10">
        <v>65906.16</v>
      </c>
      <c r="F12" s="10">
        <v>5000</v>
      </c>
      <c r="G12" s="10">
        <v>3000</v>
      </c>
      <c r="H12" s="10">
        <v>3000</v>
      </c>
      <c r="I12" s="10">
        <v>3000</v>
      </c>
      <c r="J12" s="10">
        <v>0</v>
      </c>
      <c r="K12" s="10">
        <f>+E12+F12+G12+H12+I12+J12</f>
        <v>79906.16</v>
      </c>
    </row>
    <row r="13" spans="1:11" x14ac:dyDescent="0.25">
      <c r="A13" s="8"/>
      <c r="B13" s="8"/>
      <c r="C13" s="9" t="s">
        <v>19</v>
      </c>
      <c r="D13" s="9" t="s">
        <v>20</v>
      </c>
      <c r="E13" s="10">
        <v>0</v>
      </c>
      <c r="F13" s="10">
        <v>0</v>
      </c>
      <c r="G13" s="10">
        <v>17000</v>
      </c>
      <c r="H13" s="10">
        <v>17000</v>
      </c>
      <c r="I13" s="10">
        <v>17000</v>
      </c>
      <c r="J13" s="10">
        <v>0</v>
      </c>
      <c r="K13" s="10">
        <f>+E13+F13+G13+H13+I13+J13</f>
        <v>51000</v>
      </c>
    </row>
    <row r="14" spans="1:11" x14ac:dyDescent="0.25">
      <c r="A14" s="5"/>
      <c r="B14" s="6" t="s">
        <v>21</v>
      </c>
      <c r="C14" s="5"/>
      <c r="D14" s="6" t="s">
        <v>22</v>
      </c>
      <c r="E14" s="7">
        <f t="shared" ref="E14:K14" si="4">+E15+E16</f>
        <v>0</v>
      </c>
      <c r="F14" s="7">
        <f t="shared" si="4"/>
        <v>20000</v>
      </c>
      <c r="G14" s="7">
        <f t="shared" si="4"/>
        <v>20000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40000</v>
      </c>
    </row>
    <row r="15" spans="1:11" x14ac:dyDescent="0.25">
      <c r="A15" s="8"/>
      <c r="B15" s="8"/>
      <c r="C15" s="9" t="s">
        <v>11</v>
      </c>
      <c r="D15" s="9" t="s">
        <v>12</v>
      </c>
      <c r="E15" s="10">
        <v>0</v>
      </c>
      <c r="F15" s="10">
        <v>4000</v>
      </c>
      <c r="G15" s="10">
        <v>4000</v>
      </c>
      <c r="H15" s="10">
        <v>0</v>
      </c>
      <c r="I15" s="10">
        <v>0</v>
      </c>
      <c r="J15" s="10">
        <v>0</v>
      </c>
      <c r="K15" s="10">
        <f>+E15+F15+G15+H15+I15+J15</f>
        <v>8000</v>
      </c>
    </row>
    <row r="16" spans="1:11" x14ac:dyDescent="0.25">
      <c r="A16" s="8"/>
      <c r="B16" s="8"/>
      <c r="C16" s="9" t="s">
        <v>19</v>
      </c>
      <c r="D16" s="9" t="s">
        <v>20</v>
      </c>
      <c r="E16" s="10">
        <v>0</v>
      </c>
      <c r="F16" s="10">
        <v>16000</v>
      </c>
      <c r="G16" s="10">
        <v>16000</v>
      </c>
      <c r="H16" s="10">
        <v>0</v>
      </c>
      <c r="I16" s="10">
        <v>0</v>
      </c>
      <c r="J16" s="10">
        <v>0</v>
      </c>
      <c r="K16" s="10">
        <f>+E16+F16+G16+H16+I16+J16</f>
        <v>32000</v>
      </c>
    </row>
    <row r="17" spans="1:11" x14ac:dyDescent="0.25">
      <c r="A17" s="5"/>
      <c r="B17" s="6" t="s">
        <v>23</v>
      </c>
      <c r="C17" s="5"/>
      <c r="D17" s="6" t="s">
        <v>24</v>
      </c>
      <c r="E17" s="7">
        <f t="shared" ref="E17:K17" si="5">+E18+E19</f>
        <v>0</v>
      </c>
      <c r="F17" s="7">
        <f t="shared" si="5"/>
        <v>55000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55000</v>
      </c>
    </row>
    <row r="18" spans="1:11" x14ac:dyDescent="0.25">
      <c r="A18" s="8"/>
      <c r="B18" s="8"/>
      <c r="C18" s="9" t="s">
        <v>11</v>
      </c>
      <c r="D18" s="9" t="s">
        <v>12</v>
      </c>
      <c r="E18" s="10">
        <v>0</v>
      </c>
      <c r="F18" s="10">
        <v>35000</v>
      </c>
      <c r="G18" s="10">
        <v>0</v>
      </c>
      <c r="H18" s="10">
        <v>0</v>
      </c>
      <c r="I18" s="10">
        <v>0</v>
      </c>
      <c r="J18" s="10">
        <v>0</v>
      </c>
      <c r="K18" s="10">
        <f>+E18+F18+G18+H18+I18+J18</f>
        <v>35000</v>
      </c>
    </row>
    <row r="19" spans="1:11" x14ac:dyDescent="0.25">
      <c r="A19" s="8"/>
      <c r="B19" s="8"/>
      <c r="C19" s="9" t="s">
        <v>25</v>
      </c>
      <c r="D19" s="9" t="s">
        <v>26</v>
      </c>
      <c r="E19" s="10">
        <v>0</v>
      </c>
      <c r="F19" s="10">
        <v>20000</v>
      </c>
      <c r="G19" s="10">
        <v>0</v>
      </c>
      <c r="H19" s="10">
        <v>0</v>
      </c>
      <c r="I19" s="10">
        <v>0</v>
      </c>
      <c r="J19" s="10">
        <v>0</v>
      </c>
      <c r="K19" s="10">
        <f>+E19+F19+G19+H19+I19+J19</f>
        <v>20000</v>
      </c>
    </row>
    <row r="20" spans="1:11" x14ac:dyDescent="0.25">
      <c r="A20" s="2" t="s">
        <v>27</v>
      </c>
      <c r="B20" s="3"/>
      <c r="C20" s="3"/>
      <c r="D20" s="2" t="s">
        <v>28</v>
      </c>
      <c r="E20" s="4">
        <f t="shared" ref="E20:K21" si="6">+E21</f>
        <v>606829.43999999994</v>
      </c>
      <c r="F20" s="4">
        <f t="shared" si="6"/>
        <v>185000</v>
      </c>
      <c r="G20" s="4">
        <f t="shared" si="6"/>
        <v>120000</v>
      </c>
      <c r="H20" s="4">
        <f t="shared" si="6"/>
        <v>120000</v>
      </c>
      <c r="I20" s="4">
        <f t="shared" si="6"/>
        <v>120000</v>
      </c>
      <c r="J20" s="4">
        <f t="shared" si="6"/>
        <v>0</v>
      </c>
      <c r="K20" s="4">
        <f t="shared" si="6"/>
        <v>1151829.44</v>
      </c>
    </row>
    <row r="21" spans="1:11" x14ac:dyDescent="0.25">
      <c r="A21" s="5"/>
      <c r="B21" s="6" t="s">
        <v>29</v>
      </c>
      <c r="C21" s="5"/>
      <c r="D21" s="6" t="s">
        <v>30</v>
      </c>
      <c r="E21" s="7">
        <f t="shared" si="6"/>
        <v>606829.43999999994</v>
      </c>
      <c r="F21" s="7">
        <f t="shared" si="6"/>
        <v>185000</v>
      </c>
      <c r="G21" s="7">
        <f t="shared" si="6"/>
        <v>120000</v>
      </c>
      <c r="H21" s="7">
        <f t="shared" si="6"/>
        <v>120000</v>
      </c>
      <c r="I21" s="7">
        <f t="shared" si="6"/>
        <v>120000</v>
      </c>
      <c r="J21" s="7">
        <f t="shared" si="6"/>
        <v>0</v>
      </c>
      <c r="K21" s="7">
        <f t="shared" si="6"/>
        <v>1151829.44</v>
      </c>
    </row>
    <row r="22" spans="1:11" x14ac:dyDescent="0.25">
      <c r="A22" s="8"/>
      <c r="B22" s="8"/>
      <c r="C22" s="9" t="s">
        <v>11</v>
      </c>
      <c r="D22" s="9" t="s">
        <v>12</v>
      </c>
      <c r="E22" s="10">
        <v>606829.43999999994</v>
      </c>
      <c r="F22" s="10">
        <v>185000</v>
      </c>
      <c r="G22" s="10">
        <v>120000</v>
      </c>
      <c r="H22" s="10">
        <v>120000</v>
      </c>
      <c r="I22" s="10">
        <v>120000</v>
      </c>
      <c r="J22" s="10">
        <v>0</v>
      </c>
      <c r="K22" s="10">
        <f>+E22+F22+G22+H22+I22+J22</f>
        <v>1151829.44</v>
      </c>
    </row>
    <row r="23" spans="1:11" x14ac:dyDescent="0.25">
      <c r="A23" s="2" t="s">
        <v>31</v>
      </c>
      <c r="B23" s="3"/>
      <c r="C23" s="3"/>
      <c r="D23" s="2" t="s">
        <v>32</v>
      </c>
      <c r="E23" s="4">
        <f t="shared" ref="E23:K23" si="7">+E24+E26+E29</f>
        <v>281038.73</v>
      </c>
      <c r="F23" s="4">
        <f t="shared" si="7"/>
        <v>187930</v>
      </c>
      <c r="G23" s="4">
        <f t="shared" si="7"/>
        <v>48000</v>
      </c>
      <c r="H23" s="4">
        <f t="shared" si="7"/>
        <v>43000</v>
      </c>
      <c r="I23" s="4">
        <f t="shared" si="7"/>
        <v>48000</v>
      </c>
      <c r="J23" s="4">
        <f t="shared" si="7"/>
        <v>0</v>
      </c>
      <c r="K23" s="4">
        <f t="shared" si="7"/>
        <v>607968.73</v>
      </c>
    </row>
    <row r="24" spans="1:11" x14ac:dyDescent="0.25">
      <c r="A24" s="5"/>
      <c r="B24" s="6" t="s">
        <v>33</v>
      </c>
      <c r="C24" s="5"/>
      <c r="D24" s="6" t="s">
        <v>34</v>
      </c>
      <c r="E24" s="7">
        <f t="shared" ref="E24:K24" si="8">+E25</f>
        <v>242504.93</v>
      </c>
      <c r="F24" s="7">
        <f t="shared" si="8"/>
        <v>48000</v>
      </c>
      <c r="G24" s="7">
        <f t="shared" si="8"/>
        <v>48000</v>
      </c>
      <c r="H24" s="7">
        <f t="shared" si="8"/>
        <v>43000</v>
      </c>
      <c r="I24" s="7">
        <f t="shared" si="8"/>
        <v>48000</v>
      </c>
      <c r="J24" s="7">
        <f t="shared" si="8"/>
        <v>0</v>
      </c>
      <c r="K24" s="7">
        <f t="shared" si="8"/>
        <v>429504.93</v>
      </c>
    </row>
    <row r="25" spans="1:11" x14ac:dyDescent="0.25">
      <c r="A25" s="8"/>
      <c r="B25" s="8"/>
      <c r="C25" s="9" t="s">
        <v>11</v>
      </c>
      <c r="D25" s="9" t="s">
        <v>12</v>
      </c>
      <c r="E25" s="10">
        <v>242504.93</v>
      </c>
      <c r="F25" s="10">
        <v>48000</v>
      </c>
      <c r="G25" s="10">
        <v>48000</v>
      </c>
      <c r="H25" s="10">
        <v>43000</v>
      </c>
      <c r="I25" s="10">
        <v>48000</v>
      </c>
      <c r="J25" s="10">
        <v>0</v>
      </c>
      <c r="K25" s="10">
        <f>+E25+F25+G25+H25+I25+J25</f>
        <v>429504.93</v>
      </c>
    </row>
    <row r="26" spans="1:11" x14ac:dyDescent="0.25">
      <c r="A26" s="5"/>
      <c r="B26" s="6" t="s">
        <v>35</v>
      </c>
      <c r="C26" s="5"/>
      <c r="D26" s="6" t="s">
        <v>36</v>
      </c>
      <c r="E26" s="7">
        <f t="shared" ref="E26:K26" si="9">+E27+E28</f>
        <v>7070</v>
      </c>
      <c r="F26" s="7">
        <f t="shared" si="9"/>
        <v>19930</v>
      </c>
      <c r="G26" s="7">
        <f t="shared" si="9"/>
        <v>0</v>
      </c>
      <c r="H26" s="7">
        <f t="shared" si="9"/>
        <v>0</v>
      </c>
      <c r="I26" s="7">
        <f t="shared" si="9"/>
        <v>0</v>
      </c>
      <c r="J26" s="7">
        <f t="shared" si="9"/>
        <v>0</v>
      </c>
      <c r="K26" s="7">
        <f t="shared" si="9"/>
        <v>27000</v>
      </c>
    </row>
    <row r="27" spans="1:11" x14ac:dyDescent="0.25">
      <c r="A27" s="8"/>
      <c r="B27" s="8"/>
      <c r="C27" s="9" t="s">
        <v>11</v>
      </c>
      <c r="D27" s="9" t="s">
        <v>12</v>
      </c>
      <c r="E27" s="10">
        <v>2433.9299999999998</v>
      </c>
      <c r="F27" s="10">
        <v>3986</v>
      </c>
      <c r="G27" s="10">
        <v>0</v>
      </c>
      <c r="H27" s="10">
        <v>0</v>
      </c>
      <c r="I27" s="10">
        <v>0</v>
      </c>
      <c r="J27" s="10">
        <v>0</v>
      </c>
      <c r="K27" s="10">
        <f>+E27+F27+G27+H27+I27+J27</f>
        <v>6419.93</v>
      </c>
    </row>
    <row r="28" spans="1:11" x14ac:dyDescent="0.25">
      <c r="A28" s="8"/>
      <c r="B28" s="8"/>
      <c r="C28" s="9" t="s">
        <v>19</v>
      </c>
      <c r="D28" s="9" t="s">
        <v>20</v>
      </c>
      <c r="E28" s="10">
        <v>4636.07</v>
      </c>
      <c r="F28" s="10">
        <v>15944</v>
      </c>
      <c r="G28" s="10">
        <v>0</v>
      </c>
      <c r="H28" s="10">
        <v>0</v>
      </c>
      <c r="I28" s="10">
        <v>0</v>
      </c>
      <c r="J28" s="10">
        <v>0</v>
      </c>
      <c r="K28" s="10">
        <f>+E28+F28+G28+H28+I28+J28</f>
        <v>20580.07</v>
      </c>
    </row>
    <row r="29" spans="1:11" x14ac:dyDescent="0.25">
      <c r="A29" s="5"/>
      <c r="B29" s="6" t="s">
        <v>37</v>
      </c>
      <c r="C29" s="5"/>
      <c r="D29" s="6" t="s">
        <v>38</v>
      </c>
      <c r="E29" s="7">
        <f t="shared" ref="E29:K29" si="10">+E30+E31</f>
        <v>31463.8</v>
      </c>
      <c r="F29" s="7">
        <f t="shared" si="10"/>
        <v>120000</v>
      </c>
      <c r="G29" s="7">
        <f t="shared" si="10"/>
        <v>0</v>
      </c>
      <c r="H29" s="7">
        <f t="shared" si="10"/>
        <v>0</v>
      </c>
      <c r="I29" s="7">
        <f t="shared" si="10"/>
        <v>0</v>
      </c>
      <c r="J29" s="7">
        <f t="shared" si="10"/>
        <v>0</v>
      </c>
      <c r="K29" s="7">
        <f t="shared" si="10"/>
        <v>151463.79999999999</v>
      </c>
    </row>
    <row r="30" spans="1:11" x14ac:dyDescent="0.25">
      <c r="A30" s="8"/>
      <c r="B30" s="8"/>
      <c r="C30" s="9" t="s">
        <v>11</v>
      </c>
      <c r="D30" s="9" t="s">
        <v>12</v>
      </c>
      <c r="E30" s="10">
        <v>10831.8</v>
      </c>
      <c r="F30" s="10">
        <v>65192</v>
      </c>
      <c r="G30" s="10">
        <v>0</v>
      </c>
      <c r="H30" s="10">
        <v>0</v>
      </c>
      <c r="I30" s="10">
        <v>0</v>
      </c>
      <c r="J30" s="10">
        <v>0</v>
      </c>
      <c r="K30" s="10">
        <f>+E30+F30+G30+H30+I30+J30</f>
        <v>76023.8</v>
      </c>
    </row>
    <row r="31" spans="1:11" x14ac:dyDescent="0.25">
      <c r="A31" s="8"/>
      <c r="B31" s="8"/>
      <c r="C31" s="9" t="s">
        <v>19</v>
      </c>
      <c r="D31" s="9" t="s">
        <v>20</v>
      </c>
      <c r="E31" s="10">
        <v>20632</v>
      </c>
      <c r="F31" s="10">
        <v>54808</v>
      </c>
      <c r="G31" s="10">
        <v>0</v>
      </c>
      <c r="H31" s="10">
        <v>0</v>
      </c>
      <c r="I31" s="10">
        <v>0</v>
      </c>
      <c r="J31" s="10">
        <v>0</v>
      </c>
      <c r="K31" s="10">
        <f>+E31+F31+G31+H31+I31+J31</f>
        <v>75440</v>
      </c>
    </row>
    <row r="32" spans="1:11" x14ac:dyDescent="0.25">
      <c r="A32" s="2" t="s">
        <v>39</v>
      </c>
      <c r="B32" s="3"/>
      <c r="C32" s="3"/>
      <c r="D32" s="2" t="s">
        <v>40</v>
      </c>
      <c r="E32" s="4">
        <f t="shared" ref="E32:K32" si="11">+E33+E37</f>
        <v>1653107.58</v>
      </c>
      <c r="F32" s="4">
        <f t="shared" si="11"/>
        <v>22696.27</v>
      </c>
      <c r="G32" s="4">
        <f t="shared" si="11"/>
        <v>5000</v>
      </c>
      <c r="H32" s="4">
        <f t="shared" si="11"/>
        <v>725800</v>
      </c>
      <c r="I32" s="4">
        <f t="shared" si="11"/>
        <v>0</v>
      </c>
      <c r="J32" s="4">
        <f t="shared" si="11"/>
        <v>0</v>
      </c>
      <c r="K32" s="4">
        <f t="shared" si="11"/>
        <v>2406603.85</v>
      </c>
    </row>
    <row r="33" spans="1:11" x14ac:dyDescent="0.25">
      <c r="A33" s="5"/>
      <c r="B33" s="6" t="s">
        <v>41</v>
      </c>
      <c r="C33" s="5"/>
      <c r="D33" s="6" t="s">
        <v>42</v>
      </c>
      <c r="E33" s="7">
        <f t="shared" ref="E33:K33" si="12">+E34+E35+E36</f>
        <v>1653107.58</v>
      </c>
      <c r="F33" s="7">
        <f t="shared" si="12"/>
        <v>2696.27</v>
      </c>
      <c r="G33" s="7">
        <f t="shared" si="12"/>
        <v>0</v>
      </c>
      <c r="H33" s="7">
        <f t="shared" si="12"/>
        <v>0</v>
      </c>
      <c r="I33" s="7">
        <f t="shared" si="12"/>
        <v>0</v>
      </c>
      <c r="J33" s="7">
        <f t="shared" si="12"/>
        <v>0</v>
      </c>
      <c r="K33" s="7">
        <f t="shared" si="12"/>
        <v>1655803.85</v>
      </c>
    </row>
    <row r="34" spans="1:11" x14ac:dyDescent="0.25">
      <c r="A34" s="8"/>
      <c r="B34" s="8"/>
      <c r="C34" s="9" t="s">
        <v>11</v>
      </c>
      <c r="D34" s="9" t="s">
        <v>12</v>
      </c>
      <c r="E34" s="10">
        <v>957895.34</v>
      </c>
      <c r="F34" s="10">
        <v>2696.27</v>
      </c>
      <c r="G34" s="10">
        <v>0</v>
      </c>
      <c r="H34" s="10">
        <v>0</v>
      </c>
      <c r="I34" s="10">
        <v>0</v>
      </c>
      <c r="J34" s="10">
        <v>0</v>
      </c>
      <c r="K34" s="10">
        <f>+E34+F34+G34+H34+I34+J34</f>
        <v>960591.61</v>
      </c>
    </row>
    <row r="35" spans="1:11" x14ac:dyDescent="0.25">
      <c r="A35" s="8"/>
      <c r="B35" s="8"/>
      <c r="C35" s="9" t="s">
        <v>25</v>
      </c>
      <c r="D35" s="9" t="s">
        <v>26</v>
      </c>
      <c r="E35" s="10">
        <v>104281.84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+E35+F35+G35+H35+I35+J35</f>
        <v>104281.84</v>
      </c>
    </row>
    <row r="36" spans="1:11" x14ac:dyDescent="0.25">
      <c r="A36" s="8"/>
      <c r="B36" s="8"/>
      <c r="C36" s="9" t="s">
        <v>19</v>
      </c>
      <c r="D36" s="9" t="s">
        <v>20</v>
      </c>
      <c r="E36" s="10">
        <v>590930.4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+E36+F36+G36+H36+I36+J36</f>
        <v>590930.4</v>
      </c>
    </row>
    <row r="37" spans="1:11" x14ac:dyDescent="0.25">
      <c r="A37" s="5"/>
      <c r="B37" s="6" t="s">
        <v>43</v>
      </c>
      <c r="C37" s="5"/>
      <c r="D37" s="6" t="s">
        <v>44</v>
      </c>
      <c r="E37" s="7">
        <f t="shared" ref="E37:K37" si="13">+E38+E39</f>
        <v>0</v>
      </c>
      <c r="F37" s="7">
        <f t="shared" si="13"/>
        <v>20000</v>
      </c>
      <c r="G37" s="7">
        <f t="shared" si="13"/>
        <v>5000</v>
      </c>
      <c r="H37" s="7">
        <f t="shared" si="13"/>
        <v>725800</v>
      </c>
      <c r="I37" s="7">
        <f t="shared" si="13"/>
        <v>0</v>
      </c>
      <c r="J37" s="7">
        <f t="shared" si="13"/>
        <v>0</v>
      </c>
      <c r="K37" s="7">
        <f t="shared" si="13"/>
        <v>750800</v>
      </c>
    </row>
    <row r="38" spans="1:11" x14ac:dyDescent="0.25">
      <c r="A38" s="8"/>
      <c r="B38" s="8"/>
      <c r="C38" s="9" t="s">
        <v>11</v>
      </c>
      <c r="D38" s="9" t="s">
        <v>12</v>
      </c>
      <c r="E38" s="10">
        <v>0</v>
      </c>
      <c r="F38" s="10">
        <v>20000</v>
      </c>
      <c r="G38" s="10">
        <v>5000</v>
      </c>
      <c r="H38" s="10">
        <v>381537.7</v>
      </c>
      <c r="I38" s="10">
        <v>0</v>
      </c>
      <c r="J38" s="10">
        <v>0</v>
      </c>
      <c r="K38" s="10">
        <f>+E38+F38+G38+H38+I38+J38</f>
        <v>406537.7</v>
      </c>
    </row>
    <row r="39" spans="1:11" x14ac:dyDescent="0.25">
      <c r="A39" s="8"/>
      <c r="B39" s="8"/>
      <c r="C39" s="9" t="s">
        <v>19</v>
      </c>
      <c r="D39" s="9" t="s">
        <v>20</v>
      </c>
      <c r="E39" s="10">
        <v>0</v>
      </c>
      <c r="F39" s="10">
        <v>0</v>
      </c>
      <c r="G39" s="10">
        <v>0</v>
      </c>
      <c r="H39" s="10">
        <v>344262.3</v>
      </c>
      <c r="I39" s="10">
        <v>0</v>
      </c>
      <c r="J39" s="10">
        <v>0</v>
      </c>
      <c r="K39" s="10">
        <f>+E39+F39+G39+H39+I39+J39</f>
        <v>344262.3</v>
      </c>
    </row>
    <row r="40" spans="1:11" x14ac:dyDescent="0.25">
      <c r="A40" s="2" t="s">
        <v>45</v>
      </c>
      <c r="B40" s="3"/>
      <c r="C40" s="3"/>
      <c r="D40" s="2" t="s">
        <v>46</v>
      </c>
      <c r="E40" s="4">
        <f t="shared" ref="E40:K40" si="14">+E41+E43+E45+E47+E49+E51</f>
        <v>6794312.9500000002</v>
      </c>
      <c r="F40" s="4">
        <f t="shared" si="14"/>
        <v>2275500</v>
      </c>
      <c r="G40" s="4">
        <f t="shared" si="14"/>
        <v>1760500</v>
      </c>
      <c r="H40" s="4">
        <f t="shared" si="14"/>
        <v>3410500</v>
      </c>
      <c r="I40" s="4">
        <f t="shared" si="14"/>
        <v>1975000</v>
      </c>
      <c r="J40" s="4">
        <f t="shared" si="14"/>
        <v>0</v>
      </c>
      <c r="K40" s="4">
        <f t="shared" si="14"/>
        <v>16215812.950000001</v>
      </c>
    </row>
    <row r="41" spans="1:11" x14ac:dyDescent="0.25">
      <c r="A41" s="5"/>
      <c r="B41" s="6" t="s">
        <v>47</v>
      </c>
      <c r="C41" s="5"/>
      <c r="D41" s="6" t="s">
        <v>48</v>
      </c>
      <c r="E41" s="7">
        <f t="shared" ref="E41:K41" si="15">+E42</f>
        <v>1782692.88</v>
      </c>
      <c r="F41" s="7">
        <f t="shared" si="15"/>
        <v>980000</v>
      </c>
      <c r="G41" s="7">
        <f t="shared" si="15"/>
        <v>120000</v>
      </c>
      <c r="H41" s="7">
        <f t="shared" si="15"/>
        <v>120000</v>
      </c>
      <c r="I41" s="7">
        <f t="shared" si="15"/>
        <v>0</v>
      </c>
      <c r="J41" s="7">
        <f t="shared" si="15"/>
        <v>0</v>
      </c>
      <c r="K41" s="7">
        <f t="shared" si="15"/>
        <v>3002692.88</v>
      </c>
    </row>
    <row r="42" spans="1:11" x14ac:dyDescent="0.25">
      <c r="A42" s="8"/>
      <c r="B42" s="8"/>
      <c r="C42" s="9" t="s">
        <v>11</v>
      </c>
      <c r="D42" s="9" t="s">
        <v>12</v>
      </c>
      <c r="E42" s="10">
        <v>1782692.88</v>
      </c>
      <c r="F42" s="10">
        <v>980000</v>
      </c>
      <c r="G42" s="10">
        <v>120000</v>
      </c>
      <c r="H42" s="10">
        <v>120000</v>
      </c>
      <c r="I42" s="10">
        <v>0</v>
      </c>
      <c r="J42" s="10">
        <v>0</v>
      </c>
      <c r="K42" s="10">
        <f>+E42+F42+G42+H42+I42+J42</f>
        <v>3002692.88</v>
      </c>
    </row>
    <row r="43" spans="1:11" x14ac:dyDescent="0.25">
      <c r="A43" s="5"/>
      <c r="B43" s="6" t="s">
        <v>49</v>
      </c>
      <c r="C43" s="5"/>
      <c r="D43" s="6" t="s">
        <v>50</v>
      </c>
      <c r="E43" s="7">
        <f t="shared" ref="E43:K43" si="16">+E44</f>
        <v>4355663.17</v>
      </c>
      <c r="F43" s="7">
        <f t="shared" si="16"/>
        <v>950000</v>
      </c>
      <c r="G43" s="7">
        <f t="shared" si="16"/>
        <v>900000</v>
      </c>
      <c r="H43" s="7">
        <f t="shared" si="16"/>
        <v>900000</v>
      </c>
      <c r="I43" s="7">
        <f t="shared" si="16"/>
        <v>900000</v>
      </c>
      <c r="J43" s="7">
        <f t="shared" si="16"/>
        <v>0</v>
      </c>
      <c r="K43" s="7">
        <f t="shared" si="16"/>
        <v>8005663.1699999999</v>
      </c>
    </row>
    <row r="44" spans="1:11" x14ac:dyDescent="0.25">
      <c r="A44" s="8"/>
      <c r="B44" s="8"/>
      <c r="C44" s="9" t="s">
        <v>11</v>
      </c>
      <c r="D44" s="9" t="s">
        <v>12</v>
      </c>
      <c r="E44" s="10">
        <v>4355663.17</v>
      </c>
      <c r="F44" s="10">
        <v>950000</v>
      </c>
      <c r="G44" s="10">
        <v>900000</v>
      </c>
      <c r="H44" s="10">
        <v>900000</v>
      </c>
      <c r="I44" s="10">
        <v>900000</v>
      </c>
      <c r="J44" s="10">
        <v>0</v>
      </c>
      <c r="K44" s="10">
        <f>+E44+F44+G44+H44+I44+J44</f>
        <v>8005663.1699999999</v>
      </c>
    </row>
    <row r="45" spans="1:11" x14ac:dyDescent="0.25">
      <c r="A45" s="5"/>
      <c r="B45" s="6" t="s">
        <v>51</v>
      </c>
      <c r="C45" s="5"/>
      <c r="D45" s="6" t="s">
        <v>52</v>
      </c>
      <c r="E45" s="7">
        <f t="shared" ref="E45:K45" si="17">+E46</f>
        <v>6344</v>
      </c>
      <c r="F45" s="7">
        <f t="shared" si="17"/>
        <v>100500</v>
      </c>
      <c r="G45" s="7">
        <f t="shared" si="17"/>
        <v>40000</v>
      </c>
      <c r="H45" s="7">
        <f t="shared" si="17"/>
        <v>1355000</v>
      </c>
      <c r="I45" s="7">
        <f t="shared" si="17"/>
        <v>0</v>
      </c>
      <c r="J45" s="7">
        <f t="shared" si="17"/>
        <v>0</v>
      </c>
      <c r="K45" s="7">
        <f t="shared" si="17"/>
        <v>1501844</v>
      </c>
    </row>
    <row r="46" spans="1:11" x14ac:dyDescent="0.25">
      <c r="A46" s="8"/>
      <c r="B46" s="8"/>
      <c r="C46" s="9" t="s">
        <v>11</v>
      </c>
      <c r="D46" s="9" t="s">
        <v>12</v>
      </c>
      <c r="E46" s="10">
        <v>6344</v>
      </c>
      <c r="F46" s="10">
        <v>100500</v>
      </c>
      <c r="G46" s="10">
        <v>40000</v>
      </c>
      <c r="H46" s="10">
        <v>1355000</v>
      </c>
      <c r="I46" s="10">
        <v>0</v>
      </c>
      <c r="J46" s="10">
        <v>0</v>
      </c>
      <c r="K46" s="10">
        <f>+E46+F46+G46+H46+I46+J46</f>
        <v>1501844</v>
      </c>
    </row>
    <row r="47" spans="1:11" x14ac:dyDescent="0.25">
      <c r="A47" s="5"/>
      <c r="B47" s="6" t="s">
        <v>53</v>
      </c>
      <c r="C47" s="5"/>
      <c r="D47" s="6" t="s">
        <v>54</v>
      </c>
      <c r="E47" s="7">
        <f t="shared" ref="E47:K47" si="18">+E48</f>
        <v>413319.17</v>
      </c>
      <c r="F47" s="7">
        <f t="shared" si="18"/>
        <v>185000</v>
      </c>
      <c r="G47" s="7">
        <f t="shared" si="18"/>
        <v>115000</v>
      </c>
      <c r="H47" s="7">
        <f t="shared" si="18"/>
        <v>115000</v>
      </c>
      <c r="I47" s="7">
        <f t="shared" si="18"/>
        <v>115000</v>
      </c>
      <c r="J47" s="7">
        <f t="shared" si="18"/>
        <v>0</v>
      </c>
      <c r="K47" s="7">
        <f t="shared" si="18"/>
        <v>943319.16999999993</v>
      </c>
    </row>
    <row r="48" spans="1:11" x14ac:dyDescent="0.25">
      <c r="A48" s="8"/>
      <c r="B48" s="8"/>
      <c r="C48" s="9" t="s">
        <v>11</v>
      </c>
      <c r="D48" s="9" t="s">
        <v>12</v>
      </c>
      <c r="E48" s="10">
        <v>413319.17</v>
      </c>
      <c r="F48" s="10">
        <v>185000</v>
      </c>
      <c r="G48" s="10">
        <v>115000</v>
      </c>
      <c r="H48" s="10">
        <v>115000</v>
      </c>
      <c r="I48" s="10">
        <v>115000</v>
      </c>
      <c r="J48" s="10">
        <v>0</v>
      </c>
      <c r="K48" s="10">
        <f>+E48+F48+G48+H48+I48+J48</f>
        <v>943319.16999999993</v>
      </c>
    </row>
    <row r="49" spans="1:11" x14ac:dyDescent="0.25">
      <c r="A49" s="5"/>
      <c r="B49" s="6" t="s">
        <v>55</v>
      </c>
      <c r="C49" s="5"/>
      <c r="D49" s="6" t="s">
        <v>56</v>
      </c>
      <c r="E49" s="7">
        <f t="shared" ref="E49:K49" si="19">+E50</f>
        <v>119830.29</v>
      </c>
      <c r="F49" s="7">
        <f t="shared" si="19"/>
        <v>10000</v>
      </c>
      <c r="G49" s="7">
        <f t="shared" si="19"/>
        <v>10000</v>
      </c>
      <c r="H49" s="7">
        <f t="shared" si="19"/>
        <v>345000</v>
      </c>
      <c r="I49" s="7">
        <f t="shared" si="19"/>
        <v>360000</v>
      </c>
      <c r="J49" s="7">
        <f t="shared" si="19"/>
        <v>0</v>
      </c>
      <c r="K49" s="7">
        <f t="shared" si="19"/>
        <v>844830.29</v>
      </c>
    </row>
    <row r="50" spans="1:11" x14ac:dyDescent="0.25">
      <c r="A50" s="8"/>
      <c r="B50" s="8"/>
      <c r="C50" s="9" t="s">
        <v>11</v>
      </c>
      <c r="D50" s="9" t="s">
        <v>12</v>
      </c>
      <c r="E50" s="10">
        <v>119830.29</v>
      </c>
      <c r="F50" s="10">
        <v>10000</v>
      </c>
      <c r="G50" s="10">
        <v>10000</v>
      </c>
      <c r="H50" s="10">
        <v>345000</v>
      </c>
      <c r="I50" s="10">
        <v>360000</v>
      </c>
      <c r="J50" s="10">
        <v>0</v>
      </c>
      <c r="K50" s="10">
        <f>+E50+F50+G50+H50+I50+J50</f>
        <v>844830.29</v>
      </c>
    </row>
    <row r="51" spans="1:11" x14ac:dyDescent="0.25">
      <c r="A51" s="5"/>
      <c r="B51" s="6" t="s">
        <v>57</v>
      </c>
      <c r="C51" s="5"/>
      <c r="D51" s="6" t="s">
        <v>58</v>
      </c>
      <c r="E51" s="7">
        <f t="shared" ref="E51:K51" si="20">+E52</f>
        <v>116463.44</v>
      </c>
      <c r="F51" s="7">
        <f t="shared" si="20"/>
        <v>50000</v>
      </c>
      <c r="G51" s="7">
        <f t="shared" si="20"/>
        <v>575500</v>
      </c>
      <c r="H51" s="7">
        <f t="shared" si="20"/>
        <v>575500</v>
      </c>
      <c r="I51" s="7">
        <f t="shared" si="20"/>
        <v>600000</v>
      </c>
      <c r="J51" s="7">
        <f t="shared" si="20"/>
        <v>0</v>
      </c>
      <c r="K51" s="7">
        <f t="shared" si="20"/>
        <v>1917463.44</v>
      </c>
    </row>
    <row r="52" spans="1:11" x14ac:dyDescent="0.25">
      <c r="A52" s="8"/>
      <c r="B52" s="8"/>
      <c r="C52" s="9" t="s">
        <v>11</v>
      </c>
      <c r="D52" s="9" t="s">
        <v>12</v>
      </c>
      <c r="E52" s="10">
        <v>116463.44</v>
      </c>
      <c r="F52" s="10">
        <v>50000</v>
      </c>
      <c r="G52" s="10">
        <v>575500</v>
      </c>
      <c r="H52" s="10">
        <v>575500</v>
      </c>
      <c r="I52" s="10">
        <v>600000</v>
      </c>
      <c r="J52" s="10">
        <v>0</v>
      </c>
      <c r="K52" s="10">
        <f>+E52+F52+G52+H52+I52+J52</f>
        <v>1917463.44</v>
      </c>
    </row>
    <row r="53" spans="1:11" x14ac:dyDescent="0.25">
      <c r="A53" s="2" t="s">
        <v>59</v>
      </c>
      <c r="B53" s="3"/>
      <c r="C53" s="3"/>
      <c r="D53" s="2" t="s">
        <v>60</v>
      </c>
      <c r="E53" s="4">
        <f t="shared" ref="E53:K53" si="21">+E54+E56+E58+E61+E64+E67+E70</f>
        <v>609049.56999999995</v>
      </c>
      <c r="F53" s="4">
        <f t="shared" si="21"/>
        <v>257000</v>
      </c>
      <c r="G53" s="4">
        <f t="shared" si="21"/>
        <v>1518783.59</v>
      </c>
      <c r="H53" s="4">
        <f t="shared" si="21"/>
        <v>1196400</v>
      </c>
      <c r="I53" s="4">
        <f t="shared" si="21"/>
        <v>521000</v>
      </c>
      <c r="J53" s="4">
        <f t="shared" si="21"/>
        <v>604000</v>
      </c>
      <c r="K53" s="4">
        <f t="shared" si="21"/>
        <v>4706233.16</v>
      </c>
    </row>
    <row r="54" spans="1:11" x14ac:dyDescent="0.25">
      <c r="A54" s="5"/>
      <c r="B54" s="6" t="s">
        <v>61</v>
      </c>
      <c r="C54" s="5"/>
      <c r="D54" s="6" t="s">
        <v>62</v>
      </c>
      <c r="E54" s="7">
        <f t="shared" ref="E54:K54" si="22">+E55</f>
        <v>376830.19</v>
      </c>
      <c r="F54" s="7">
        <f t="shared" si="22"/>
        <v>50000</v>
      </c>
      <c r="G54" s="7">
        <f t="shared" si="22"/>
        <v>50000</v>
      </c>
      <c r="H54" s="7">
        <f t="shared" si="22"/>
        <v>50000</v>
      </c>
      <c r="I54" s="7">
        <f t="shared" si="22"/>
        <v>50000</v>
      </c>
      <c r="J54" s="7">
        <f t="shared" si="22"/>
        <v>0</v>
      </c>
      <c r="K54" s="7">
        <f t="shared" si="22"/>
        <v>576830.18999999994</v>
      </c>
    </row>
    <row r="55" spans="1:11" x14ac:dyDescent="0.25">
      <c r="A55" s="8"/>
      <c r="B55" s="8"/>
      <c r="C55" s="9" t="s">
        <v>11</v>
      </c>
      <c r="D55" s="9" t="s">
        <v>12</v>
      </c>
      <c r="E55" s="10">
        <v>376830.19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0</v>
      </c>
      <c r="K55" s="10">
        <f>+E55+F55+G55+H55+I55+J55</f>
        <v>576830.18999999994</v>
      </c>
    </row>
    <row r="56" spans="1:11" x14ac:dyDescent="0.25">
      <c r="A56" s="5"/>
      <c r="B56" s="6" t="s">
        <v>63</v>
      </c>
      <c r="C56" s="5"/>
      <c r="D56" s="6" t="s">
        <v>64</v>
      </c>
      <c r="E56" s="7">
        <f t="shared" ref="E56:K56" si="23">+E57</f>
        <v>210224.91</v>
      </c>
      <c r="F56" s="7">
        <f t="shared" si="23"/>
        <v>10000</v>
      </c>
      <c r="G56" s="7">
        <f t="shared" si="23"/>
        <v>51000</v>
      </c>
      <c r="H56" s="7">
        <f t="shared" si="23"/>
        <v>51000</v>
      </c>
      <c r="I56" s="7">
        <f t="shared" si="23"/>
        <v>51000</v>
      </c>
      <c r="J56" s="7">
        <f t="shared" si="23"/>
        <v>0</v>
      </c>
      <c r="K56" s="7">
        <f t="shared" si="23"/>
        <v>373224.91000000003</v>
      </c>
    </row>
    <row r="57" spans="1:11" x14ac:dyDescent="0.25">
      <c r="A57" s="8"/>
      <c r="B57" s="8"/>
      <c r="C57" s="9" t="s">
        <v>11</v>
      </c>
      <c r="D57" s="9" t="s">
        <v>12</v>
      </c>
      <c r="E57" s="10">
        <v>210224.91</v>
      </c>
      <c r="F57" s="10">
        <v>10000</v>
      </c>
      <c r="G57" s="10">
        <v>51000</v>
      </c>
      <c r="H57" s="10">
        <v>51000</v>
      </c>
      <c r="I57" s="10">
        <v>51000</v>
      </c>
      <c r="J57" s="10">
        <v>0</v>
      </c>
      <c r="K57" s="10">
        <f>+E57+F57+G57+H57+I57+J57</f>
        <v>373224.91000000003</v>
      </c>
    </row>
    <row r="58" spans="1:11" x14ac:dyDescent="0.25">
      <c r="A58" s="5"/>
      <c r="B58" s="6" t="s">
        <v>65</v>
      </c>
      <c r="C58" s="5"/>
      <c r="D58" s="6" t="s">
        <v>66</v>
      </c>
      <c r="E58" s="7">
        <f t="shared" ref="E58:K58" si="24">+E59+E60</f>
        <v>1220</v>
      </c>
      <c r="F58" s="7">
        <f t="shared" si="24"/>
        <v>70000</v>
      </c>
      <c r="G58" s="7">
        <f t="shared" si="24"/>
        <v>77000</v>
      </c>
      <c r="H58" s="7">
        <f t="shared" si="24"/>
        <v>80000</v>
      </c>
      <c r="I58" s="7">
        <f t="shared" si="24"/>
        <v>204000</v>
      </c>
      <c r="J58" s="7">
        <f t="shared" si="24"/>
        <v>204000</v>
      </c>
      <c r="K58" s="7">
        <f t="shared" si="24"/>
        <v>636220</v>
      </c>
    </row>
    <row r="59" spans="1:11" x14ac:dyDescent="0.25">
      <c r="A59" s="8"/>
      <c r="B59" s="8"/>
      <c r="C59" s="9" t="s">
        <v>11</v>
      </c>
      <c r="D59" s="9" t="s">
        <v>12</v>
      </c>
      <c r="E59" s="10">
        <v>1220</v>
      </c>
      <c r="F59" s="10">
        <v>70000</v>
      </c>
      <c r="G59" s="10">
        <v>77000</v>
      </c>
      <c r="H59" s="10">
        <v>80000</v>
      </c>
      <c r="I59" s="10">
        <v>61200</v>
      </c>
      <c r="J59" s="10">
        <v>61200</v>
      </c>
      <c r="K59" s="10">
        <f>+E59+F59+G59+H59+I59+J59</f>
        <v>350620</v>
      </c>
    </row>
    <row r="60" spans="1:11" x14ac:dyDescent="0.25">
      <c r="A60" s="8"/>
      <c r="B60" s="8"/>
      <c r="C60" s="9" t="s">
        <v>19</v>
      </c>
      <c r="D60" s="9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142800</v>
      </c>
      <c r="J60" s="10">
        <v>142800</v>
      </c>
      <c r="K60" s="10">
        <f>+E60+F60+G60+H60+I60+J60</f>
        <v>285600</v>
      </c>
    </row>
    <row r="61" spans="1:11" x14ac:dyDescent="0.25">
      <c r="A61" s="5"/>
      <c r="B61" s="6" t="s">
        <v>67</v>
      </c>
      <c r="C61" s="5"/>
      <c r="D61" s="6" t="s">
        <v>68</v>
      </c>
      <c r="E61" s="7">
        <f t="shared" ref="E61:K61" si="25">+E62+E63</f>
        <v>6014.6</v>
      </c>
      <c r="F61" s="7">
        <f t="shared" si="25"/>
        <v>20000</v>
      </c>
      <c r="G61" s="7">
        <f t="shared" si="25"/>
        <v>415700</v>
      </c>
      <c r="H61" s="7">
        <f t="shared" si="25"/>
        <v>801400</v>
      </c>
      <c r="I61" s="7">
        <f t="shared" si="25"/>
        <v>10000</v>
      </c>
      <c r="J61" s="7">
        <f t="shared" si="25"/>
        <v>0</v>
      </c>
      <c r="K61" s="7">
        <f t="shared" si="25"/>
        <v>1253114.6000000001</v>
      </c>
    </row>
    <row r="62" spans="1:11" x14ac:dyDescent="0.25">
      <c r="A62" s="8"/>
      <c r="B62" s="8"/>
      <c r="C62" s="9" t="s">
        <v>11</v>
      </c>
      <c r="D62" s="9" t="s">
        <v>12</v>
      </c>
      <c r="E62" s="10">
        <v>6014.6</v>
      </c>
      <c r="F62" s="10">
        <v>20000</v>
      </c>
      <c r="G62" s="10">
        <v>215700</v>
      </c>
      <c r="H62" s="10">
        <v>351400</v>
      </c>
      <c r="I62" s="10">
        <v>10000</v>
      </c>
      <c r="J62" s="10">
        <v>0</v>
      </c>
      <c r="K62" s="10">
        <f>+E62+F62+G62+H62+I62+J62</f>
        <v>603114.6</v>
      </c>
    </row>
    <row r="63" spans="1:11" x14ac:dyDescent="0.25">
      <c r="A63" s="8"/>
      <c r="B63" s="8"/>
      <c r="C63" s="9" t="s">
        <v>25</v>
      </c>
      <c r="D63" s="9" t="s">
        <v>26</v>
      </c>
      <c r="E63" s="10">
        <v>0</v>
      </c>
      <c r="F63" s="10">
        <v>0</v>
      </c>
      <c r="G63" s="10">
        <v>200000</v>
      </c>
      <c r="H63" s="10">
        <v>450000</v>
      </c>
      <c r="I63" s="10">
        <v>0</v>
      </c>
      <c r="J63" s="10">
        <v>0</v>
      </c>
      <c r="K63" s="10">
        <f>+E63+F63+G63+H63+I63+J63</f>
        <v>650000</v>
      </c>
    </row>
    <row r="64" spans="1:11" x14ac:dyDescent="0.25">
      <c r="A64" s="5"/>
      <c r="B64" s="6" t="s">
        <v>69</v>
      </c>
      <c r="C64" s="5"/>
      <c r="D64" s="6" t="s">
        <v>70</v>
      </c>
      <c r="E64" s="7">
        <f t="shared" ref="E64:K64" si="26">+E65+E66</f>
        <v>14759.87</v>
      </c>
      <c r="F64" s="7">
        <f t="shared" si="26"/>
        <v>35000</v>
      </c>
      <c r="G64" s="7">
        <f t="shared" si="26"/>
        <v>105000</v>
      </c>
      <c r="H64" s="7">
        <f t="shared" si="26"/>
        <v>204000</v>
      </c>
      <c r="I64" s="7">
        <f t="shared" si="26"/>
        <v>206000</v>
      </c>
      <c r="J64" s="7">
        <f t="shared" si="26"/>
        <v>400000</v>
      </c>
      <c r="K64" s="7">
        <f t="shared" si="26"/>
        <v>964759.87</v>
      </c>
    </row>
    <row r="65" spans="1:11" x14ac:dyDescent="0.25">
      <c r="A65" s="8"/>
      <c r="B65" s="8"/>
      <c r="C65" s="9" t="s">
        <v>11</v>
      </c>
      <c r="D65" s="9" t="s">
        <v>12</v>
      </c>
      <c r="E65" s="10">
        <v>14759.87</v>
      </c>
      <c r="F65" s="10">
        <v>35000</v>
      </c>
      <c r="G65" s="10">
        <v>42000</v>
      </c>
      <c r="H65" s="10">
        <v>81600</v>
      </c>
      <c r="I65" s="10">
        <v>82400</v>
      </c>
      <c r="J65" s="10">
        <v>160000</v>
      </c>
      <c r="K65" s="10">
        <f>+E65+F65+G65+H65+I65+J65</f>
        <v>415759.87</v>
      </c>
    </row>
    <row r="66" spans="1:11" x14ac:dyDescent="0.25">
      <c r="A66" s="8"/>
      <c r="B66" s="8"/>
      <c r="C66" s="9" t="s">
        <v>25</v>
      </c>
      <c r="D66" s="9" t="s">
        <v>26</v>
      </c>
      <c r="E66" s="10">
        <v>0</v>
      </c>
      <c r="F66" s="10">
        <v>0</v>
      </c>
      <c r="G66" s="10">
        <v>63000</v>
      </c>
      <c r="H66" s="10">
        <v>122400</v>
      </c>
      <c r="I66" s="10">
        <v>123600</v>
      </c>
      <c r="J66" s="10">
        <v>240000</v>
      </c>
      <c r="K66" s="10">
        <f>+E66+F66+G66+H66+I66+J66</f>
        <v>549000</v>
      </c>
    </row>
    <row r="67" spans="1:11" x14ac:dyDescent="0.25">
      <c r="A67" s="5"/>
      <c r="B67" s="6" t="s">
        <v>71</v>
      </c>
      <c r="C67" s="5"/>
      <c r="D67" s="6" t="s">
        <v>72</v>
      </c>
      <c r="E67" s="7">
        <f t="shared" ref="E67:K67" si="27">+E68+E69</f>
        <v>0</v>
      </c>
      <c r="F67" s="7">
        <f t="shared" si="27"/>
        <v>70000</v>
      </c>
      <c r="G67" s="7">
        <f t="shared" si="27"/>
        <v>810083.59000000008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880083.59000000008</v>
      </c>
    </row>
    <row r="68" spans="1:11" x14ac:dyDescent="0.25">
      <c r="A68" s="8"/>
      <c r="B68" s="8"/>
      <c r="C68" s="9" t="s">
        <v>11</v>
      </c>
      <c r="D68" s="9" t="s">
        <v>12</v>
      </c>
      <c r="E68" s="10">
        <v>0</v>
      </c>
      <c r="F68" s="10">
        <v>70000</v>
      </c>
      <c r="G68" s="10">
        <v>460083.59</v>
      </c>
      <c r="H68" s="10">
        <v>0</v>
      </c>
      <c r="I68" s="10">
        <v>0</v>
      </c>
      <c r="J68" s="10">
        <v>0</v>
      </c>
      <c r="K68" s="10">
        <f>+E68+F68+G68+H68+I68+J68</f>
        <v>530083.59000000008</v>
      </c>
    </row>
    <row r="69" spans="1:11" x14ac:dyDescent="0.25">
      <c r="A69" s="8"/>
      <c r="B69" s="8"/>
      <c r="C69" s="9" t="s">
        <v>25</v>
      </c>
      <c r="D69" s="9" t="s">
        <v>26</v>
      </c>
      <c r="E69" s="10">
        <v>0</v>
      </c>
      <c r="F69" s="10">
        <v>0</v>
      </c>
      <c r="G69" s="10">
        <v>350000</v>
      </c>
      <c r="H69" s="10">
        <v>0</v>
      </c>
      <c r="I69" s="10">
        <v>0</v>
      </c>
      <c r="J69" s="10">
        <v>0</v>
      </c>
      <c r="K69" s="10">
        <f>+E69+F69+G69+H69+I69+J69</f>
        <v>350000</v>
      </c>
    </row>
    <row r="70" spans="1:11" x14ac:dyDescent="0.25">
      <c r="A70" s="5"/>
      <c r="B70" s="6" t="s">
        <v>73</v>
      </c>
      <c r="C70" s="5"/>
      <c r="D70" s="6" t="s">
        <v>74</v>
      </c>
      <c r="E70" s="7">
        <f t="shared" ref="E70:K70" si="28">+E71</f>
        <v>0</v>
      </c>
      <c r="F70" s="7">
        <f t="shared" si="28"/>
        <v>2000</v>
      </c>
      <c r="G70" s="7">
        <f t="shared" si="28"/>
        <v>10000</v>
      </c>
      <c r="H70" s="7">
        <f t="shared" si="28"/>
        <v>10000</v>
      </c>
      <c r="I70" s="7">
        <f t="shared" si="28"/>
        <v>0</v>
      </c>
      <c r="J70" s="7">
        <f t="shared" si="28"/>
        <v>0</v>
      </c>
      <c r="K70" s="7">
        <f t="shared" si="28"/>
        <v>22000</v>
      </c>
    </row>
    <row r="71" spans="1:11" x14ac:dyDescent="0.25">
      <c r="A71" s="8"/>
      <c r="B71" s="8"/>
      <c r="C71" s="9" t="s">
        <v>11</v>
      </c>
      <c r="D71" s="9" t="s">
        <v>12</v>
      </c>
      <c r="E71" s="10">
        <v>0</v>
      </c>
      <c r="F71" s="10">
        <v>2000</v>
      </c>
      <c r="G71" s="10">
        <v>10000</v>
      </c>
      <c r="H71" s="10">
        <v>10000</v>
      </c>
      <c r="I71" s="10">
        <v>0</v>
      </c>
      <c r="J71" s="10">
        <v>0</v>
      </c>
      <c r="K71" s="10">
        <f>+E71+F71+G71+H71+I71+J71</f>
        <v>22000</v>
      </c>
    </row>
    <row r="72" spans="1:11" x14ac:dyDescent="0.25">
      <c r="A72" s="2" t="s">
        <v>75</v>
      </c>
      <c r="B72" s="3"/>
      <c r="C72" s="3"/>
      <c r="D72" s="2" t="s">
        <v>76</v>
      </c>
      <c r="E72" s="4">
        <f t="shared" ref="E72:K72" si="29">+E73+E77+E79+E81</f>
        <v>5068241.8199999994</v>
      </c>
      <c r="F72" s="4">
        <f t="shared" si="29"/>
        <v>2952041.87</v>
      </c>
      <c r="G72" s="4">
        <f t="shared" si="29"/>
        <v>120000</v>
      </c>
      <c r="H72" s="4">
        <f t="shared" si="29"/>
        <v>20000</v>
      </c>
      <c r="I72" s="4">
        <f t="shared" si="29"/>
        <v>20000</v>
      </c>
      <c r="J72" s="4">
        <f t="shared" si="29"/>
        <v>0</v>
      </c>
      <c r="K72" s="4">
        <f t="shared" si="29"/>
        <v>8180283.6899999995</v>
      </c>
    </row>
    <row r="73" spans="1:11" x14ac:dyDescent="0.25">
      <c r="A73" s="5"/>
      <c r="B73" s="6" t="s">
        <v>77</v>
      </c>
      <c r="C73" s="5"/>
      <c r="D73" s="6" t="s">
        <v>78</v>
      </c>
      <c r="E73" s="7">
        <f t="shared" ref="E73:K73" si="30">+E74+E75+E76</f>
        <v>4740549.46</v>
      </c>
      <c r="F73" s="7">
        <f t="shared" si="30"/>
        <v>2671394.63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7411944.0899999999</v>
      </c>
    </row>
    <row r="74" spans="1:11" x14ac:dyDescent="0.25">
      <c r="A74" s="8"/>
      <c r="B74" s="8"/>
      <c r="C74" s="9" t="s">
        <v>11</v>
      </c>
      <c r="D74" s="9" t="s">
        <v>12</v>
      </c>
      <c r="E74" s="10">
        <v>3099272.51</v>
      </c>
      <c r="F74" s="10">
        <v>1773775.01</v>
      </c>
      <c r="G74" s="10">
        <v>0</v>
      </c>
      <c r="H74" s="10">
        <v>0</v>
      </c>
      <c r="I74" s="10">
        <v>0</v>
      </c>
      <c r="J74" s="10">
        <v>0</v>
      </c>
      <c r="K74" s="10">
        <f>+E74+F74+G74+H74+I74+J74</f>
        <v>4873047.5199999996</v>
      </c>
    </row>
    <row r="75" spans="1:11" x14ac:dyDescent="0.25">
      <c r="A75" s="8"/>
      <c r="B75" s="8"/>
      <c r="C75" s="9" t="s">
        <v>25</v>
      </c>
      <c r="D75" s="9" t="s">
        <v>26</v>
      </c>
      <c r="E75" s="10">
        <v>246191.54</v>
      </c>
      <c r="F75" s="10">
        <v>134642.95000000001</v>
      </c>
      <c r="G75" s="10">
        <v>0</v>
      </c>
      <c r="H75" s="10">
        <v>0</v>
      </c>
      <c r="I75" s="10">
        <v>0</v>
      </c>
      <c r="J75" s="10">
        <v>0</v>
      </c>
      <c r="K75" s="10">
        <f>+E75+F75+G75+H75+I75+J75</f>
        <v>380834.49</v>
      </c>
    </row>
    <row r="76" spans="1:11" x14ac:dyDescent="0.25">
      <c r="A76" s="8"/>
      <c r="B76" s="8"/>
      <c r="C76" s="9" t="s">
        <v>19</v>
      </c>
      <c r="D76" s="9" t="s">
        <v>20</v>
      </c>
      <c r="E76" s="10">
        <v>1395085.41</v>
      </c>
      <c r="F76" s="10">
        <v>762976.67</v>
      </c>
      <c r="G76" s="10">
        <v>0</v>
      </c>
      <c r="H76" s="10">
        <v>0</v>
      </c>
      <c r="I76" s="10">
        <v>0</v>
      </c>
      <c r="J76" s="10">
        <v>0</v>
      </c>
      <c r="K76" s="10">
        <f>+E76+F76+G76+H76+I76+J76</f>
        <v>2158062.08</v>
      </c>
    </row>
    <row r="77" spans="1:11" x14ac:dyDescent="0.25">
      <c r="A77" s="5"/>
      <c r="B77" s="6" t="s">
        <v>79</v>
      </c>
      <c r="C77" s="5"/>
      <c r="D77" s="6" t="s">
        <v>80</v>
      </c>
      <c r="E77" s="7">
        <f t="shared" ref="E77:K77" si="31">+E78</f>
        <v>101831.47</v>
      </c>
      <c r="F77" s="7">
        <f t="shared" si="31"/>
        <v>155147.24</v>
      </c>
      <c r="G77" s="7">
        <f t="shared" si="31"/>
        <v>100000</v>
      </c>
      <c r="H77" s="7">
        <f t="shared" si="31"/>
        <v>0</v>
      </c>
      <c r="I77" s="7">
        <f t="shared" si="31"/>
        <v>0</v>
      </c>
      <c r="J77" s="7">
        <f t="shared" si="31"/>
        <v>0</v>
      </c>
      <c r="K77" s="7">
        <f t="shared" si="31"/>
        <v>356978.70999999996</v>
      </c>
    </row>
    <row r="78" spans="1:11" x14ac:dyDescent="0.25">
      <c r="A78" s="8"/>
      <c r="B78" s="8"/>
      <c r="C78" s="9" t="s">
        <v>11</v>
      </c>
      <c r="D78" s="9" t="s">
        <v>12</v>
      </c>
      <c r="E78" s="10">
        <v>101831.47</v>
      </c>
      <c r="F78" s="10">
        <v>155147.24</v>
      </c>
      <c r="G78" s="10">
        <v>100000</v>
      </c>
      <c r="H78" s="10">
        <v>0</v>
      </c>
      <c r="I78" s="10">
        <v>0</v>
      </c>
      <c r="J78" s="10">
        <v>0</v>
      </c>
      <c r="K78" s="10">
        <f>+E78+F78+G78+H78+I78+J78</f>
        <v>356978.70999999996</v>
      </c>
    </row>
    <row r="79" spans="1:11" x14ac:dyDescent="0.25">
      <c r="A79" s="5"/>
      <c r="B79" s="6" t="s">
        <v>81</v>
      </c>
      <c r="C79" s="5"/>
      <c r="D79" s="6" t="s">
        <v>82</v>
      </c>
      <c r="E79" s="7">
        <f t="shared" ref="E79:K79" si="32">+E80</f>
        <v>223457.33</v>
      </c>
      <c r="F79" s="7">
        <f t="shared" si="32"/>
        <v>112000</v>
      </c>
      <c r="G79" s="7">
        <f t="shared" si="32"/>
        <v>0</v>
      </c>
      <c r="H79" s="7">
        <f t="shared" si="32"/>
        <v>0</v>
      </c>
      <c r="I79" s="7">
        <f t="shared" si="32"/>
        <v>0</v>
      </c>
      <c r="J79" s="7">
        <f t="shared" si="32"/>
        <v>0</v>
      </c>
      <c r="K79" s="7">
        <f t="shared" si="32"/>
        <v>335457.32999999996</v>
      </c>
    </row>
    <row r="80" spans="1:11" x14ac:dyDescent="0.25">
      <c r="A80" s="8"/>
      <c r="B80" s="8"/>
      <c r="C80" s="9" t="s">
        <v>11</v>
      </c>
      <c r="D80" s="9" t="s">
        <v>12</v>
      </c>
      <c r="E80" s="10">
        <v>223457.33</v>
      </c>
      <c r="F80" s="10">
        <v>112000</v>
      </c>
      <c r="G80" s="10">
        <v>0</v>
      </c>
      <c r="H80" s="10">
        <v>0</v>
      </c>
      <c r="I80" s="10">
        <v>0</v>
      </c>
      <c r="J80" s="10">
        <v>0</v>
      </c>
      <c r="K80" s="10">
        <f>+E80+F80+G80+H80+I80+J80</f>
        <v>335457.32999999996</v>
      </c>
    </row>
    <row r="81" spans="1:11" x14ac:dyDescent="0.25">
      <c r="A81" s="5"/>
      <c r="B81" s="6" t="s">
        <v>83</v>
      </c>
      <c r="C81" s="5"/>
      <c r="D81" s="6" t="s">
        <v>84</v>
      </c>
      <c r="E81" s="7">
        <f t="shared" ref="E81:K81" si="33">+E82</f>
        <v>2403.56</v>
      </c>
      <c r="F81" s="7">
        <f t="shared" si="33"/>
        <v>13500</v>
      </c>
      <c r="G81" s="7">
        <f t="shared" si="33"/>
        <v>20000</v>
      </c>
      <c r="H81" s="7">
        <f t="shared" si="33"/>
        <v>20000</v>
      </c>
      <c r="I81" s="7">
        <f t="shared" si="33"/>
        <v>20000</v>
      </c>
      <c r="J81" s="7">
        <f t="shared" si="33"/>
        <v>0</v>
      </c>
      <c r="K81" s="7">
        <f t="shared" si="33"/>
        <v>75903.56</v>
      </c>
    </row>
    <row r="82" spans="1:11" x14ac:dyDescent="0.25">
      <c r="A82" s="8"/>
      <c r="B82" s="8"/>
      <c r="C82" s="9" t="s">
        <v>11</v>
      </c>
      <c r="D82" s="9" t="s">
        <v>12</v>
      </c>
      <c r="E82" s="10">
        <v>2403.56</v>
      </c>
      <c r="F82" s="10">
        <v>13500</v>
      </c>
      <c r="G82" s="10">
        <v>20000</v>
      </c>
      <c r="H82" s="10">
        <v>20000</v>
      </c>
      <c r="I82" s="10">
        <v>20000</v>
      </c>
      <c r="J82" s="10">
        <v>0</v>
      </c>
      <c r="K82" s="10">
        <f>+E82+F82+G82+H82+I82+J82</f>
        <v>75903.56</v>
      </c>
    </row>
    <row r="83" spans="1:11" x14ac:dyDescent="0.25">
      <c r="A83" s="2" t="s">
        <v>85</v>
      </c>
      <c r="B83" s="3"/>
      <c r="C83" s="3"/>
      <c r="D83" s="2" t="s">
        <v>86</v>
      </c>
      <c r="E83" s="4">
        <f t="shared" ref="E83:K83" si="34">+E84+E86+E88+E90+E93</f>
        <v>2263887.9500000002</v>
      </c>
      <c r="F83" s="4">
        <f t="shared" si="34"/>
        <v>1127148.02</v>
      </c>
      <c r="G83" s="4">
        <f t="shared" si="34"/>
        <v>2791000</v>
      </c>
      <c r="H83" s="4">
        <f t="shared" si="34"/>
        <v>1364000</v>
      </c>
      <c r="I83" s="4">
        <f t="shared" si="34"/>
        <v>484000</v>
      </c>
      <c r="J83" s="4">
        <f t="shared" si="34"/>
        <v>2634400</v>
      </c>
      <c r="K83" s="4">
        <f t="shared" si="34"/>
        <v>10664435.970000001</v>
      </c>
    </row>
    <row r="84" spans="1:11" x14ac:dyDescent="0.25">
      <c r="A84" s="5"/>
      <c r="B84" s="6" t="s">
        <v>87</v>
      </c>
      <c r="C84" s="5"/>
      <c r="D84" s="6" t="s">
        <v>88</v>
      </c>
      <c r="E84" s="7">
        <f t="shared" ref="E84:K84" si="35">+E85</f>
        <v>446580.76</v>
      </c>
      <c r="F84" s="7">
        <f t="shared" si="35"/>
        <v>120000</v>
      </c>
      <c r="G84" s="7">
        <f t="shared" si="35"/>
        <v>90000</v>
      </c>
      <c r="H84" s="7">
        <f t="shared" si="35"/>
        <v>90000</v>
      </c>
      <c r="I84" s="7">
        <f t="shared" si="35"/>
        <v>0</v>
      </c>
      <c r="J84" s="7">
        <f t="shared" si="35"/>
        <v>0</v>
      </c>
      <c r="K84" s="7">
        <f t="shared" si="35"/>
        <v>746580.76</v>
      </c>
    </row>
    <row r="85" spans="1:11" x14ac:dyDescent="0.25">
      <c r="A85" s="8"/>
      <c r="B85" s="8"/>
      <c r="C85" s="9" t="s">
        <v>11</v>
      </c>
      <c r="D85" s="9" t="s">
        <v>12</v>
      </c>
      <c r="E85" s="10">
        <v>446580.76</v>
      </c>
      <c r="F85" s="10">
        <v>120000</v>
      </c>
      <c r="G85" s="10">
        <v>90000</v>
      </c>
      <c r="H85" s="10">
        <v>90000</v>
      </c>
      <c r="I85" s="10">
        <v>0</v>
      </c>
      <c r="J85" s="10">
        <v>0</v>
      </c>
      <c r="K85" s="10">
        <f>+E85+F85+G85+H85+I85+J85</f>
        <v>746580.76</v>
      </c>
    </row>
    <row r="86" spans="1:11" x14ac:dyDescent="0.25">
      <c r="A86" s="5"/>
      <c r="B86" s="6" t="s">
        <v>89</v>
      </c>
      <c r="C86" s="5"/>
      <c r="D86" s="6" t="s">
        <v>90</v>
      </c>
      <c r="E86" s="7">
        <f t="shared" ref="E86:K86" si="36">+E87</f>
        <v>1320676.17</v>
      </c>
      <c r="F86" s="7">
        <f t="shared" si="36"/>
        <v>787148.02</v>
      </c>
      <c r="G86" s="7">
        <f t="shared" si="36"/>
        <v>400000</v>
      </c>
      <c r="H86" s="7">
        <f t="shared" si="36"/>
        <v>440000</v>
      </c>
      <c r="I86" s="7">
        <f t="shared" si="36"/>
        <v>440000</v>
      </c>
      <c r="J86" s="7">
        <f t="shared" si="36"/>
        <v>0</v>
      </c>
      <c r="K86" s="7">
        <f t="shared" si="36"/>
        <v>3387824.19</v>
      </c>
    </row>
    <row r="87" spans="1:11" x14ac:dyDescent="0.25">
      <c r="A87" s="8"/>
      <c r="B87" s="8"/>
      <c r="C87" s="9" t="s">
        <v>11</v>
      </c>
      <c r="D87" s="9" t="s">
        <v>12</v>
      </c>
      <c r="E87" s="10">
        <v>1320676.17</v>
      </c>
      <c r="F87" s="10">
        <v>787148.02</v>
      </c>
      <c r="G87" s="10">
        <v>400000</v>
      </c>
      <c r="H87" s="10">
        <v>440000</v>
      </c>
      <c r="I87" s="10">
        <v>440000</v>
      </c>
      <c r="J87" s="10">
        <v>0</v>
      </c>
      <c r="K87" s="10">
        <f>+E87+F87+G87+H87+I87+J87</f>
        <v>3387824.19</v>
      </c>
    </row>
    <row r="88" spans="1:11" x14ac:dyDescent="0.25">
      <c r="A88" s="5"/>
      <c r="B88" s="6" t="s">
        <v>91</v>
      </c>
      <c r="C88" s="5"/>
      <c r="D88" s="6" t="s">
        <v>92</v>
      </c>
      <c r="E88" s="7">
        <f t="shared" ref="E88:K88" si="37">+E89</f>
        <v>388491.02</v>
      </c>
      <c r="F88" s="7">
        <f t="shared" si="37"/>
        <v>190000</v>
      </c>
      <c r="G88" s="7">
        <f t="shared" si="37"/>
        <v>161000</v>
      </c>
      <c r="H88" s="7">
        <f t="shared" si="37"/>
        <v>114000</v>
      </c>
      <c r="I88" s="7">
        <f t="shared" si="37"/>
        <v>26000</v>
      </c>
      <c r="J88" s="7">
        <f t="shared" si="37"/>
        <v>0</v>
      </c>
      <c r="K88" s="7">
        <f t="shared" si="37"/>
        <v>879491.02</v>
      </c>
    </row>
    <row r="89" spans="1:11" x14ac:dyDescent="0.25">
      <c r="A89" s="8"/>
      <c r="B89" s="8"/>
      <c r="C89" s="9" t="s">
        <v>11</v>
      </c>
      <c r="D89" s="9" t="s">
        <v>12</v>
      </c>
      <c r="E89" s="10">
        <v>388491.02</v>
      </c>
      <c r="F89" s="10">
        <v>190000</v>
      </c>
      <c r="G89" s="10">
        <v>161000</v>
      </c>
      <c r="H89" s="10">
        <v>114000</v>
      </c>
      <c r="I89" s="10">
        <v>26000</v>
      </c>
      <c r="J89" s="10">
        <v>0</v>
      </c>
      <c r="K89" s="10">
        <f>+E89+F89+G89+H89+I89+J89</f>
        <v>879491.02</v>
      </c>
    </row>
    <row r="90" spans="1:11" x14ac:dyDescent="0.25">
      <c r="A90" s="5"/>
      <c r="B90" s="6" t="s">
        <v>93</v>
      </c>
      <c r="C90" s="5"/>
      <c r="D90" s="6" t="s">
        <v>94</v>
      </c>
      <c r="E90" s="7">
        <f t="shared" ref="E90:K90" si="38">+E91+E92</f>
        <v>108140</v>
      </c>
      <c r="F90" s="7">
        <f t="shared" si="38"/>
        <v>20000</v>
      </c>
      <c r="G90" s="7">
        <f t="shared" si="38"/>
        <v>2040000</v>
      </c>
      <c r="H90" s="7">
        <f t="shared" si="38"/>
        <v>720000</v>
      </c>
      <c r="I90" s="7">
        <f t="shared" si="38"/>
        <v>18000</v>
      </c>
      <c r="J90" s="7">
        <f t="shared" si="38"/>
        <v>2634400</v>
      </c>
      <c r="K90" s="7">
        <f t="shared" si="38"/>
        <v>5540540</v>
      </c>
    </row>
    <row r="91" spans="1:11" x14ac:dyDescent="0.25">
      <c r="A91" s="8"/>
      <c r="B91" s="8"/>
      <c r="C91" s="9" t="s">
        <v>11</v>
      </c>
      <c r="D91" s="9" t="s">
        <v>12</v>
      </c>
      <c r="E91" s="10">
        <v>108140</v>
      </c>
      <c r="F91" s="10">
        <v>20000</v>
      </c>
      <c r="G91" s="10">
        <v>340000</v>
      </c>
      <c r="H91" s="10">
        <v>420000</v>
      </c>
      <c r="I91" s="10">
        <v>18000</v>
      </c>
      <c r="J91" s="10">
        <v>2634400</v>
      </c>
      <c r="K91" s="10">
        <f>+E91+F91+G91+H91+I91+J91</f>
        <v>3540540</v>
      </c>
    </row>
    <row r="92" spans="1:11" x14ac:dyDescent="0.25">
      <c r="A92" s="8"/>
      <c r="B92" s="8"/>
      <c r="C92" s="9" t="s">
        <v>25</v>
      </c>
      <c r="D92" s="9" t="s">
        <v>26</v>
      </c>
      <c r="E92" s="10">
        <v>0</v>
      </c>
      <c r="F92" s="10">
        <v>0</v>
      </c>
      <c r="G92" s="10">
        <v>1700000</v>
      </c>
      <c r="H92" s="10">
        <v>300000</v>
      </c>
      <c r="I92" s="10">
        <v>0</v>
      </c>
      <c r="J92" s="10">
        <v>0</v>
      </c>
      <c r="K92" s="10">
        <f>+E92+F92+G92+H92+I92+J92</f>
        <v>2000000</v>
      </c>
    </row>
    <row r="93" spans="1:11" x14ac:dyDescent="0.25">
      <c r="A93" s="5"/>
      <c r="B93" s="6" t="s">
        <v>95</v>
      </c>
      <c r="C93" s="5"/>
      <c r="D93" s="6" t="s">
        <v>96</v>
      </c>
      <c r="E93" s="7">
        <f t="shared" ref="E93:K93" si="39">+E94</f>
        <v>0</v>
      </c>
      <c r="F93" s="7">
        <f t="shared" si="39"/>
        <v>10000</v>
      </c>
      <c r="G93" s="7">
        <f t="shared" si="39"/>
        <v>100000</v>
      </c>
      <c r="H93" s="7">
        <f t="shared" si="39"/>
        <v>0</v>
      </c>
      <c r="I93" s="7">
        <f t="shared" si="39"/>
        <v>0</v>
      </c>
      <c r="J93" s="7">
        <f t="shared" si="39"/>
        <v>0</v>
      </c>
      <c r="K93" s="7">
        <f t="shared" si="39"/>
        <v>110000</v>
      </c>
    </row>
    <row r="94" spans="1:11" x14ac:dyDescent="0.25">
      <c r="A94" s="8"/>
      <c r="B94" s="8"/>
      <c r="C94" s="9" t="s">
        <v>11</v>
      </c>
      <c r="D94" s="9" t="s">
        <v>12</v>
      </c>
      <c r="E94" s="10">
        <v>0</v>
      </c>
      <c r="F94" s="10">
        <v>10000</v>
      </c>
      <c r="G94" s="10">
        <v>100000</v>
      </c>
      <c r="H94" s="10">
        <v>0</v>
      </c>
      <c r="I94" s="10">
        <v>0</v>
      </c>
      <c r="J94" s="10">
        <v>0</v>
      </c>
      <c r="K94" s="10">
        <f>+E94+F94+G94+H94+I94+J94</f>
        <v>110000</v>
      </c>
    </row>
    <row r="95" spans="1:11" x14ac:dyDescent="0.25">
      <c r="A95" s="2" t="s">
        <v>97</v>
      </c>
      <c r="B95" s="3"/>
      <c r="C95" s="3"/>
      <c r="D95" s="2" t="s">
        <v>98</v>
      </c>
      <c r="E95" s="4">
        <f t="shared" ref="E95:K95" si="40">+E96+E100</f>
        <v>536779.51</v>
      </c>
      <c r="F95" s="4">
        <f t="shared" si="40"/>
        <v>1436191.5</v>
      </c>
      <c r="G95" s="4">
        <f t="shared" si="40"/>
        <v>2382416.4500000002</v>
      </c>
      <c r="H95" s="4">
        <f t="shared" si="40"/>
        <v>50000</v>
      </c>
      <c r="I95" s="4">
        <f t="shared" si="40"/>
        <v>50000</v>
      </c>
      <c r="J95" s="4">
        <f t="shared" si="40"/>
        <v>50000</v>
      </c>
      <c r="K95" s="4">
        <f t="shared" si="40"/>
        <v>4505387.459999999</v>
      </c>
    </row>
    <row r="96" spans="1:11" x14ac:dyDescent="0.25">
      <c r="A96" s="5"/>
      <c r="B96" s="6" t="s">
        <v>99</v>
      </c>
      <c r="C96" s="5"/>
      <c r="D96" s="6" t="s">
        <v>100</v>
      </c>
      <c r="E96" s="7">
        <f t="shared" ref="E96:K96" si="41">+E97+E98+E99</f>
        <v>503174.61</v>
      </c>
      <c r="F96" s="7">
        <f t="shared" si="41"/>
        <v>450000</v>
      </c>
      <c r="G96" s="7">
        <f t="shared" si="41"/>
        <v>50000</v>
      </c>
      <c r="H96" s="7">
        <f t="shared" si="41"/>
        <v>50000</v>
      </c>
      <c r="I96" s="7">
        <f t="shared" si="41"/>
        <v>50000</v>
      </c>
      <c r="J96" s="7">
        <f t="shared" si="41"/>
        <v>50000</v>
      </c>
      <c r="K96" s="7">
        <f t="shared" si="41"/>
        <v>1153174.6099999999</v>
      </c>
    </row>
    <row r="97" spans="1:11" x14ac:dyDescent="0.25">
      <c r="A97" s="8"/>
      <c r="B97" s="8"/>
      <c r="C97" s="9" t="s">
        <v>101</v>
      </c>
      <c r="D97" s="9" t="s">
        <v>102</v>
      </c>
      <c r="E97" s="10">
        <v>20178.599999999999</v>
      </c>
      <c r="F97" s="10">
        <v>265000</v>
      </c>
      <c r="G97" s="10">
        <v>6202</v>
      </c>
      <c r="H97" s="10">
        <v>6202</v>
      </c>
      <c r="I97" s="10">
        <v>6202</v>
      </c>
      <c r="J97" s="10">
        <v>6202</v>
      </c>
      <c r="K97" s="10">
        <f>+E97+F97+G97+H97+I97+J97</f>
        <v>309986.59999999998</v>
      </c>
    </row>
    <row r="98" spans="1:11" x14ac:dyDescent="0.25">
      <c r="A98" s="8"/>
      <c r="B98" s="8"/>
      <c r="C98" s="9" t="s">
        <v>11</v>
      </c>
      <c r="D98" s="9" t="s">
        <v>12</v>
      </c>
      <c r="E98" s="10">
        <v>458816.39</v>
      </c>
      <c r="F98" s="10">
        <v>185000</v>
      </c>
      <c r="G98" s="10">
        <v>30000</v>
      </c>
      <c r="H98" s="10">
        <v>30000</v>
      </c>
      <c r="I98" s="10">
        <v>30000</v>
      </c>
      <c r="J98" s="10">
        <v>30000</v>
      </c>
      <c r="K98" s="10">
        <f>+E98+F98+G98+H98+I98+J98</f>
        <v>763816.39</v>
      </c>
    </row>
    <row r="99" spans="1:11" x14ac:dyDescent="0.25">
      <c r="A99" s="8"/>
      <c r="B99" s="8"/>
      <c r="C99" s="9" t="s">
        <v>25</v>
      </c>
      <c r="D99" s="9" t="s">
        <v>26</v>
      </c>
      <c r="E99" s="10">
        <v>24179.62</v>
      </c>
      <c r="F99" s="10">
        <v>0</v>
      </c>
      <c r="G99" s="10">
        <v>13798</v>
      </c>
      <c r="H99" s="10">
        <v>13798</v>
      </c>
      <c r="I99" s="10">
        <v>13798</v>
      </c>
      <c r="J99" s="10">
        <v>13798</v>
      </c>
      <c r="K99" s="10">
        <f>+E99+F99+G99+H99+I99+J99</f>
        <v>79371.62</v>
      </c>
    </row>
    <row r="100" spans="1:11" x14ac:dyDescent="0.25">
      <c r="A100" s="5"/>
      <c r="B100" s="6" t="s">
        <v>103</v>
      </c>
      <c r="C100" s="5"/>
      <c r="D100" s="6" t="s">
        <v>104</v>
      </c>
      <c r="E100" s="7">
        <f t="shared" ref="E100:K100" si="42">+E101+E102+E103</f>
        <v>33604.9</v>
      </c>
      <c r="F100" s="7">
        <f t="shared" si="42"/>
        <v>986191.5</v>
      </c>
      <c r="G100" s="7">
        <f t="shared" si="42"/>
        <v>2332416.4500000002</v>
      </c>
      <c r="H100" s="7">
        <f t="shared" si="42"/>
        <v>0</v>
      </c>
      <c r="I100" s="7">
        <f t="shared" si="42"/>
        <v>0</v>
      </c>
      <c r="J100" s="7">
        <f t="shared" si="42"/>
        <v>0</v>
      </c>
      <c r="K100" s="7">
        <f t="shared" si="42"/>
        <v>3352212.8499999996</v>
      </c>
    </row>
    <row r="101" spans="1:11" x14ac:dyDescent="0.25">
      <c r="A101" s="8"/>
      <c r="B101" s="8"/>
      <c r="C101" s="9" t="s">
        <v>101</v>
      </c>
      <c r="D101" s="9" t="s">
        <v>102</v>
      </c>
      <c r="E101" s="10">
        <v>0</v>
      </c>
      <c r="F101" s="10">
        <v>400000</v>
      </c>
      <c r="G101" s="10">
        <v>400000</v>
      </c>
      <c r="H101" s="10">
        <v>0</v>
      </c>
      <c r="I101" s="10">
        <v>0</v>
      </c>
      <c r="J101" s="10">
        <v>0</v>
      </c>
      <c r="K101" s="10">
        <f>+E101+F101+G101+H101+I101+J101</f>
        <v>800000</v>
      </c>
    </row>
    <row r="102" spans="1:11" x14ac:dyDescent="0.25">
      <c r="A102" s="8"/>
      <c r="B102" s="8"/>
      <c r="C102" s="9" t="s">
        <v>11</v>
      </c>
      <c r="D102" s="9" t="s">
        <v>12</v>
      </c>
      <c r="E102" s="10">
        <v>33604.9</v>
      </c>
      <c r="F102" s="10">
        <v>586191.5</v>
      </c>
      <c r="G102" s="10">
        <v>1142965.25</v>
      </c>
      <c r="H102" s="10">
        <v>0</v>
      </c>
      <c r="I102" s="10">
        <v>0</v>
      </c>
      <c r="J102" s="10">
        <v>0</v>
      </c>
      <c r="K102" s="10">
        <f>+E102+F102+G102+H102+I102+J102</f>
        <v>1762761.65</v>
      </c>
    </row>
    <row r="103" spans="1:11" x14ac:dyDescent="0.25">
      <c r="A103" s="8"/>
      <c r="B103" s="8"/>
      <c r="C103" s="9" t="s">
        <v>25</v>
      </c>
      <c r="D103" s="9" t="s">
        <v>26</v>
      </c>
      <c r="E103" s="10">
        <v>0</v>
      </c>
      <c r="F103" s="10">
        <v>0</v>
      </c>
      <c r="G103" s="10">
        <v>789451.2</v>
      </c>
      <c r="H103" s="10">
        <v>0</v>
      </c>
      <c r="I103" s="10">
        <v>0</v>
      </c>
      <c r="J103" s="10">
        <v>0</v>
      </c>
      <c r="K103" s="10">
        <f>+E103+F103+G103+H103+I103+J103</f>
        <v>789451.2</v>
      </c>
    </row>
    <row r="104" spans="1:11" x14ac:dyDescent="0.25">
      <c r="A104" s="2" t="s">
        <v>105</v>
      </c>
      <c r="B104" s="3"/>
      <c r="C104" s="3"/>
      <c r="D104" s="2" t="s">
        <v>106</v>
      </c>
      <c r="E104" s="4">
        <f t="shared" ref="E104:K104" si="43">+E105+E107+E109+E112+E115+E117+E119</f>
        <v>707890.78</v>
      </c>
      <c r="F104" s="4">
        <f t="shared" si="43"/>
        <v>612540</v>
      </c>
      <c r="G104" s="4">
        <f t="shared" si="43"/>
        <v>192540</v>
      </c>
      <c r="H104" s="4">
        <f t="shared" si="43"/>
        <v>212540</v>
      </c>
      <c r="I104" s="4">
        <f t="shared" si="43"/>
        <v>312540</v>
      </c>
      <c r="J104" s="4">
        <f t="shared" si="43"/>
        <v>200000</v>
      </c>
      <c r="K104" s="4">
        <f t="shared" si="43"/>
        <v>2238050.7800000003</v>
      </c>
    </row>
    <row r="105" spans="1:11" x14ac:dyDescent="0.25">
      <c r="A105" s="5"/>
      <c r="B105" s="6" t="s">
        <v>107</v>
      </c>
      <c r="C105" s="5"/>
      <c r="D105" s="6" t="s">
        <v>108</v>
      </c>
      <c r="E105" s="7">
        <f t="shared" ref="E105:K105" si="44">+E106</f>
        <v>170848.7</v>
      </c>
      <c r="F105" s="7">
        <f t="shared" si="44"/>
        <v>26300</v>
      </c>
      <c r="G105" s="7">
        <f t="shared" si="44"/>
        <v>26300</v>
      </c>
      <c r="H105" s="7">
        <f t="shared" si="44"/>
        <v>26300</v>
      </c>
      <c r="I105" s="7">
        <f t="shared" si="44"/>
        <v>26300</v>
      </c>
      <c r="J105" s="7">
        <f t="shared" si="44"/>
        <v>0</v>
      </c>
      <c r="K105" s="7">
        <f t="shared" si="44"/>
        <v>276048.7</v>
      </c>
    </row>
    <row r="106" spans="1:11" x14ac:dyDescent="0.25">
      <c r="A106" s="8"/>
      <c r="B106" s="8"/>
      <c r="C106" s="9" t="s">
        <v>11</v>
      </c>
      <c r="D106" s="9" t="s">
        <v>12</v>
      </c>
      <c r="E106" s="10">
        <v>170848.7</v>
      </c>
      <c r="F106" s="10">
        <v>26300</v>
      </c>
      <c r="G106" s="10">
        <v>26300</v>
      </c>
      <c r="H106" s="10">
        <v>26300</v>
      </c>
      <c r="I106" s="10">
        <v>26300</v>
      </c>
      <c r="J106" s="10">
        <v>0</v>
      </c>
      <c r="K106" s="10">
        <f>+E106+F106+G106+H106+I106+J106</f>
        <v>276048.7</v>
      </c>
    </row>
    <row r="107" spans="1:11" x14ac:dyDescent="0.25">
      <c r="A107" s="5"/>
      <c r="B107" s="6" t="s">
        <v>109</v>
      </c>
      <c r="C107" s="5"/>
      <c r="D107" s="6" t="s">
        <v>110</v>
      </c>
      <c r="E107" s="7">
        <f t="shared" ref="E107:K107" si="45">+E108</f>
        <v>59304.86</v>
      </c>
      <c r="F107" s="7">
        <f t="shared" si="45"/>
        <v>11000</v>
      </c>
      <c r="G107" s="7">
        <f t="shared" si="45"/>
        <v>11000</v>
      </c>
      <c r="H107" s="7">
        <f t="shared" si="45"/>
        <v>11000</v>
      </c>
      <c r="I107" s="7">
        <f t="shared" si="45"/>
        <v>11000</v>
      </c>
      <c r="J107" s="7">
        <f t="shared" si="45"/>
        <v>0</v>
      </c>
      <c r="K107" s="7">
        <f t="shared" si="45"/>
        <v>103304.86</v>
      </c>
    </row>
    <row r="108" spans="1:11" x14ac:dyDescent="0.25">
      <c r="A108" s="8"/>
      <c r="B108" s="8"/>
      <c r="C108" s="9" t="s">
        <v>11</v>
      </c>
      <c r="D108" s="9" t="s">
        <v>12</v>
      </c>
      <c r="E108" s="10">
        <v>59304.86</v>
      </c>
      <c r="F108" s="10">
        <v>11000</v>
      </c>
      <c r="G108" s="10">
        <v>11000</v>
      </c>
      <c r="H108" s="10">
        <v>11000</v>
      </c>
      <c r="I108" s="10">
        <v>11000</v>
      </c>
      <c r="J108" s="10">
        <v>0</v>
      </c>
      <c r="K108" s="10">
        <f>+E108+F108+G108+H108+I108+J108</f>
        <v>103304.86</v>
      </c>
    </row>
    <row r="109" spans="1:11" x14ac:dyDescent="0.25">
      <c r="A109" s="5"/>
      <c r="B109" s="6" t="s">
        <v>111</v>
      </c>
      <c r="C109" s="5"/>
      <c r="D109" s="6" t="s">
        <v>112</v>
      </c>
      <c r="E109" s="7">
        <f t="shared" ref="E109:K109" si="46">+E110+E111</f>
        <v>259259.92</v>
      </c>
      <c r="F109" s="7">
        <f t="shared" si="46"/>
        <v>85000</v>
      </c>
      <c r="G109" s="7">
        <f t="shared" si="46"/>
        <v>35000</v>
      </c>
      <c r="H109" s="7">
        <f t="shared" si="46"/>
        <v>35000</v>
      </c>
      <c r="I109" s="7">
        <f t="shared" si="46"/>
        <v>35000</v>
      </c>
      <c r="J109" s="7">
        <f t="shared" si="46"/>
        <v>0</v>
      </c>
      <c r="K109" s="7">
        <f t="shared" si="46"/>
        <v>449259.92000000004</v>
      </c>
    </row>
    <row r="110" spans="1:11" x14ac:dyDescent="0.25">
      <c r="A110" s="8"/>
      <c r="B110" s="8"/>
      <c r="C110" s="9" t="s">
        <v>11</v>
      </c>
      <c r="D110" s="9" t="s">
        <v>12</v>
      </c>
      <c r="E110" s="10">
        <v>239499.92</v>
      </c>
      <c r="F110" s="10">
        <v>85000</v>
      </c>
      <c r="G110" s="10">
        <v>35000</v>
      </c>
      <c r="H110" s="10">
        <v>35000</v>
      </c>
      <c r="I110" s="10">
        <v>35000</v>
      </c>
      <c r="J110" s="10">
        <v>0</v>
      </c>
      <c r="K110" s="10">
        <f>+E110+F110+G110+H110+I110+J110</f>
        <v>429499.92000000004</v>
      </c>
    </row>
    <row r="111" spans="1:11" x14ac:dyDescent="0.25">
      <c r="A111" s="8"/>
      <c r="B111" s="8"/>
      <c r="C111" s="9" t="s">
        <v>25</v>
      </c>
      <c r="D111" s="9" t="s">
        <v>26</v>
      </c>
      <c r="E111" s="10">
        <v>19760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+E111+F111+G111+H111+I111+J111</f>
        <v>19760</v>
      </c>
    </row>
    <row r="112" spans="1:11" x14ac:dyDescent="0.25">
      <c r="A112" s="5"/>
      <c r="B112" s="6" t="s">
        <v>113</v>
      </c>
      <c r="C112" s="5"/>
      <c r="D112" s="6" t="s">
        <v>114</v>
      </c>
      <c r="E112" s="7">
        <f t="shared" ref="E112:K112" si="47">+E113+E114</f>
        <v>115785.38</v>
      </c>
      <c r="F112" s="7">
        <f t="shared" si="47"/>
        <v>155000</v>
      </c>
      <c r="G112" s="7">
        <f t="shared" si="47"/>
        <v>50000</v>
      </c>
      <c r="H112" s="7">
        <f t="shared" si="47"/>
        <v>50000</v>
      </c>
      <c r="I112" s="7">
        <f t="shared" si="47"/>
        <v>50000</v>
      </c>
      <c r="J112" s="7">
        <f t="shared" si="47"/>
        <v>0</v>
      </c>
      <c r="K112" s="7">
        <f t="shared" si="47"/>
        <v>420785.38</v>
      </c>
    </row>
    <row r="113" spans="1:11" x14ac:dyDescent="0.25">
      <c r="A113" s="8"/>
      <c r="B113" s="8"/>
      <c r="C113" s="9" t="s">
        <v>11</v>
      </c>
      <c r="D113" s="9" t="s">
        <v>12</v>
      </c>
      <c r="E113" s="10">
        <v>115785.38</v>
      </c>
      <c r="F113" s="10">
        <v>105000</v>
      </c>
      <c r="G113" s="10">
        <v>20000</v>
      </c>
      <c r="H113" s="10">
        <v>20000</v>
      </c>
      <c r="I113" s="10">
        <v>20000</v>
      </c>
      <c r="J113" s="10">
        <v>0</v>
      </c>
      <c r="K113" s="10">
        <f>+E113+F113+G113+H113+I113+J113</f>
        <v>280785.38</v>
      </c>
    </row>
    <row r="114" spans="1:11" x14ac:dyDescent="0.25">
      <c r="A114" s="8"/>
      <c r="B114" s="8"/>
      <c r="C114" s="9" t="s">
        <v>25</v>
      </c>
      <c r="D114" s="9" t="s">
        <v>26</v>
      </c>
      <c r="E114" s="10">
        <v>0</v>
      </c>
      <c r="F114" s="10">
        <v>50000</v>
      </c>
      <c r="G114" s="10">
        <v>30000</v>
      </c>
      <c r="H114" s="10">
        <v>30000</v>
      </c>
      <c r="I114" s="10">
        <v>30000</v>
      </c>
      <c r="J114" s="10">
        <v>0</v>
      </c>
      <c r="K114" s="10">
        <f>+E114+F114+G114+H114+I114+J114</f>
        <v>140000</v>
      </c>
    </row>
    <row r="115" spans="1:11" x14ac:dyDescent="0.25">
      <c r="A115" s="5"/>
      <c r="B115" s="6" t="s">
        <v>115</v>
      </c>
      <c r="C115" s="5"/>
      <c r="D115" s="6" t="s">
        <v>116</v>
      </c>
      <c r="E115" s="7">
        <f t="shared" ref="E115:K115" si="48">+E116</f>
        <v>98917.85</v>
      </c>
      <c r="F115" s="7">
        <f t="shared" si="48"/>
        <v>30240</v>
      </c>
      <c r="G115" s="7">
        <f t="shared" si="48"/>
        <v>30240</v>
      </c>
      <c r="H115" s="7">
        <f t="shared" si="48"/>
        <v>30240</v>
      </c>
      <c r="I115" s="7">
        <f t="shared" si="48"/>
        <v>30240</v>
      </c>
      <c r="J115" s="7">
        <f t="shared" si="48"/>
        <v>0</v>
      </c>
      <c r="K115" s="7">
        <f t="shared" si="48"/>
        <v>219877.85</v>
      </c>
    </row>
    <row r="116" spans="1:11" x14ac:dyDescent="0.25">
      <c r="A116" s="8"/>
      <c r="B116" s="8"/>
      <c r="C116" s="9" t="s">
        <v>11</v>
      </c>
      <c r="D116" s="9" t="s">
        <v>12</v>
      </c>
      <c r="E116" s="10">
        <v>98917.85</v>
      </c>
      <c r="F116" s="10">
        <v>30240</v>
      </c>
      <c r="G116" s="10">
        <v>30240</v>
      </c>
      <c r="H116" s="10">
        <v>30240</v>
      </c>
      <c r="I116" s="10">
        <v>30240</v>
      </c>
      <c r="J116" s="10">
        <v>0</v>
      </c>
      <c r="K116" s="10">
        <f>+E116+F116+G116+H116+I116+J116</f>
        <v>219877.85</v>
      </c>
    </row>
    <row r="117" spans="1:11" x14ac:dyDescent="0.25">
      <c r="A117" s="5"/>
      <c r="B117" s="6" t="s">
        <v>117</v>
      </c>
      <c r="C117" s="5"/>
      <c r="D117" s="6" t="s">
        <v>118</v>
      </c>
      <c r="E117" s="7">
        <f t="shared" ref="E117:K117" si="49">+E118</f>
        <v>409.31</v>
      </c>
      <c r="F117" s="7">
        <f t="shared" si="49"/>
        <v>5000</v>
      </c>
      <c r="G117" s="7">
        <f t="shared" si="49"/>
        <v>30000</v>
      </c>
      <c r="H117" s="7">
        <f t="shared" si="49"/>
        <v>50000</v>
      </c>
      <c r="I117" s="7">
        <f t="shared" si="49"/>
        <v>150000</v>
      </c>
      <c r="J117" s="7">
        <f t="shared" si="49"/>
        <v>200000</v>
      </c>
      <c r="K117" s="7">
        <f t="shared" si="49"/>
        <v>435409.31</v>
      </c>
    </row>
    <row r="118" spans="1:11" x14ac:dyDescent="0.25">
      <c r="A118" s="8"/>
      <c r="B118" s="8"/>
      <c r="C118" s="9" t="s">
        <v>11</v>
      </c>
      <c r="D118" s="9" t="s">
        <v>12</v>
      </c>
      <c r="E118" s="10">
        <v>409.31</v>
      </c>
      <c r="F118" s="10">
        <v>5000</v>
      </c>
      <c r="G118" s="10">
        <v>30000</v>
      </c>
      <c r="H118" s="10">
        <v>50000</v>
      </c>
      <c r="I118" s="10">
        <v>150000</v>
      </c>
      <c r="J118" s="10">
        <v>200000</v>
      </c>
      <c r="K118" s="10">
        <f>+E118+F118+G118+H118+I118+J118</f>
        <v>435409.31</v>
      </c>
    </row>
    <row r="119" spans="1:11" x14ac:dyDescent="0.25">
      <c r="A119" s="5"/>
      <c r="B119" s="6" t="s">
        <v>119</v>
      </c>
      <c r="C119" s="5"/>
      <c r="D119" s="6" t="s">
        <v>120</v>
      </c>
      <c r="E119" s="7">
        <f t="shared" ref="E119:K119" si="50">+E120</f>
        <v>3364.76</v>
      </c>
      <c r="F119" s="7">
        <f t="shared" si="50"/>
        <v>300000</v>
      </c>
      <c r="G119" s="7">
        <f t="shared" si="50"/>
        <v>10000</v>
      </c>
      <c r="H119" s="7">
        <f t="shared" si="50"/>
        <v>10000</v>
      </c>
      <c r="I119" s="7">
        <f t="shared" si="50"/>
        <v>10000</v>
      </c>
      <c r="J119" s="7">
        <f t="shared" si="50"/>
        <v>0</v>
      </c>
      <c r="K119" s="7">
        <f t="shared" si="50"/>
        <v>333364.76</v>
      </c>
    </row>
    <row r="120" spans="1:11" x14ac:dyDescent="0.25">
      <c r="A120" s="8"/>
      <c r="B120" s="8"/>
      <c r="C120" s="9" t="s">
        <v>11</v>
      </c>
      <c r="D120" s="9" t="s">
        <v>12</v>
      </c>
      <c r="E120" s="10">
        <v>3364.76</v>
      </c>
      <c r="F120" s="10">
        <v>300000</v>
      </c>
      <c r="G120" s="10">
        <v>10000</v>
      </c>
      <c r="H120" s="10">
        <v>10000</v>
      </c>
      <c r="I120" s="10">
        <v>10000</v>
      </c>
      <c r="J120" s="10">
        <v>0</v>
      </c>
      <c r="K120" s="10">
        <f>+E120+F120+G120+H120+I120+J120</f>
        <v>333364.76</v>
      </c>
    </row>
    <row r="121" spans="1:11" x14ac:dyDescent="0.25">
      <c r="A121" s="2" t="s">
        <v>121</v>
      </c>
      <c r="B121" s="3"/>
      <c r="C121" s="3"/>
      <c r="D121" s="2" t="s">
        <v>122</v>
      </c>
      <c r="E121" s="4">
        <f t="shared" ref="E121:K121" si="51">+E122+E124+E126+E128+E132+E135</f>
        <v>2300629.38</v>
      </c>
      <c r="F121" s="4">
        <f t="shared" si="51"/>
        <v>1074780.8799999999</v>
      </c>
      <c r="G121" s="4">
        <f t="shared" si="51"/>
        <v>5667343.5999999996</v>
      </c>
      <c r="H121" s="4">
        <f t="shared" si="51"/>
        <v>5207788</v>
      </c>
      <c r="I121" s="4">
        <f t="shared" si="51"/>
        <v>841888</v>
      </c>
      <c r="J121" s="4">
        <f t="shared" si="51"/>
        <v>1117602.3700000001</v>
      </c>
      <c r="K121" s="4">
        <f t="shared" si="51"/>
        <v>16210032.23</v>
      </c>
    </row>
    <row r="122" spans="1:11" x14ac:dyDescent="0.25">
      <c r="A122" s="5"/>
      <c r="B122" s="6" t="s">
        <v>123</v>
      </c>
      <c r="C122" s="5"/>
      <c r="D122" s="6" t="s">
        <v>124</v>
      </c>
      <c r="E122" s="7">
        <f t="shared" ref="E122:K122" si="52">+E123</f>
        <v>421510.19</v>
      </c>
      <c r="F122" s="7">
        <f t="shared" si="52"/>
        <v>93750</v>
      </c>
      <c r="G122" s="7">
        <f t="shared" si="52"/>
        <v>43750</v>
      </c>
      <c r="H122" s="7">
        <f t="shared" si="52"/>
        <v>43750</v>
      </c>
      <c r="I122" s="7">
        <f t="shared" si="52"/>
        <v>43750</v>
      </c>
      <c r="J122" s="7">
        <f t="shared" si="52"/>
        <v>0</v>
      </c>
      <c r="K122" s="7">
        <f t="shared" si="52"/>
        <v>646510.18999999994</v>
      </c>
    </row>
    <row r="123" spans="1:11" x14ac:dyDescent="0.25">
      <c r="A123" s="8"/>
      <c r="B123" s="8"/>
      <c r="C123" s="9" t="s">
        <v>11</v>
      </c>
      <c r="D123" s="9" t="s">
        <v>12</v>
      </c>
      <c r="E123" s="10">
        <v>421510.19</v>
      </c>
      <c r="F123" s="10">
        <v>93750</v>
      </c>
      <c r="G123" s="10">
        <v>43750</v>
      </c>
      <c r="H123" s="10">
        <v>43750</v>
      </c>
      <c r="I123" s="10">
        <v>43750</v>
      </c>
      <c r="J123" s="10">
        <v>0</v>
      </c>
      <c r="K123" s="10">
        <f>+E123+F123+G123+H123+I123+J123</f>
        <v>646510.18999999994</v>
      </c>
    </row>
    <row r="124" spans="1:11" x14ac:dyDescent="0.25">
      <c r="A124" s="5"/>
      <c r="B124" s="6" t="s">
        <v>125</v>
      </c>
      <c r="C124" s="5"/>
      <c r="D124" s="6" t="s">
        <v>126</v>
      </c>
      <c r="E124" s="7">
        <f t="shared" ref="E124:K124" si="53">+E125</f>
        <v>620353.96</v>
      </c>
      <c r="F124" s="7">
        <f t="shared" si="53"/>
        <v>152845</v>
      </c>
      <c r="G124" s="7">
        <f t="shared" si="53"/>
        <v>154098</v>
      </c>
      <c r="H124" s="7">
        <f t="shared" si="53"/>
        <v>154098</v>
      </c>
      <c r="I124" s="7">
        <f t="shared" si="53"/>
        <v>154098</v>
      </c>
      <c r="J124" s="7">
        <f t="shared" si="53"/>
        <v>0</v>
      </c>
      <c r="K124" s="7">
        <f t="shared" si="53"/>
        <v>1235492.96</v>
      </c>
    </row>
    <row r="125" spans="1:11" x14ac:dyDescent="0.25">
      <c r="A125" s="8"/>
      <c r="B125" s="8"/>
      <c r="C125" s="9" t="s">
        <v>11</v>
      </c>
      <c r="D125" s="9" t="s">
        <v>12</v>
      </c>
      <c r="E125" s="10">
        <v>620353.96</v>
      </c>
      <c r="F125" s="10">
        <v>152845</v>
      </c>
      <c r="G125" s="10">
        <v>154098</v>
      </c>
      <c r="H125" s="10">
        <v>154098</v>
      </c>
      <c r="I125" s="10">
        <v>154098</v>
      </c>
      <c r="J125" s="10">
        <v>0</v>
      </c>
      <c r="K125" s="10">
        <f>+E125+F125+G125+H125+I125+J125</f>
        <v>1235492.96</v>
      </c>
    </row>
    <row r="126" spans="1:11" x14ac:dyDescent="0.25">
      <c r="A126" s="5"/>
      <c r="B126" s="6" t="s">
        <v>127</v>
      </c>
      <c r="C126" s="5"/>
      <c r="D126" s="6" t="s">
        <v>128</v>
      </c>
      <c r="E126" s="7">
        <f t="shared" ref="E126:K126" si="54">+E127</f>
        <v>1162191.6100000001</v>
      </c>
      <c r="F126" s="7">
        <f t="shared" si="54"/>
        <v>623940</v>
      </c>
      <c r="G126" s="7">
        <f t="shared" si="54"/>
        <v>623940</v>
      </c>
      <c r="H126" s="7">
        <f t="shared" si="54"/>
        <v>623940</v>
      </c>
      <c r="I126" s="7">
        <f t="shared" si="54"/>
        <v>623940</v>
      </c>
      <c r="J126" s="7">
        <f t="shared" si="54"/>
        <v>0</v>
      </c>
      <c r="K126" s="7">
        <f t="shared" si="54"/>
        <v>3657951.6100000003</v>
      </c>
    </row>
    <row r="127" spans="1:11" x14ac:dyDescent="0.25">
      <c r="A127" s="8"/>
      <c r="B127" s="8"/>
      <c r="C127" s="9" t="s">
        <v>11</v>
      </c>
      <c r="D127" s="9" t="s">
        <v>12</v>
      </c>
      <c r="E127" s="10">
        <v>1162191.6100000001</v>
      </c>
      <c r="F127" s="10">
        <v>623940</v>
      </c>
      <c r="G127" s="10">
        <v>623940</v>
      </c>
      <c r="H127" s="10">
        <v>623940</v>
      </c>
      <c r="I127" s="10">
        <v>623940</v>
      </c>
      <c r="J127" s="10">
        <v>0</v>
      </c>
      <c r="K127" s="10">
        <f>+E127+F127+G127+H127+I127+J127</f>
        <v>3657951.6100000003</v>
      </c>
    </row>
    <row r="128" spans="1:11" x14ac:dyDescent="0.25">
      <c r="A128" s="5"/>
      <c r="B128" s="6" t="s">
        <v>129</v>
      </c>
      <c r="C128" s="5"/>
      <c r="D128" s="6" t="s">
        <v>130</v>
      </c>
      <c r="E128" s="7">
        <f t="shared" ref="E128:K128" si="55">+E129+E130+E131</f>
        <v>96573.62</v>
      </c>
      <c r="F128" s="7">
        <f t="shared" si="55"/>
        <v>169245.88</v>
      </c>
      <c r="G128" s="7">
        <f t="shared" si="55"/>
        <v>4395555.5999999996</v>
      </c>
      <c r="H128" s="7">
        <f t="shared" si="55"/>
        <v>4386000</v>
      </c>
      <c r="I128" s="7">
        <f t="shared" si="55"/>
        <v>20100</v>
      </c>
      <c r="J128" s="7">
        <f t="shared" si="55"/>
        <v>1117602.3700000001</v>
      </c>
      <c r="K128" s="7">
        <f t="shared" si="55"/>
        <v>10185077.470000001</v>
      </c>
    </row>
    <row r="129" spans="1:11" x14ac:dyDescent="0.25">
      <c r="A129" s="8"/>
      <c r="B129" s="8"/>
      <c r="C129" s="9" t="s">
        <v>11</v>
      </c>
      <c r="D129" s="9" t="s">
        <v>12</v>
      </c>
      <c r="E129" s="10">
        <v>96573.62</v>
      </c>
      <c r="F129" s="10">
        <v>169245.88</v>
      </c>
      <c r="G129" s="10">
        <v>2061778.16</v>
      </c>
      <c r="H129" s="10">
        <v>3500000</v>
      </c>
      <c r="I129" s="10">
        <v>20100</v>
      </c>
      <c r="J129" s="10">
        <v>600000</v>
      </c>
      <c r="K129" s="10">
        <f>+E129+F129+G129+H129+I129+J129</f>
        <v>6447697.6600000001</v>
      </c>
    </row>
    <row r="130" spans="1:11" x14ac:dyDescent="0.25">
      <c r="A130" s="8"/>
      <c r="B130" s="8"/>
      <c r="C130" s="9" t="s">
        <v>25</v>
      </c>
      <c r="D130" s="9" t="s">
        <v>26</v>
      </c>
      <c r="E130" s="10">
        <v>0</v>
      </c>
      <c r="F130" s="10">
        <v>0</v>
      </c>
      <c r="G130" s="10">
        <v>1548677.5</v>
      </c>
      <c r="H130" s="10">
        <v>800000</v>
      </c>
      <c r="I130" s="10">
        <v>0</v>
      </c>
      <c r="J130" s="10">
        <v>0</v>
      </c>
      <c r="K130" s="10">
        <f>+E130+F130+G130+H130+I130+J130</f>
        <v>2348677.5</v>
      </c>
    </row>
    <row r="131" spans="1:11" x14ac:dyDescent="0.25">
      <c r="A131" s="8"/>
      <c r="B131" s="8"/>
      <c r="C131" s="9" t="s">
        <v>19</v>
      </c>
      <c r="D131" s="9" t="s">
        <v>20</v>
      </c>
      <c r="E131" s="10">
        <v>0</v>
      </c>
      <c r="F131" s="10">
        <v>0</v>
      </c>
      <c r="G131" s="10">
        <v>785099.94</v>
      </c>
      <c r="H131" s="10">
        <v>86000</v>
      </c>
      <c r="I131" s="10">
        <v>0</v>
      </c>
      <c r="J131" s="10">
        <v>517602.37</v>
      </c>
      <c r="K131" s="10">
        <f>+E131+F131+G131+H131+I131+J131</f>
        <v>1388702.31</v>
      </c>
    </row>
    <row r="132" spans="1:11" x14ac:dyDescent="0.25">
      <c r="A132" s="5"/>
      <c r="B132" s="6" t="s">
        <v>131</v>
      </c>
      <c r="C132" s="5"/>
      <c r="D132" s="6" t="s">
        <v>132</v>
      </c>
      <c r="E132" s="7">
        <f t="shared" ref="E132:K132" si="56">+E133+E134</f>
        <v>0</v>
      </c>
      <c r="F132" s="7">
        <f t="shared" si="56"/>
        <v>15000</v>
      </c>
      <c r="G132" s="7">
        <f t="shared" si="56"/>
        <v>250000</v>
      </c>
      <c r="H132" s="7">
        <f t="shared" si="56"/>
        <v>0</v>
      </c>
      <c r="I132" s="7">
        <f t="shared" si="56"/>
        <v>0</v>
      </c>
      <c r="J132" s="7">
        <f t="shared" si="56"/>
        <v>0</v>
      </c>
      <c r="K132" s="7">
        <f t="shared" si="56"/>
        <v>265000</v>
      </c>
    </row>
    <row r="133" spans="1:11" x14ac:dyDescent="0.25">
      <c r="A133" s="8"/>
      <c r="B133" s="8"/>
      <c r="C133" s="9" t="s">
        <v>11</v>
      </c>
      <c r="D133" s="9" t="s">
        <v>12</v>
      </c>
      <c r="E133" s="10">
        <v>0</v>
      </c>
      <c r="F133" s="10">
        <v>15000</v>
      </c>
      <c r="G133" s="10">
        <v>150000</v>
      </c>
      <c r="H133" s="10">
        <v>0</v>
      </c>
      <c r="I133" s="10">
        <v>0</v>
      </c>
      <c r="J133" s="10">
        <v>0</v>
      </c>
      <c r="K133" s="10">
        <f>+E133+F133+G133+H133+I133+J133</f>
        <v>165000</v>
      </c>
    </row>
    <row r="134" spans="1:11" x14ac:dyDescent="0.25">
      <c r="A134" s="8"/>
      <c r="B134" s="8"/>
      <c r="C134" s="9" t="s">
        <v>25</v>
      </c>
      <c r="D134" s="9" t="s">
        <v>26</v>
      </c>
      <c r="E134" s="10">
        <v>0</v>
      </c>
      <c r="F134" s="10">
        <v>0</v>
      </c>
      <c r="G134" s="10">
        <v>100000</v>
      </c>
      <c r="H134" s="10">
        <v>0</v>
      </c>
      <c r="I134" s="10">
        <v>0</v>
      </c>
      <c r="J134" s="10">
        <v>0</v>
      </c>
      <c r="K134" s="10">
        <f>+E134+F134+G134+H134+I134+J134</f>
        <v>100000</v>
      </c>
    </row>
    <row r="135" spans="1:11" x14ac:dyDescent="0.25">
      <c r="A135" s="5"/>
      <c r="B135" s="6" t="s">
        <v>133</v>
      </c>
      <c r="C135" s="5"/>
      <c r="D135" s="6" t="s">
        <v>134</v>
      </c>
      <c r="E135" s="7">
        <f t="shared" ref="E135:K135" si="57">+E136+E137</f>
        <v>0</v>
      </c>
      <c r="F135" s="7">
        <f t="shared" si="57"/>
        <v>20000</v>
      </c>
      <c r="G135" s="7">
        <f t="shared" si="57"/>
        <v>200000</v>
      </c>
      <c r="H135" s="7">
        <f t="shared" si="57"/>
        <v>0</v>
      </c>
      <c r="I135" s="7">
        <f t="shared" si="57"/>
        <v>0</v>
      </c>
      <c r="J135" s="7">
        <f t="shared" si="57"/>
        <v>0</v>
      </c>
      <c r="K135" s="7">
        <f t="shared" si="57"/>
        <v>220000</v>
      </c>
    </row>
    <row r="136" spans="1:11" x14ac:dyDescent="0.25">
      <c r="A136" s="8"/>
      <c r="B136" s="8"/>
      <c r="C136" s="9" t="s">
        <v>11</v>
      </c>
      <c r="D136" s="9" t="s">
        <v>12</v>
      </c>
      <c r="E136" s="10">
        <v>0</v>
      </c>
      <c r="F136" s="10">
        <v>20000</v>
      </c>
      <c r="G136" s="10">
        <v>120000</v>
      </c>
      <c r="H136" s="10">
        <v>0</v>
      </c>
      <c r="I136" s="10">
        <v>0</v>
      </c>
      <c r="J136" s="10">
        <v>0</v>
      </c>
      <c r="K136" s="10">
        <f>+E136+F136+G136+H136+I136+J136</f>
        <v>140000</v>
      </c>
    </row>
    <row r="137" spans="1:11" x14ac:dyDescent="0.25">
      <c r="A137" s="8"/>
      <c r="B137" s="8"/>
      <c r="C137" s="9" t="s">
        <v>25</v>
      </c>
      <c r="D137" s="9" t="s">
        <v>26</v>
      </c>
      <c r="E137" s="10">
        <v>0</v>
      </c>
      <c r="F137" s="10">
        <v>0</v>
      </c>
      <c r="G137" s="10">
        <v>80000</v>
      </c>
      <c r="H137" s="10">
        <v>0</v>
      </c>
      <c r="I137" s="10">
        <v>0</v>
      </c>
      <c r="J137" s="10">
        <v>0</v>
      </c>
      <c r="K137" s="10">
        <f>+E137+F137+G137+H137+I137+J137</f>
        <v>80000</v>
      </c>
    </row>
    <row r="138" spans="1:11" x14ac:dyDescent="0.25">
      <c r="A138" s="2" t="s">
        <v>135</v>
      </c>
      <c r="B138" s="3"/>
      <c r="C138" s="3"/>
      <c r="D138" s="2" t="s">
        <v>136</v>
      </c>
      <c r="E138" s="4">
        <f t="shared" ref="E138:K139" si="58">+E139</f>
        <v>0</v>
      </c>
      <c r="F138" s="4">
        <f t="shared" si="58"/>
        <v>193200</v>
      </c>
      <c r="G138" s="4">
        <f t="shared" si="58"/>
        <v>0</v>
      </c>
      <c r="H138" s="4">
        <f t="shared" si="58"/>
        <v>0</v>
      </c>
      <c r="I138" s="4">
        <f t="shared" si="58"/>
        <v>0</v>
      </c>
      <c r="J138" s="4">
        <f t="shared" si="58"/>
        <v>0</v>
      </c>
      <c r="K138" s="4">
        <f t="shared" si="58"/>
        <v>193200</v>
      </c>
    </row>
    <row r="139" spans="1:11" x14ac:dyDescent="0.25">
      <c r="A139" s="5"/>
      <c r="B139" s="6" t="s">
        <v>137</v>
      </c>
      <c r="C139" s="5"/>
      <c r="D139" s="6" t="s">
        <v>138</v>
      </c>
      <c r="E139" s="7">
        <f t="shared" si="58"/>
        <v>0</v>
      </c>
      <c r="F139" s="7">
        <f t="shared" si="58"/>
        <v>193200</v>
      </c>
      <c r="G139" s="7">
        <f t="shared" si="58"/>
        <v>0</v>
      </c>
      <c r="H139" s="7">
        <f t="shared" si="58"/>
        <v>0</v>
      </c>
      <c r="I139" s="7">
        <f t="shared" si="58"/>
        <v>0</v>
      </c>
      <c r="J139" s="7">
        <f t="shared" si="58"/>
        <v>0</v>
      </c>
      <c r="K139" s="7">
        <f t="shared" si="58"/>
        <v>193200</v>
      </c>
    </row>
    <row r="140" spans="1:11" x14ac:dyDescent="0.25">
      <c r="A140" s="8"/>
      <c r="B140" s="8"/>
      <c r="C140" s="9" t="s">
        <v>11</v>
      </c>
      <c r="D140" s="9" t="s">
        <v>12</v>
      </c>
      <c r="E140" s="10">
        <v>0</v>
      </c>
      <c r="F140" s="10">
        <v>193200</v>
      </c>
      <c r="G140" s="10">
        <v>0</v>
      </c>
      <c r="H140" s="10">
        <v>0</v>
      </c>
      <c r="I140" s="10">
        <v>0</v>
      </c>
      <c r="J140" s="10">
        <v>0</v>
      </c>
      <c r="K140" s="10">
        <f>+E140+F140+G140+H140+I140+J140</f>
        <v>193200</v>
      </c>
    </row>
    <row r="141" spans="1:11" x14ac:dyDescent="0.25">
      <c r="A141" s="11"/>
      <c r="B141" s="11"/>
      <c r="C141" s="11"/>
      <c r="D141" s="11"/>
      <c r="E141" s="12">
        <f t="shared" ref="E141:J141" si="59">+E5+E8+E20+E23+E32+E40+E53+E72+E83+E95+E104+E121+E138</f>
        <v>21099493.390000001</v>
      </c>
      <c r="F141" s="12">
        <f t="shared" si="59"/>
        <v>10574028.539999999</v>
      </c>
      <c r="G141" s="12">
        <f t="shared" si="59"/>
        <v>15112583.639999999</v>
      </c>
      <c r="H141" s="12">
        <f t="shared" si="59"/>
        <v>12514028</v>
      </c>
      <c r="I141" s="12">
        <f t="shared" si="59"/>
        <v>5074428</v>
      </c>
      <c r="J141" s="12">
        <f t="shared" si="59"/>
        <v>4606002.37</v>
      </c>
      <c r="K141" s="12">
        <f>+E141+F141+G141+H141+I141+J141</f>
        <v>68980563.939999998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2023-03-10T08:01:33Z</cp:lastPrinted>
  <dcterms:created xsi:type="dcterms:W3CDTF">2023-03-09T11:38:51Z</dcterms:created>
  <dcterms:modified xsi:type="dcterms:W3CDTF">2023-03-10T08:01:34Z</dcterms:modified>
</cp:coreProperties>
</file>